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ml.chartshapes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7.xml" ContentType="application/vnd.openxmlformats-officedocument.drawingml.chartshapes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8.xml" ContentType="application/vnd.openxmlformats-officedocument.drawingml.chartshapes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omments1.xml" ContentType="application/vnd.openxmlformats-officedocument.spreadsheetml.comments+xml"/>
  <Override PartName="/xl/pivotTables/pivotTable14.xml" ContentType="application/vnd.openxmlformats-officedocument.spreadsheetml.pivotTable+xml"/>
  <Override PartName="/xl/drawings/drawing9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0.xml" ContentType="application/vnd.openxmlformats-officedocument.drawing+xml"/>
  <Override PartName="/xl/comments2.xml" ContentType="application/vnd.openxmlformats-officedocument.spreadsheetml.comments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1.xml" ContentType="application/vnd.openxmlformats-officedocument.drawing+xml"/>
  <Override PartName="/xl/charts/chart31.xml" ContentType="application/vnd.openxmlformats-officedocument.drawingml.chart+xml"/>
  <Override PartName="/xl/pivotTables/pivotTable15.xml" ContentType="application/vnd.openxmlformats-officedocument.spreadsheetml.pivotTable+xml"/>
  <Override PartName="/xl/drawings/drawing12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13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pivotTables/pivotTable18.xml" ContentType="application/vnd.openxmlformats-officedocument.spreadsheetml.pivotTable+xml"/>
  <Override PartName="/xl/drawings/drawing14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  <Override PartName="/xl/charts/colors7.xml" ContentType="application/vnd.ms-office.chartcolorstyle+xml"/>
  <Override PartName="/xl/charts/style7.xml" ContentType="application/vnd.ms-office.chartstyle+xml"/>
  <Override PartName="/xl/charts/colors8.xml" ContentType="application/vnd.ms-office.chartcolorstyle+xml"/>
  <Override PartName="/xl/charts/style8.xml" ContentType="application/vnd.ms-office.chartstyle+xml"/>
  <Override PartName="/xl/charts/colors9.xml" ContentType="application/vnd.ms-office.chartcolorstyle+xml"/>
  <Override PartName="/xl/charts/style9.xml" ContentType="application/vnd.ms-office.chartstyle+xml"/>
  <Override PartName="/xl/charts/colors10.xml" ContentType="application/vnd.ms-office.chartcolorstyle+xml"/>
  <Override PartName="/xl/charts/style10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0" windowWidth="10695" windowHeight="5775" tabRatio="610" firstSheet="2" activeTab="7"/>
  </bookViews>
  <sheets>
    <sheet name="Sheet4" sheetId="4" r:id="rId1"/>
    <sheet name="Pivot" sheetId="5" r:id="rId2"/>
    <sheet name="Proj Cat." sheetId="7" r:id="rId3"/>
    <sheet name="Collab" sheetId="8" r:id="rId4"/>
    <sheet name="MakeBuy" sheetId="11" r:id="rId5"/>
    <sheet name="Pivot2" sheetId="22" r:id="rId6"/>
    <sheet name="Project Completion - CH12" sheetId="23" r:id="rId7"/>
    <sheet name="Data All Proj" sheetId="1" r:id="rId8"/>
    <sheet name="All System" sheetId="20" r:id="rId9"/>
    <sheet name="New Sh.A Eff" sheetId="12" r:id="rId10"/>
    <sheet name="New Sh.A Eff (Common)" sheetId="13" r:id="rId11"/>
    <sheet name="1. Co-create" sheetId="6" r:id="rId12"/>
    <sheet name="2. New Customer Requirement" sheetId="17" r:id="rId13"/>
    <sheet name="co-create chart" sheetId="21" r:id="rId14"/>
    <sheet name="Benefit" sheetId="2" r:id="rId15"/>
    <sheet name="Improvement" sheetId="9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\a" localSheetId="12">#REF!</definedName>
    <definedName name="\a" localSheetId="10">#REF!</definedName>
    <definedName name="\a">#REF!</definedName>
    <definedName name="\b" localSheetId="12">[1]JJDHT!#REF!</definedName>
    <definedName name="\b" localSheetId="10">[1]JJDHT!#REF!</definedName>
    <definedName name="\b">[1]JJDHT!#REF!</definedName>
    <definedName name="\c" localSheetId="12">#REF!</definedName>
    <definedName name="\c" localSheetId="10">#REF!</definedName>
    <definedName name="\c">#REF!</definedName>
    <definedName name="\d" localSheetId="12">#REF!</definedName>
    <definedName name="\d" localSheetId="10">#REF!</definedName>
    <definedName name="\d">#REF!</definedName>
    <definedName name="\e" localSheetId="12">'[2]BS,PL'!#REF!</definedName>
    <definedName name="\e" localSheetId="10">'[2]BS,PL'!#REF!</definedName>
    <definedName name="\e">'[2]BS,PL'!#REF!</definedName>
    <definedName name="\f" localSheetId="12">'[2]BS,PL'!#REF!</definedName>
    <definedName name="\f" localSheetId="10">'[2]BS,PL'!#REF!</definedName>
    <definedName name="\f">'[2]BS,PL'!#REF!</definedName>
    <definedName name="\z" localSheetId="12">[1]JJDHT!#REF!</definedName>
    <definedName name="\z" localSheetId="10">[1]JJDHT!#REF!</definedName>
    <definedName name="\z">[1]JJDHT!#REF!</definedName>
    <definedName name="__CRM1" localSheetId="12">#REF!</definedName>
    <definedName name="__CRM1" localSheetId="10">#REF!</definedName>
    <definedName name="__CRM1">#REF!</definedName>
    <definedName name="__CRM2" localSheetId="12">#REF!</definedName>
    <definedName name="__CRM2" localSheetId="10">#REF!</definedName>
    <definedName name="__CRM2">#REF!</definedName>
    <definedName name="__DAT1" localSheetId="12">#REF!</definedName>
    <definedName name="__DAT1" localSheetId="10">#REF!</definedName>
    <definedName name="__DAT1">#REF!</definedName>
    <definedName name="__DAT10" localSheetId="12">#REF!</definedName>
    <definedName name="__DAT10" localSheetId="10">#REF!</definedName>
    <definedName name="__DAT10">#REF!</definedName>
    <definedName name="__DAT11" localSheetId="12">#REF!</definedName>
    <definedName name="__DAT11" localSheetId="10">#REF!</definedName>
    <definedName name="__DAT11">#REF!</definedName>
    <definedName name="__DAT12" localSheetId="12">#REF!</definedName>
    <definedName name="__DAT12" localSheetId="10">#REF!</definedName>
    <definedName name="__DAT12">#REF!</definedName>
    <definedName name="__DAT13" localSheetId="12">#REF!</definedName>
    <definedName name="__DAT13" localSheetId="10">#REF!</definedName>
    <definedName name="__DAT13">#REF!</definedName>
    <definedName name="__DAT14" localSheetId="12">#REF!</definedName>
    <definedName name="__DAT14" localSheetId="10">#REF!</definedName>
    <definedName name="__DAT14">#REF!</definedName>
    <definedName name="__DAT15" localSheetId="12">#REF!</definedName>
    <definedName name="__DAT15" localSheetId="10">#REF!</definedName>
    <definedName name="__DAT15">#REF!</definedName>
    <definedName name="__DAT2" localSheetId="12">#REF!</definedName>
    <definedName name="__DAT2" localSheetId="10">#REF!</definedName>
    <definedName name="__DAT2">#REF!</definedName>
    <definedName name="__DAT3" localSheetId="12">#REF!</definedName>
    <definedName name="__DAT3" localSheetId="10">#REF!</definedName>
    <definedName name="__DAT3">#REF!</definedName>
    <definedName name="__DAT4" localSheetId="12">#REF!</definedName>
    <definedName name="__DAT4" localSheetId="10">#REF!</definedName>
    <definedName name="__DAT4">#REF!</definedName>
    <definedName name="__DAT5" localSheetId="12">#REF!</definedName>
    <definedName name="__DAT5" localSheetId="10">#REF!</definedName>
    <definedName name="__DAT5">#REF!</definedName>
    <definedName name="__DAT6" localSheetId="12">#REF!</definedName>
    <definedName name="__DAT6" localSheetId="10">#REF!</definedName>
    <definedName name="__DAT6">#REF!</definedName>
    <definedName name="__DAT7" localSheetId="12">#REF!</definedName>
    <definedName name="__DAT7" localSheetId="10">#REF!</definedName>
    <definedName name="__DAT7">#REF!</definedName>
    <definedName name="__DAT8" localSheetId="12">#REF!</definedName>
    <definedName name="__DAT8" localSheetId="10">#REF!</definedName>
    <definedName name="__DAT8">#REF!</definedName>
    <definedName name="__DAT9" localSheetId="12">#REF!</definedName>
    <definedName name="__DAT9" localSheetId="10">#REF!</definedName>
    <definedName name="__DAT9">#REF!</definedName>
    <definedName name="__HAL01512" localSheetId="12">'[3]03_98'!#REF!</definedName>
    <definedName name="__HAL01512" localSheetId="10">'[3]03_98'!#REF!</definedName>
    <definedName name="__HAL01512">'[3]03_98'!#REF!</definedName>
    <definedName name="__nat2" localSheetId="6" hidden="1">{#N/A,#N/A,FALSE,"Assessment";#N/A,#N/A,FALSE,"Staffing";#N/A,#N/A,FALSE,"Hires";#N/A,#N/A,FALSE,"Assumptions"}</definedName>
    <definedName name="__nat2" hidden="1">{#N/A,#N/A,FALSE,"Assessment";#N/A,#N/A,FALSE,"Staffing";#N/A,#N/A,FALSE,"Hires";#N/A,#N/A,FALSE,"Assumptions"}</definedName>
    <definedName name="__nat3" localSheetId="6" hidden="1">{#N/A,#N/A,FALSE,"Assessment";#N/A,#N/A,FALSE,"Staffing";#N/A,#N/A,FALSE,"Hires";#N/A,#N/A,FALSE,"Assumptions"}</definedName>
    <definedName name="__nat3" hidden="1">{#N/A,#N/A,FALSE,"Assessment";#N/A,#N/A,FALSE,"Staffing";#N/A,#N/A,FALSE,"Hires";#N/A,#N/A,FALSE,"Assumptions"}</definedName>
    <definedName name="__z200501" localSheetId="12">#REF!</definedName>
    <definedName name="__z200501" localSheetId="10">#REF!</definedName>
    <definedName name="__z200501">#REF!</definedName>
    <definedName name="__z200502" localSheetId="12">#REF!</definedName>
    <definedName name="__z200502" localSheetId="10">#REF!</definedName>
    <definedName name="__z200502">#REF!</definedName>
    <definedName name="__z200504" localSheetId="12">#REF!</definedName>
    <definedName name="__z200504" localSheetId="10">#REF!</definedName>
    <definedName name="__z200504">#REF!</definedName>
    <definedName name="__z200505" localSheetId="12">#REF!</definedName>
    <definedName name="__z200505" localSheetId="10">#REF!</definedName>
    <definedName name="__z200505">#REF!</definedName>
    <definedName name="__z200506" localSheetId="12">#REF!</definedName>
    <definedName name="__z200506" localSheetId="10">#REF!</definedName>
    <definedName name="__z200506">#REF!</definedName>
    <definedName name="__z200507" localSheetId="12">#REF!</definedName>
    <definedName name="__z200507" localSheetId="10">#REF!</definedName>
    <definedName name="__z200507">#REF!</definedName>
    <definedName name="__z200508" localSheetId="12">#REF!</definedName>
    <definedName name="__z200508" localSheetId="10">#REF!</definedName>
    <definedName name="__z200508">#REF!</definedName>
    <definedName name="__z200509" localSheetId="12">#REF!</definedName>
    <definedName name="__z200509" localSheetId="10">#REF!</definedName>
    <definedName name="__z200509">#REF!</definedName>
    <definedName name="__z200510" localSheetId="12">#REF!</definedName>
    <definedName name="__z200510" localSheetId="10">#REF!</definedName>
    <definedName name="__z200510">#REF!</definedName>
    <definedName name="__z200511" localSheetId="12">#REF!</definedName>
    <definedName name="__z200511" localSheetId="10">#REF!</definedName>
    <definedName name="__z200511">#REF!</definedName>
    <definedName name="__z200512" localSheetId="12">#REF!</definedName>
    <definedName name="__z200512" localSheetId="10">#REF!</definedName>
    <definedName name="__z200512">#REF!</definedName>
    <definedName name="__z200601" localSheetId="12">#REF!</definedName>
    <definedName name="__z200601" localSheetId="10">#REF!</definedName>
    <definedName name="__z200601">#REF!</definedName>
    <definedName name="__z200602" localSheetId="12">#REF!</definedName>
    <definedName name="__z200602" localSheetId="10">#REF!</definedName>
    <definedName name="__z200602">#REF!</definedName>
    <definedName name="__z200603" localSheetId="12">#REF!</definedName>
    <definedName name="__z200603" localSheetId="10">#REF!</definedName>
    <definedName name="__z200603">#REF!</definedName>
    <definedName name="__z200604" localSheetId="12">#REF!</definedName>
    <definedName name="__z200604" localSheetId="10">#REF!</definedName>
    <definedName name="__z200604">#REF!</definedName>
    <definedName name="__z200605" localSheetId="12">#REF!</definedName>
    <definedName name="__z200605" localSheetId="10">#REF!</definedName>
    <definedName name="__z200605">#REF!</definedName>
    <definedName name="__z200606" localSheetId="12">#REF!</definedName>
    <definedName name="__z200606" localSheetId="10">#REF!</definedName>
    <definedName name="__z200606">#REF!</definedName>
    <definedName name="__z200607" localSheetId="12">#REF!</definedName>
    <definedName name="__z200607" localSheetId="10">#REF!</definedName>
    <definedName name="__z200607">#REF!</definedName>
    <definedName name="__z200608" localSheetId="12">#REF!</definedName>
    <definedName name="__z200608" localSheetId="10">#REF!</definedName>
    <definedName name="__z200608">#REF!</definedName>
    <definedName name="__z200609" localSheetId="12">#REF!</definedName>
    <definedName name="__z200609" localSheetId="10">#REF!</definedName>
    <definedName name="__z200609">#REF!</definedName>
    <definedName name="__z200610" localSheetId="12">#REF!</definedName>
    <definedName name="__z200610" localSheetId="10">#REF!</definedName>
    <definedName name="__z200610">#REF!</definedName>
    <definedName name="__z200611" localSheetId="12">#REF!</definedName>
    <definedName name="__z200611" localSheetId="10">#REF!</definedName>
    <definedName name="__z200611">#REF!</definedName>
    <definedName name="__z200612" localSheetId="12">#REF!</definedName>
    <definedName name="__z200612" localSheetId="10">#REF!</definedName>
    <definedName name="__z200612">#REF!</definedName>
    <definedName name="_11.4.04" localSheetId="12">#REF!</definedName>
    <definedName name="_11.4.04" localSheetId="10">#REF!</definedName>
    <definedName name="_11.4.04">#REF!</definedName>
    <definedName name="_9_15_97" localSheetId="12">'[3]09_97'!#REF!</definedName>
    <definedName name="_9_15_97" localSheetId="10">'[3]09_97'!#REF!</definedName>
    <definedName name="_9_15_97">'[3]09_97'!#REF!</definedName>
    <definedName name="_9_15_97_10" localSheetId="12">'[3]09_97'!#REF!</definedName>
    <definedName name="_9_15_97_10" localSheetId="10">'[3]09_97'!#REF!</definedName>
    <definedName name="_9_15_97_10">'[3]09_97'!#REF!</definedName>
    <definedName name="_9_15_97_3" localSheetId="12">'[3]09_97'!#REF!</definedName>
    <definedName name="_9_15_97_3" localSheetId="10">'[3]09_97'!#REF!</definedName>
    <definedName name="_9_15_97_3">'[3]09_97'!#REF!</definedName>
    <definedName name="_9_15_97_8" localSheetId="12">'[3]09_97'!#REF!</definedName>
    <definedName name="_9_15_97_8" localSheetId="10">'[3]09_97'!#REF!</definedName>
    <definedName name="_9_15_97_8">'[3]09_97'!#REF!</definedName>
    <definedName name="_a" localSheetId="12">#REF!</definedName>
    <definedName name="_a" localSheetId="10">#REF!</definedName>
    <definedName name="_a">#REF!</definedName>
    <definedName name="_a_10" localSheetId="12">#REF!</definedName>
    <definedName name="_a_10" localSheetId="10">#REF!</definedName>
    <definedName name="_a_10">#REF!</definedName>
    <definedName name="_a_3" localSheetId="12">#REF!</definedName>
    <definedName name="_a_3" localSheetId="10">#REF!</definedName>
    <definedName name="_a_3">#REF!</definedName>
    <definedName name="_a_8" localSheetId="12">#REF!</definedName>
    <definedName name="_a_8" localSheetId="10">#REF!</definedName>
    <definedName name="_a_8">#REF!</definedName>
    <definedName name="_b" localSheetId="12">[1]JJDHT!#REF!</definedName>
    <definedName name="_b" localSheetId="10">[1]JJDHT!#REF!</definedName>
    <definedName name="_b">[1]JJDHT!#REF!</definedName>
    <definedName name="_b_10" localSheetId="12">[1]JJDHT!#REF!</definedName>
    <definedName name="_b_10" localSheetId="10">[1]JJDHT!#REF!</definedName>
    <definedName name="_b_10">[1]JJDHT!#REF!</definedName>
    <definedName name="_b_3" localSheetId="12">[1]JJDHT!#REF!</definedName>
    <definedName name="_b_3" localSheetId="10">[1]JJDHT!#REF!</definedName>
    <definedName name="_b_3">[1]JJDHT!#REF!</definedName>
    <definedName name="_b_8" localSheetId="12">[1]JJDHT!#REF!</definedName>
    <definedName name="_b_8" localSheetId="10">[1]JJDHT!#REF!</definedName>
    <definedName name="_b_8">[1]JJDHT!#REF!</definedName>
    <definedName name="_c" localSheetId="12">#REF!</definedName>
    <definedName name="_c" localSheetId="10">#REF!</definedName>
    <definedName name="_c">#REF!</definedName>
    <definedName name="_c_10" localSheetId="12">#REF!</definedName>
    <definedName name="_c_10" localSheetId="10">#REF!</definedName>
    <definedName name="_c_10">#REF!</definedName>
    <definedName name="_c_3" localSheetId="12">#REF!</definedName>
    <definedName name="_c_3" localSheetId="10">#REF!</definedName>
    <definedName name="_c_3">#REF!</definedName>
    <definedName name="_c_8" localSheetId="12">#REF!</definedName>
    <definedName name="_c_8" localSheetId="10">#REF!</definedName>
    <definedName name="_c_8">#REF!</definedName>
    <definedName name="_CRM1" localSheetId="12">#REF!</definedName>
    <definedName name="_CRM1" localSheetId="10">#REF!</definedName>
    <definedName name="_CRM1">#REF!</definedName>
    <definedName name="_CRM2" localSheetId="12">#REF!</definedName>
    <definedName name="_CRM2" localSheetId="10">#REF!</definedName>
    <definedName name="_CRM2">#REF!</definedName>
    <definedName name="_d" localSheetId="12">#REF!</definedName>
    <definedName name="_d" localSheetId="10">#REF!</definedName>
    <definedName name="_d">#REF!</definedName>
    <definedName name="_d_10" localSheetId="12">#REF!</definedName>
    <definedName name="_d_10" localSheetId="10">#REF!</definedName>
    <definedName name="_d_10">#REF!</definedName>
    <definedName name="_d_3" localSheetId="12">#REF!</definedName>
    <definedName name="_d_3" localSheetId="10">#REF!</definedName>
    <definedName name="_d_3">#REF!</definedName>
    <definedName name="_d_8" localSheetId="12">#REF!</definedName>
    <definedName name="_d_8" localSheetId="10">#REF!</definedName>
    <definedName name="_d_8">#REF!</definedName>
    <definedName name="_DAT1" localSheetId="12">#REF!</definedName>
    <definedName name="_DAT1" localSheetId="10">#REF!</definedName>
    <definedName name="_DAT1">#REF!</definedName>
    <definedName name="_DAT10" localSheetId="12">#REF!</definedName>
    <definedName name="_DAT10" localSheetId="10">#REF!</definedName>
    <definedName name="_DAT10">#REF!</definedName>
    <definedName name="_DAT11" localSheetId="12">#REF!</definedName>
    <definedName name="_DAT11" localSheetId="10">#REF!</definedName>
    <definedName name="_DAT11">#REF!</definedName>
    <definedName name="_DAT12" localSheetId="12">#REF!</definedName>
    <definedName name="_DAT12" localSheetId="10">#REF!</definedName>
    <definedName name="_DAT12">#REF!</definedName>
    <definedName name="_DAT13" localSheetId="12">#REF!</definedName>
    <definedName name="_DAT13" localSheetId="10">#REF!</definedName>
    <definedName name="_DAT13">#REF!</definedName>
    <definedName name="_DAT14" localSheetId="12">#REF!</definedName>
    <definedName name="_DAT14" localSheetId="10">#REF!</definedName>
    <definedName name="_DAT14">#REF!</definedName>
    <definedName name="_DAT15" localSheetId="12">#REF!</definedName>
    <definedName name="_DAT15" localSheetId="10">#REF!</definedName>
    <definedName name="_DAT15">#REF!</definedName>
    <definedName name="_DAT2" localSheetId="12">#REF!</definedName>
    <definedName name="_DAT2" localSheetId="10">#REF!</definedName>
    <definedName name="_DAT2">#REF!</definedName>
    <definedName name="_DAT3" localSheetId="12">#REF!</definedName>
    <definedName name="_DAT3" localSheetId="10">#REF!</definedName>
    <definedName name="_DAT3">#REF!</definedName>
    <definedName name="_DAT4" localSheetId="12">#REF!</definedName>
    <definedName name="_DAT4" localSheetId="10">#REF!</definedName>
    <definedName name="_DAT4">#REF!</definedName>
    <definedName name="_DAT5" localSheetId="12">#REF!</definedName>
    <definedName name="_DAT5" localSheetId="10">#REF!</definedName>
    <definedName name="_DAT5">#REF!</definedName>
    <definedName name="_DAT6" localSheetId="12">#REF!</definedName>
    <definedName name="_DAT6" localSheetId="10">#REF!</definedName>
    <definedName name="_DAT6">#REF!</definedName>
    <definedName name="_DAT7" localSheetId="12">#REF!</definedName>
    <definedName name="_DAT7" localSheetId="10">#REF!</definedName>
    <definedName name="_DAT7">#REF!</definedName>
    <definedName name="_DAT8" localSheetId="12">#REF!</definedName>
    <definedName name="_DAT8" localSheetId="10">#REF!</definedName>
    <definedName name="_DAT8">#REF!</definedName>
    <definedName name="_DAT9" localSheetId="12">#REF!</definedName>
    <definedName name="_DAT9" localSheetId="10">#REF!</definedName>
    <definedName name="_DAT9">#REF!</definedName>
    <definedName name="_e" localSheetId="12">'[2]BS,PL'!#REF!</definedName>
    <definedName name="_e" localSheetId="10">'[2]BS,PL'!#REF!</definedName>
    <definedName name="_e">'[2]BS,PL'!#REF!</definedName>
    <definedName name="_e_10" localSheetId="12">'[2]BS,PL'!#REF!</definedName>
    <definedName name="_e_10" localSheetId="10">'[2]BS,PL'!#REF!</definedName>
    <definedName name="_e_10">'[2]BS,PL'!#REF!</definedName>
    <definedName name="_e_3" localSheetId="12">'[2]BS,PL'!#REF!</definedName>
    <definedName name="_e_3" localSheetId="10">'[2]BS,PL'!#REF!</definedName>
    <definedName name="_e_3">'[2]BS,PL'!#REF!</definedName>
    <definedName name="_e_8" localSheetId="12">'[2]BS,PL'!#REF!</definedName>
    <definedName name="_e_8" localSheetId="10">'[2]BS,PL'!#REF!</definedName>
    <definedName name="_e_8">'[2]BS,PL'!#REF!</definedName>
    <definedName name="_f" localSheetId="12">'[2]BS,PL'!#REF!</definedName>
    <definedName name="_f" localSheetId="10">'[2]BS,PL'!#REF!</definedName>
    <definedName name="_f">'[2]BS,PL'!#REF!</definedName>
    <definedName name="_f_10" localSheetId="12">'[2]BS,PL'!#REF!</definedName>
    <definedName name="_f_10" localSheetId="10">'[2]BS,PL'!#REF!</definedName>
    <definedName name="_f_10">'[2]BS,PL'!#REF!</definedName>
    <definedName name="_f_3" localSheetId="12">'[2]BS,PL'!#REF!</definedName>
    <definedName name="_f_3" localSheetId="10">'[2]BS,PL'!#REF!</definedName>
    <definedName name="_f_3">'[2]BS,PL'!#REF!</definedName>
    <definedName name="_f_8" localSheetId="12">'[2]BS,PL'!#REF!</definedName>
    <definedName name="_f_8" localSheetId="10">'[2]BS,PL'!#REF!</definedName>
    <definedName name="_f_8">'[2]BS,PL'!#REF!</definedName>
    <definedName name="_xlnm._FilterDatabase" localSheetId="8" hidden="1">'All System'!$A$1:$C$47</definedName>
    <definedName name="_xlnm._FilterDatabase" localSheetId="7" hidden="1">'Data All Proj'!$A$1:$AW$89</definedName>
    <definedName name="_xlnm._FilterDatabase" localSheetId="9" hidden="1">'New Sh.A Eff'!$N$2:$AJ$125</definedName>
    <definedName name="_HAL01512" localSheetId="12">'[3]03_98'!#REF!</definedName>
    <definedName name="_HAL01512" localSheetId="10">'[3]03_98'!#REF!</definedName>
    <definedName name="_HAL01512">'[3]03_98'!#REF!</definedName>
    <definedName name="_nat2" localSheetId="6" hidden="1">{#N/A,#N/A,FALSE,"Assessment";#N/A,#N/A,FALSE,"Staffing";#N/A,#N/A,FALSE,"Hires";#N/A,#N/A,FALSE,"Assumptions"}</definedName>
    <definedName name="_nat2" hidden="1">{#N/A,#N/A,FALSE,"Assessment";#N/A,#N/A,FALSE,"Staffing";#N/A,#N/A,FALSE,"Hires";#N/A,#N/A,FALSE,"Assumptions"}</definedName>
    <definedName name="_nat3" localSheetId="6" hidden="1">{#N/A,#N/A,FALSE,"Assessment";#N/A,#N/A,FALSE,"Staffing";#N/A,#N/A,FALSE,"Hires";#N/A,#N/A,FALSE,"Assumptions"}</definedName>
    <definedName name="_nat3" hidden="1">{#N/A,#N/A,FALSE,"Assessment";#N/A,#N/A,FALSE,"Staffing";#N/A,#N/A,FALSE,"Hires";#N/A,#N/A,FALSE,"Assumptions"}</definedName>
    <definedName name="_z" localSheetId="12">[1]JJDHT!#REF!</definedName>
    <definedName name="_z" localSheetId="10">[1]JJDHT!#REF!</definedName>
    <definedName name="_z">[1]JJDHT!#REF!</definedName>
    <definedName name="_z_10" localSheetId="12">[1]JJDHT!#REF!</definedName>
    <definedName name="_z_10" localSheetId="10">[1]JJDHT!#REF!</definedName>
    <definedName name="_z_10">[1]JJDHT!#REF!</definedName>
    <definedName name="_z_3" localSheetId="12">[1]JJDHT!#REF!</definedName>
    <definedName name="_z_3" localSheetId="10">[1]JJDHT!#REF!</definedName>
    <definedName name="_z_3">[1]JJDHT!#REF!</definedName>
    <definedName name="_z_8" localSheetId="12">[1]JJDHT!#REF!</definedName>
    <definedName name="_z_8" localSheetId="10">[1]JJDHT!#REF!</definedName>
    <definedName name="_z_8">[1]JJDHT!#REF!</definedName>
    <definedName name="_z200501" localSheetId="12">#REF!</definedName>
    <definedName name="_z200501" localSheetId="10">#REF!</definedName>
    <definedName name="_z200501">#REF!</definedName>
    <definedName name="_z200502" localSheetId="12">#REF!</definedName>
    <definedName name="_z200502" localSheetId="10">#REF!</definedName>
    <definedName name="_z200502">#REF!</definedName>
    <definedName name="_z200504" localSheetId="12">#REF!</definedName>
    <definedName name="_z200504" localSheetId="10">#REF!</definedName>
    <definedName name="_z200504">#REF!</definedName>
    <definedName name="_z200505" localSheetId="12">#REF!</definedName>
    <definedName name="_z200505" localSheetId="10">#REF!</definedName>
    <definedName name="_z200505">#REF!</definedName>
    <definedName name="_z200506" localSheetId="12">#REF!</definedName>
    <definedName name="_z200506" localSheetId="10">#REF!</definedName>
    <definedName name="_z200506">#REF!</definedName>
    <definedName name="_z200507" localSheetId="12">#REF!</definedName>
    <definedName name="_z200507" localSheetId="10">#REF!</definedName>
    <definedName name="_z200507">#REF!</definedName>
    <definedName name="_z200508" localSheetId="12">#REF!</definedName>
    <definedName name="_z200508" localSheetId="10">#REF!</definedName>
    <definedName name="_z200508">#REF!</definedName>
    <definedName name="_z200509" localSheetId="12">#REF!</definedName>
    <definedName name="_z200509" localSheetId="10">#REF!</definedName>
    <definedName name="_z200509">#REF!</definedName>
    <definedName name="_z200510" localSheetId="12">#REF!</definedName>
    <definedName name="_z200510" localSheetId="10">#REF!</definedName>
    <definedName name="_z200510">#REF!</definedName>
    <definedName name="_z200511" localSheetId="12">#REF!</definedName>
    <definedName name="_z200511" localSheetId="10">#REF!</definedName>
    <definedName name="_z200511">#REF!</definedName>
    <definedName name="_z200512" localSheetId="12">#REF!</definedName>
    <definedName name="_z200512" localSheetId="10">#REF!</definedName>
    <definedName name="_z200512">#REF!</definedName>
    <definedName name="_z200601" localSheetId="12">#REF!</definedName>
    <definedName name="_z200601" localSheetId="10">#REF!</definedName>
    <definedName name="_z200601">#REF!</definedName>
    <definedName name="_z200602" localSheetId="12">#REF!</definedName>
    <definedName name="_z200602" localSheetId="10">#REF!</definedName>
    <definedName name="_z200602">#REF!</definedName>
    <definedName name="_z200603" localSheetId="12">#REF!</definedName>
    <definedName name="_z200603" localSheetId="10">#REF!</definedName>
    <definedName name="_z200603">#REF!</definedName>
    <definedName name="_z200604" localSheetId="12">#REF!</definedName>
    <definedName name="_z200604" localSheetId="10">#REF!</definedName>
    <definedName name="_z200604">#REF!</definedName>
    <definedName name="_z200605" localSheetId="12">#REF!</definedName>
    <definedName name="_z200605" localSheetId="10">#REF!</definedName>
    <definedName name="_z200605">#REF!</definedName>
    <definedName name="_z200606" localSheetId="12">#REF!</definedName>
    <definedName name="_z200606" localSheetId="10">#REF!</definedName>
    <definedName name="_z200606">#REF!</definedName>
    <definedName name="_z200607" localSheetId="12">#REF!</definedName>
    <definedName name="_z200607" localSheetId="10">#REF!</definedName>
    <definedName name="_z200607">#REF!</definedName>
    <definedName name="_z200608" localSheetId="12">#REF!</definedName>
    <definedName name="_z200608" localSheetId="10">#REF!</definedName>
    <definedName name="_z200608">#REF!</definedName>
    <definedName name="_z200609" localSheetId="12">#REF!</definedName>
    <definedName name="_z200609" localSheetId="10">#REF!</definedName>
    <definedName name="_z200609">#REF!</definedName>
    <definedName name="_z200610" localSheetId="12">#REF!</definedName>
    <definedName name="_z200610" localSheetId="10">#REF!</definedName>
    <definedName name="_z200610">#REF!</definedName>
    <definedName name="_z200611" localSheetId="12">#REF!</definedName>
    <definedName name="_z200611" localSheetId="10">#REF!</definedName>
    <definedName name="_z200611">#REF!</definedName>
    <definedName name="_z200612" localSheetId="12">#REF!</definedName>
    <definedName name="_z200612" localSheetId="10">#REF!</definedName>
    <definedName name="_z200612">#REF!</definedName>
    <definedName name="aa" localSheetId="6" hidden="1">{#N/A,#N/A,FALSE,"Year";#N/A,#N/A,FALSE,"Client Savings";#N/A,#N/A,FALSE,"Staged Delivery by Hour";#N/A,#N/A,FALSE,"Hourly Rate By Activity";#N/A,#N/A,FALSE,"Hourly Rate By Custom Resource";#N/A,#N/A,FALSE,"Line of Business Review";#N/A,#N/A,FALSE,"Financials By Custom Resource";#N/A,#N/A,FALSE,"Assumptions";#N/A,#N/A,FALSE,"Sensitivity Analysis";#N/A,#N/A,FALSE,"Financing By Year";#N/A,#N/A,FALSE,"Billings";#N/A,#N/A,FALSE,"Overall Staffing Review"}</definedName>
    <definedName name="aa" hidden="1">{#N/A,#N/A,FALSE,"Year";#N/A,#N/A,FALSE,"Client Savings";#N/A,#N/A,FALSE,"Staged Delivery by Hour";#N/A,#N/A,FALSE,"Hourly Rate By Activity";#N/A,#N/A,FALSE,"Hourly Rate By Custom Resource";#N/A,#N/A,FALSE,"Line of Business Review";#N/A,#N/A,FALSE,"Financials By Custom Resource";#N/A,#N/A,FALSE,"Assumptions";#N/A,#N/A,FALSE,"Sensitivity Analysis";#N/A,#N/A,FALSE,"Financing By Year";#N/A,#N/A,FALSE,"Billings";#N/A,#N/A,FALSE,"Overall Staffing Review"}</definedName>
    <definedName name="aaa">'[4]Direct Non-Payroll'!$F$42:$F$105</definedName>
    <definedName name="aaaa">'[5]Direct Non-Payroll'!$F$42:$F$105</definedName>
    <definedName name="aaaaaa" localSheetId="6" hidden="1">{#N/A,#N/A,FALSE,"Year";#N/A,#N/A,FALSE,"AC Fiscal Year";#N/A,#N/A,FALSE,"Hourly Rate By Activity";#N/A,#N/A,FALSE,"Hourly Rate By Custom Resource";#N/A,#N/A,FALSE,"Sensitivity Analysis";#N/A,#N/A,FALSE,"Overall Staffing Review"}</definedName>
    <definedName name="aaaaaa" hidden="1">{#N/A,#N/A,FALSE,"Year";#N/A,#N/A,FALSE,"AC Fiscal Year";#N/A,#N/A,FALSE,"Hourly Rate By Activity";#N/A,#N/A,FALSE,"Hourly Rate By Custom Resource";#N/A,#N/A,FALSE,"Sensitivity Analysis";#N/A,#N/A,FALSE,"Overall Staffing Review"}</definedName>
    <definedName name="AccessDatabase" hidden="1">"C:\DATA\KEVIN\MODELS\Model 0218.mdb"</definedName>
    <definedName name="acmsl_lmu" localSheetId="12">#REF!</definedName>
    <definedName name="acmsl_lmu" localSheetId="10">#REF!</definedName>
    <definedName name="acmsl_lmu">#REF!</definedName>
    <definedName name="activity">[6]worksheet!$S$6:$S$44</definedName>
    <definedName name="activity_for_dnp" localSheetId="12">#REF!</definedName>
    <definedName name="activity_for_dnp" localSheetId="10">#REF!</definedName>
    <definedName name="activity_for_dnp">#REF!</definedName>
    <definedName name="activity_msl" localSheetId="12">#REF!</definedName>
    <definedName name="activity_msl" localSheetId="10">#REF!</definedName>
    <definedName name="activity_msl">#REF!</definedName>
    <definedName name="activity_pmo" localSheetId="12">#REF!</definedName>
    <definedName name="activity_pmo" localSheetId="10">#REF!</definedName>
    <definedName name="activity_pmo">#REF!</definedName>
    <definedName name="activity_support" localSheetId="12">#REF!</definedName>
    <definedName name="activity_support" localSheetId="10">#REF!</definedName>
    <definedName name="activity_support">#REF!</definedName>
    <definedName name="activity_transition" localSheetId="12">#REF!</definedName>
    <definedName name="activity_transition" localSheetId="10">#REF!</definedName>
    <definedName name="activity_transition">#REF!</definedName>
    <definedName name="activity1" localSheetId="12">#REF!</definedName>
    <definedName name="activity1" localSheetId="10">#REF!</definedName>
    <definedName name="activity1">#REF!</definedName>
    <definedName name="Actual">[7]Data!$K$3:$K$13</definedName>
    <definedName name="almu">'[8]AC- Employment Wk'!$M$6:$M$28</definedName>
    <definedName name="AM_perc_by_Application">'[9]AM by Co'!$J$2:$X$1263</definedName>
    <definedName name="AM_perc_by_Application_12">'[10]AM by Co'!$J$2:$X$1263</definedName>
    <definedName name="ApprovedBy" localSheetId="12">#REF!</definedName>
    <definedName name="ApprovedBy" localSheetId="10">#REF!</definedName>
    <definedName name="ApprovedBy">#REF!</definedName>
    <definedName name="ApprovedDate" localSheetId="12">#REF!</definedName>
    <definedName name="ApprovedDate" localSheetId="10">#REF!</definedName>
    <definedName name="ApprovedDate">#REF!</definedName>
    <definedName name="assss" localSheetId="6" hidden="1">{#N/A,#N/A,FALSE,"Year";#N/A,#N/A,FALSE,"Client Savings";#N/A,#N/A,FALSE,"Staged Delivery by Hour";#N/A,#N/A,FALSE,"Hourly Rate By Activity";#N/A,#N/A,FALSE,"Hourly Rate By Custom Resource";#N/A,#N/A,FALSE,"Line of Business Review";#N/A,#N/A,FALSE,"Financials By Custom Resource";#N/A,#N/A,FALSE,"Assumptions";#N/A,#N/A,FALSE,"Sensitivity Analysis";#N/A,#N/A,FALSE,"Financing By Year";#N/A,#N/A,FALSE,"Billings";#N/A,#N/A,FALSE,"Overall Staffing Review"}</definedName>
    <definedName name="assss" hidden="1">{#N/A,#N/A,FALSE,"Year";#N/A,#N/A,FALSE,"Client Savings";#N/A,#N/A,FALSE,"Staged Delivery by Hour";#N/A,#N/A,FALSE,"Hourly Rate By Activity";#N/A,#N/A,FALSE,"Hourly Rate By Custom Resource";#N/A,#N/A,FALSE,"Line of Business Review";#N/A,#N/A,FALSE,"Financials By Custom Resource";#N/A,#N/A,FALSE,"Assumptions";#N/A,#N/A,FALSE,"Sensitivity Analysis";#N/A,#N/A,FALSE,"Financing By Year";#N/A,#N/A,FALSE,"Billings";#N/A,#N/A,FALSE,"Overall Staffing Review"}</definedName>
    <definedName name="AssumptClient">'[11]WK1 Key Assumpt'!$E$9</definedName>
    <definedName name="AssumptDealTerm">'[11]WK1 Key Assumpt'!$E$39</definedName>
    <definedName name="att_mth1" localSheetId="12">#REF!</definedName>
    <definedName name="att_mth1" localSheetId="10">#REF!</definedName>
    <definedName name="att_mth1">#REF!</definedName>
    <definedName name="att_mth10" localSheetId="12">#REF!</definedName>
    <definedName name="att_mth10" localSheetId="10">#REF!</definedName>
    <definedName name="att_mth10">#REF!</definedName>
    <definedName name="att_mth11" localSheetId="12">#REF!</definedName>
    <definedName name="att_mth11" localSheetId="10">#REF!</definedName>
    <definedName name="att_mth11">#REF!</definedName>
    <definedName name="att_mth12" localSheetId="12">#REF!</definedName>
    <definedName name="att_mth12" localSheetId="10">#REF!</definedName>
    <definedName name="att_mth12">#REF!</definedName>
    <definedName name="att_mth13" localSheetId="12">#REF!</definedName>
    <definedName name="att_mth13" localSheetId="10">#REF!</definedName>
    <definedName name="att_mth13">#REF!</definedName>
    <definedName name="att_mth2" localSheetId="12">#REF!</definedName>
    <definedName name="att_mth2" localSheetId="10">#REF!</definedName>
    <definedName name="att_mth2">#REF!</definedName>
    <definedName name="att_mth3" localSheetId="12">#REF!</definedName>
    <definedName name="att_mth3" localSheetId="10">#REF!</definedName>
    <definedName name="att_mth3">#REF!</definedName>
    <definedName name="att_mth4" localSheetId="12">#REF!</definedName>
    <definedName name="att_mth4" localSheetId="10">#REF!</definedName>
    <definedName name="att_mth4">#REF!</definedName>
    <definedName name="att_mth5" localSheetId="12">#REF!</definedName>
    <definedName name="att_mth5" localSheetId="10">#REF!</definedName>
    <definedName name="att_mth5">#REF!</definedName>
    <definedName name="att_mth6" localSheetId="12">#REF!</definedName>
    <definedName name="att_mth6" localSheetId="10">#REF!</definedName>
    <definedName name="att_mth6">#REF!</definedName>
    <definedName name="att_mth7" localSheetId="12">#REF!</definedName>
    <definedName name="att_mth7" localSheetId="10">#REF!</definedName>
    <definedName name="att_mth7">#REF!</definedName>
    <definedName name="att_mth8" localSheetId="12">#REF!</definedName>
    <definedName name="att_mth8" localSheetId="10">#REF!</definedName>
    <definedName name="att_mth8">#REF!</definedName>
    <definedName name="att_mth9" localSheetId="12">#REF!</definedName>
    <definedName name="att_mth9" localSheetId="10">#REF!</definedName>
    <definedName name="att_mth9">#REF!</definedName>
    <definedName name="attrition_cat" localSheetId="12">#REF!</definedName>
    <definedName name="attrition_cat" localSheetId="10">#REF!</definedName>
    <definedName name="attrition_cat">#REF!</definedName>
    <definedName name="atype">'[12]AC- Employment Wk'!$J$6:$J$27</definedName>
    <definedName name="ave_remun" localSheetId="12">#REF!</definedName>
    <definedName name="ave_remun" localSheetId="10">#REF!</definedName>
    <definedName name="ave_remun">#REF!</definedName>
    <definedName name="b" localSheetId="12">[1]JJDHT!#REF!</definedName>
    <definedName name="b" localSheetId="10">[1]JJDHT!#REF!</definedName>
    <definedName name="b">[1]JJDHT!#REF!</definedName>
    <definedName name="base" localSheetId="12">#REF!</definedName>
    <definedName name="base" localSheetId="10">#REF!</definedName>
    <definedName name="base">#REF!</definedName>
    <definedName name="bb" localSheetId="6" hidden="1">{#N/A,#N/A,FALSE,"Year";#N/A,#N/A,FALSE,"Client Savings";#N/A,#N/A,FALSE,"Staged Delivery by Hour";#N/A,#N/A,FALSE,"Hourly Rate By Activity";#N/A,#N/A,FALSE,"Hourly Rate By Custom Resource";#N/A,#N/A,FALSE,"Line of Business Review";#N/A,#N/A,FALSE,"Financials By Custom Resource";#N/A,#N/A,FALSE,"Assumptions";#N/A,#N/A,FALSE,"Sensitivity Analysis";#N/A,#N/A,FALSE,"Financing By Year";#N/A,#N/A,FALSE,"Billings";#N/A,#N/A,FALSE,"Overall Staffing Review"}</definedName>
    <definedName name="bb" hidden="1">{#N/A,#N/A,FALSE,"Year";#N/A,#N/A,FALSE,"Client Savings";#N/A,#N/A,FALSE,"Staged Delivery by Hour";#N/A,#N/A,FALSE,"Hourly Rate By Activity";#N/A,#N/A,FALSE,"Hourly Rate By Custom Resource";#N/A,#N/A,FALSE,"Line of Business Review";#N/A,#N/A,FALSE,"Financials By Custom Resource";#N/A,#N/A,FALSE,"Assumptions";#N/A,#N/A,FALSE,"Sensitivity Analysis";#N/A,#N/A,FALSE,"Financing By Year";#N/A,#N/A,FALSE,"Billings";#N/A,#N/A,FALSE,"Overall Staffing Review"}</definedName>
    <definedName name="bill_y1" localSheetId="12">#REF!</definedName>
    <definedName name="bill_y1" localSheetId="10">#REF!</definedName>
    <definedName name="bill_y1">#REF!</definedName>
    <definedName name="bill_y2" localSheetId="12">#REF!</definedName>
    <definedName name="bill_y2" localSheetId="10">#REF!</definedName>
    <definedName name="bill_y2">#REF!</definedName>
    <definedName name="bill_y3" localSheetId="12">#REF!</definedName>
    <definedName name="bill_y3" localSheetId="10">#REF!</definedName>
    <definedName name="bill_y3">#REF!</definedName>
    <definedName name="bill_y4" localSheetId="12">#REF!</definedName>
    <definedName name="bill_y4" localSheetId="10">#REF!</definedName>
    <definedName name="bill_y4">#REF!</definedName>
    <definedName name="Bill_Y5" localSheetId="12">#REF!</definedName>
    <definedName name="Bill_Y5" localSheetId="10">#REF!</definedName>
    <definedName name="Bill_Y5">#REF!</definedName>
    <definedName name="Bill_Y5_10" localSheetId="12">#REF!</definedName>
    <definedName name="Bill_Y5_10" localSheetId="10">#REF!</definedName>
    <definedName name="Bill_Y5_10">#REF!</definedName>
    <definedName name="Bill_Y5_3" localSheetId="12">#REF!</definedName>
    <definedName name="Bill_Y5_3" localSheetId="10">#REF!</definedName>
    <definedName name="Bill_Y5_3">#REF!</definedName>
    <definedName name="Bill_Y5_8" localSheetId="12">#REF!</definedName>
    <definedName name="Bill_Y5_8" localSheetId="10">#REF!</definedName>
    <definedName name="Bill_Y5_8">#REF!</definedName>
    <definedName name="Bill_Y6" localSheetId="12">#REF!</definedName>
    <definedName name="Bill_Y6" localSheetId="10">#REF!</definedName>
    <definedName name="Bill_Y6">#REF!</definedName>
    <definedName name="Bill_Y6_10" localSheetId="12">#REF!</definedName>
    <definedName name="Bill_Y6_10" localSheetId="10">#REF!</definedName>
    <definedName name="Bill_Y6_10">#REF!</definedName>
    <definedName name="Bill_Y6_3" localSheetId="12">#REF!</definedName>
    <definedName name="Bill_Y6_3" localSheetId="10">#REF!</definedName>
    <definedName name="Bill_Y6_3">#REF!</definedName>
    <definedName name="Bill_Y6_8" localSheetId="12">#REF!</definedName>
    <definedName name="Bill_Y6_8" localSheetId="10">#REF!</definedName>
    <definedName name="Bill_Y6_8">#REF!</definedName>
    <definedName name="bpm_ot" localSheetId="12">#REF!</definedName>
    <definedName name="bpm_ot" localSheetId="10">#REF!</definedName>
    <definedName name="bpm_ot">#REF!</definedName>
    <definedName name="build_client">'[13]Building&amp;ceramic'!$D$37</definedName>
    <definedName name="build_mcafee">'[13]Building&amp;ceramic'!$F$37</definedName>
    <definedName name="build_netshield">'[13]Building&amp;ceramic'!$G$37</definedName>
    <definedName name="build_norton">'[13]Building&amp;ceramic'!$H$37</definedName>
    <definedName name="build_server">'[13]Building&amp;ceramic'!$E$37</definedName>
    <definedName name="build_trend">'[13]Building&amp;ceramic'!$I$37</definedName>
    <definedName name="calc_on" localSheetId="12">#REF!</definedName>
    <definedName name="calc_on" localSheetId="10">#REF!</definedName>
    <definedName name="calc_on">#REF!</definedName>
    <definedName name="cdc_client">[13]Distribution!$D$14</definedName>
    <definedName name="cdc_mcafee">[13]Distribution!$F$14</definedName>
    <definedName name="cdc_netshield">[13]Distribution!$G$14</definedName>
    <definedName name="cdc_norton">[13]Distribution!$H$14</definedName>
    <definedName name="cdc_server">[13]Distribution!$E$14</definedName>
    <definedName name="cdc_trend">[13]Distribution!$I$14</definedName>
    <definedName name="cement_client">[13]Cement!$D$26</definedName>
    <definedName name="cement_mcafee">[13]Cement!$F$26</definedName>
    <definedName name="cement_netshield">[13]Cement!$G$26</definedName>
    <definedName name="cement_norton">[13]Cement!$H$26</definedName>
    <definedName name="cement_server">[13]Cement!$E$26</definedName>
    <definedName name="cement_trend">[13]Cement!$I$26</definedName>
    <definedName name="CEXname" localSheetId="12">#REF!</definedName>
    <definedName name="CEXname" localSheetId="10">#REF!</definedName>
    <definedName name="CEXname">#REF!</definedName>
    <definedName name="CEXVarCur" localSheetId="12">#REF!</definedName>
    <definedName name="CEXVarCur" localSheetId="10">#REF!</definedName>
    <definedName name="CEXVarCur">#REF!</definedName>
    <definedName name="CEXVarYtd" localSheetId="12">#REF!</definedName>
    <definedName name="CEXVarYtd" localSheetId="10">#REF!</definedName>
    <definedName name="CEXVarYtd">#REF!</definedName>
    <definedName name="check_y1" localSheetId="12">#REF!</definedName>
    <definedName name="check_y1" localSheetId="10">#REF!</definedName>
    <definedName name="check_y1">#REF!</definedName>
    <definedName name="check_y2" localSheetId="12">#REF!</definedName>
    <definedName name="check_y2" localSheetId="10">#REF!</definedName>
    <definedName name="check_y2">#REF!</definedName>
    <definedName name="check_y3" localSheetId="12">#REF!</definedName>
    <definedName name="check_y3" localSheetId="10">#REF!</definedName>
    <definedName name="check_y3">#REF!</definedName>
    <definedName name="check_y4" localSheetId="12">#REF!</definedName>
    <definedName name="check_y4" localSheetId="10">#REF!</definedName>
    <definedName name="check_y4">#REF!</definedName>
    <definedName name="check5" localSheetId="12">#REF!</definedName>
    <definedName name="check5" localSheetId="10">#REF!</definedName>
    <definedName name="check5">#REF!</definedName>
    <definedName name="CisVPN">'[14]All BUs'!$B$2</definedName>
    <definedName name="CisVPN_1">"$#REF!.$B$2"</definedName>
    <definedName name="client_petro">[13]Petro!$D$34</definedName>
    <definedName name="Color1">IF(OR([15]Input!A$10=0,[15]Input!$A1048576=0),0,1)</definedName>
    <definedName name="cons_cost_inc_y1" localSheetId="12">#REF!</definedName>
    <definedName name="cons_cost_inc_y1" localSheetId="10">#REF!</definedName>
    <definedName name="cons_cost_inc_y1">#REF!</definedName>
    <definedName name="cons_cost_inc_y2" localSheetId="12">#REF!</definedName>
    <definedName name="cons_cost_inc_y2" localSheetId="10">#REF!</definedName>
    <definedName name="cons_cost_inc_y2">#REF!</definedName>
    <definedName name="cons_cost_inc_y3" localSheetId="12">#REF!</definedName>
    <definedName name="cons_cost_inc_y3" localSheetId="10">#REF!</definedName>
    <definedName name="cons_cost_inc_y3">#REF!</definedName>
    <definedName name="cont_y1" localSheetId="12">'[12]AC MSL- Dnp Assumptions'!#REF!</definedName>
    <definedName name="cont_y1" localSheetId="10">'[12]AC MSL- Dnp Assumptions'!#REF!</definedName>
    <definedName name="cont_y1" localSheetId="6">'[12]AC MSL- Dnp Assumptions'!#REF!</definedName>
    <definedName name="cont_y1">'[12]AC MSL- Dnp Assumptions'!#REF!</definedName>
    <definedName name="cont_y1_10" localSheetId="12">'[12]AC MSL- Dnp Assumptions'!#REF!</definedName>
    <definedName name="cont_y1_10" localSheetId="10">'[12]AC MSL- Dnp Assumptions'!#REF!</definedName>
    <definedName name="cont_y1_10" localSheetId="6">'[12]AC MSL- Dnp Assumptions'!#REF!</definedName>
    <definedName name="cont_y1_10">'[12]AC MSL- Dnp Assumptions'!#REF!</definedName>
    <definedName name="cont_y1_3" localSheetId="12">'[12]AC MSL- Dnp Assumptions'!#REF!</definedName>
    <definedName name="cont_y1_3" localSheetId="10">'[12]AC MSL- Dnp Assumptions'!#REF!</definedName>
    <definedName name="cont_y1_3" localSheetId="6">'[12]AC MSL- Dnp Assumptions'!#REF!</definedName>
    <definedName name="cont_y1_3">'[12]AC MSL- Dnp Assumptions'!#REF!</definedName>
    <definedName name="cont_y1_8" localSheetId="12">'[12]AC MSL- Dnp Assumptions'!#REF!</definedName>
    <definedName name="cont_y1_8" localSheetId="10">'[12]AC MSL- Dnp Assumptions'!#REF!</definedName>
    <definedName name="cont_y1_8" localSheetId="6">'[12]AC MSL- Dnp Assumptions'!#REF!</definedName>
    <definedName name="cont_y1_8">'[12]AC MSL- Dnp Assumptions'!#REF!</definedName>
    <definedName name="cont_y2" localSheetId="12">'[12]AC MSL- Dnp Assumptions'!#REF!</definedName>
    <definedName name="cont_y2" localSheetId="10">'[12]AC MSL- Dnp Assumptions'!#REF!</definedName>
    <definedName name="cont_y2" localSheetId="6">'[12]AC MSL- Dnp Assumptions'!#REF!</definedName>
    <definedName name="cont_y2">'[12]AC MSL- Dnp Assumptions'!#REF!</definedName>
    <definedName name="cont_y2_10" localSheetId="12">'[12]AC MSL- Dnp Assumptions'!#REF!</definedName>
    <definedName name="cont_y2_10" localSheetId="10">'[12]AC MSL- Dnp Assumptions'!#REF!</definedName>
    <definedName name="cont_y2_10" localSheetId="6">'[12]AC MSL- Dnp Assumptions'!#REF!</definedName>
    <definedName name="cont_y2_10">'[12]AC MSL- Dnp Assumptions'!#REF!</definedName>
    <definedName name="cont_y2_3" localSheetId="12">'[12]AC MSL- Dnp Assumptions'!#REF!</definedName>
    <definedName name="cont_y2_3" localSheetId="10">'[12]AC MSL- Dnp Assumptions'!#REF!</definedName>
    <definedName name="cont_y2_3" localSheetId="6">'[12]AC MSL- Dnp Assumptions'!#REF!</definedName>
    <definedName name="cont_y2_3">'[12]AC MSL- Dnp Assumptions'!#REF!</definedName>
    <definedName name="cont_y2_8" localSheetId="12">'[12]AC MSL- Dnp Assumptions'!#REF!</definedName>
    <definedName name="cont_y2_8" localSheetId="10">'[12]AC MSL- Dnp Assumptions'!#REF!</definedName>
    <definedName name="cont_y2_8" localSheetId="6">'[12]AC MSL- Dnp Assumptions'!#REF!</definedName>
    <definedName name="cont_y2_8">'[12]AC MSL- Dnp Assumptions'!#REF!</definedName>
    <definedName name="cont_y3" localSheetId="12">'[12]AC MSL- Dnp Assumptions'!#REF!</definedName>
    <definedName name="cont_y3" localSheetId="10">'[12]AC MSL- Dnp Assumptions'!#REF!</definedName>
    <definedName name="cont_y3" localSheetId="6">'[12]AC MSL- Dnp Assumptions'!#REF!</definedName>
    <definedName name="cont_y3">'[12]AC MSL- Dnp Assumptions'!#REF!</definedName>
    <definedName name="cont_y3_10" localSheetId="12">'[12]AC MSL- Dnp Assumptions'!#REF!</definedName>
    <definedName name="cont_y3_10" localSheetId="10">'[12]AC MSL- Dnp Assumptions'!#REF!</definedName>
    <definedName name="cont_y3_10" localSheetId="6">'[12]AC MSL- Dnp Assumptions'!#REF!</definedName>
    <definedName name="cont_y3_10">'[12]AC MSL- Dnp Assumptions'!#REF!</definedName>
    <definedName name="cont_y3_3" localSheetId="12">'[12]AC MSL- Dnp Assumptions'!#REF!</definedName>
    <definedName name="cont_y3_3" localSheetId="10">'[12]AC MSL- Dnp Assumptions'!#REF!</definedName>
    <definedName name="cont_y3_3" localSheetId="6">'[12]AC MSL- Dnp Assumptions'!#REF!</definedName>
    <definedName name="cont_y3_3">'[12]AC MSL- Dnp Assumptions'!#REF!</definedName>
    <definedName name="cont_y3_8" localSheetId="12">'[12]AC MSL- Dnp Assumptions'!#REF!</definedName>
    <definedName name="cont_y3_8" localSheetId="10">'[12]AC MSL- Dnp Assumptions'!#REF!</definedName>
    <definedName name="cont_y3_8" localSheetId="6">'[12]AC MSL- Dnp Assumptions'!#REF!</definedName>
    <definedName name="cont_y3_8">'[12]AC MSL- Dnp Assumptions'!#REF!</definedName>
    <definedName name="cont_y4" localSheetId="12">'[12]AC MSL- Dnp Assumptions'!#REF!</definedName>
    <definedName name="cont_y4" localSheetId="10">'[12]AC MSL- Dnp Assumptions'!#REF!</definedName>
    <definedName name="cont_y4" localSheetId="6">'[12]AC MSL- Dnp Assumptions'!#REF!</definedName>
    <definedName name="cont_y4">'[12]AC MSL- Dnp Assumptions'!#REF!</definedName>
    <definedName name="cont_y4_10" localSheetId="12">'[12]AC MSL- Dnp Assumptions'!#REF!</definedName>
    <definedName name="cont_y4_10" localSheetId="10">'[12]AC MSL- Dnp Assumptions'!#REF!</definedName>
    <definedName name="cont_y4_10" localSheetId="6">'[12]AC MSL- Dnp Assumptions'!#REF!</definedName>
    <definedName name="cont_y4_10">'[12]AC MSL- Dnp Assumptions'!#REF!</definedName>
    <definedName name="cont_y4_3" localSheetId="12">'[12]AC MSL- Dnp Assumptions'!#REF!</definedName>
    <definedName name="cont_y4_3" localSheetId="10">'[12]AC MSL- Dnp Assumptions'!#REF!</definedName>
    <definedName name="cont_y4_3" localSheetId="6">'[12]AC MSL- Dnp Assumptions'!#REF!</definedName>
    <definedName name="cont_y4_3">'[12]AC MSL- Dnp Assumptions'!#REF!</definedName>
    <definedName name="cont_y4_8" localSheetId="12">'[12]AC MSL- Dnp Assumptions'!#REF!</definedName>
    <definedName name="cont_y4_8" localSheetId="10">'[12]AC MSL- Dnp Assumptions'!#REF!</definedName>
    <definedName name="cont_y4_8" localSheetId="6">'[12]AC MSL- Dnp Assumptions'!#REF!</definedName>
    <definedName name="cont_y4_8">'[12]AC MSL- Dnp Assumptions'!#REF!</definedName>
    <definedName name="contingency" localSheetId="12">'[12]AC MSL&amp;NOVARE- Employment Wk'!#REF!</definedName>
    <definedName name="contingency" localSheetId="10">'[12]AC MSL&amp;NOVARE- Employment Wk'!#REF!</definedName>
    <definedName name="contingency" localSheetId="6">'[12]AC MSL&amp;NOVARE- Employment Wk'!#REF!</definedName>
    <definedName name="contingency">'[12]AC MSL&amp;NOVARE- Employment Wk'!#REF!</definedName>
    <definedName name="contingency_10" localSheetId="12">'[12]AC MSL&amp;NOVARE- Employment Wk'!#REF!</definedName>
    <definedName name="contingency_10" localSheetId="10">'[12]AC MSL&amp;NOVARE- Employment Wk'!#REF!</definedName>
    <definedName name="contingency_10" localSheetId="6">'[12]AC MSL&amp;NOVARE- Employment Wk'!#REF!</definedName>
    <definedName name="contingency_10">'[12]AC MSL&amp;NOVARE- Employment Wk'!#REF!</definedName>
    <definedName name="contingency_3" localSheetId="12">'[12]AC MSL&amp;NOVARE- Employment Wk'!#REF!</definedName>
    <definedName name="contingency_3" localSheetId="10">'[12]AC MSL&amp;NOVARE- Employment Wk'!#REF!</definedName>
    <definedName name="contingency_3" localSheetId="6">'[12]AC MSL&amp;NOVARE- Employment Wk'!#REF!</definedName>
    <definedName name="contingency_3">'[12]AC MSL&amp;NOVARE- Employment Wk'!#REF!</definedName>
    <definedName name="contingency_8" localSheetId="12">'[12]AC MSL&amp;NOVARE- Employment Wk'!#REF!</definedName>
    <definedName name="contingency_8" localSheetId="10">'[12]AC MSL&amp;NOVARE- Employment Wk'!#REF!</definedName>
    <definedName name="contingency_8" localSheetId="6">'[12]AC MSL&amp;NOVARE- Employment Wk'!#REF!</definedName>
    <definedName name="contingency_8">'[12]AC MSL&amp;NOVARE- Employment Wk'!#REF!</definedName>
    <definedName name="cost_driver" localSheetId="12">#REF!</definedName>
    <definedName name="cost_driver" localSheetId="10">#REF!</definedName>
    <definedName name="cost_driver">#REF!</definedName>
    <definedName name="cost_drivers" localSheetId="12">#REF!</definedName>
    <definedName name="cost_drivers" localSheetId="10">#REF!</definedName>
    <definedName name="cost_drivers">#REF!</definedName>
    <definedName name="currency" localSheetId="12">'[12]AC MSL&amp;NOVARE- Employment Wk'!#REF!</definedName>
    <definedName name="currency" localSheetId="10">'[12]AC MSL&amp;NOVARE- Employment Wk'!#REF!</definedName>
    <definedName name="currency" localSheetId="6">'[12]AC MSL&amp;NOVARE- Employment Wk'!#REF!</definedName>
    <definedName name="currency">'[12]AC MSL&amp;NOVARE- Employment Wk'!#REF!</definedName>
    <definedName name="currency_10" localSheetId="12">'[12]AC MSL&amp;NOVARE- Employment Wk'!#REF!</definedName>
    <definedName name="currency_10" localSheetId="10">'[12]AC MSL&amp;NOVARE- Employment Wk'!#REF!</definedName>
    <definedName name="currency_10" localSheetId="6">'[12]AC MSL&amp;NOVARE- Employment Wk'!#REF!</definedName>
    <definedName name="currency_10">'[12]AC MSL&amp;NOVARE- Employment Wk'!#REF!</definedName>
    <definedName name="currency_3" localSheetId="12">'[12]AC MSL&amp;NOVARE- Employment Wk'!#REF!</definedName>
    <definedName name="currency_3" localSheetId="10">'[12]AC MSL&amp;NOVARE- Employment Wk'!#REF!</definedName>
    <definedName name="currency_3" localSheetId="6">'[12]AC MSL&amp;NOVARE- Employment Wk'!#REF!</definedName>
    <definedName name="currency_3">'[12]AC MSL&amp;NOVARE- Employment Wk'!#REF!</definedName>
    <definedName name="currency_8" localSheetId="12">'[12]AC MSL&amp;NOVARE- Employment Wk'!#REF!</definedName>
    <definedName name="currency_8" localSheetId="10">'[12]AC MSL&amp;NOVARE- Employment Wk'!#REF!</definedName>
    <definedName name="currency_8" localSheetId="6">'[12]AC MSL&amp;NOVARE- Employment Wk'!#REF!</definedName>
    <definedName name="currency_8">'[12]AC MSL&amp;NOVARE- Employment Wk'!#REF!</definedName>
    <definedName name="CurrencyCode" localSheetId="12">#REF!</definedName>
    <definedName name="CurrencyCode" localSheetId="10">#REF!</definedName>
    <definedName name="CurrencyCode">#REF!</definedName>
    <definedName name="d" localSheetId="6" hidden="1">{#N/A,#N/A,FALSE,"Year";#N/A,#N/A,FALSE,"AC Fiscal Year";#N/A,#N/A,FALSE,"Hourly Rate By Activity";#N/A,#N/A,FALSE,"Hourly Rate By Custom Resource";#N/A,#N/A,FALSE,"Sensitivity Analysis";#N/A,#N/A,FALSE,"Overall Staffing Review"}</definedName>
    <definedName name="d" hidden="1">{#N/A,#N/A,FALSE,"Year";#N/A,#N/A,FALSE,"AC Fiscal Year";#N/A,#N/A,FALSE,"Hourly Rate By Activity";#N/A,#N/A,FALSE,"Hourly Rate By Custom Resource";#N/A,#N/A,FALSE,"Sensitivity Analysis";#N/A,#N/A,FALSE,"Overall Staffing Review"}</definedName>
    <definedName name="data" localSheetId="12">#REF!</definedName>
    <definedName name="data" localSheetId="10">#REF!</definedName>
    <definedName name="data">#REF!</definedName>
    <definedName name="data_10" localSheetId="12">#REF!</definedName>
    <definedName name="data_10" localSheetId="10">#REF!</definedName>
    <definedName name="data_10">#REF!</definedName>
    <definedName name="data_3" localSheetId="12">#REF!</definedName>
    <definedName name="data_3" localSheetId="10">#REF!</definedName>
    <definedName name="data_3">#REF!</definedName>
    <definedName name="data_8" localSheetId="12">#REF!</definedName>
    <definedName name="data_8" localSheetId="10">#REF!</definedName>
    <definedName name="data_8">#REF!</definedName>
    <definedName name="data1" localSheetId="12">#REF!</definedName>
    <definedName name="data1" localSheetId="10">#REF!</definedName>
    <definedName name="data1">#REF!</definedName>
    <definedName name="data2" localSheetId="12">#REF!</definedName>
    <definedName name="data2" localSheetId="10">#REF!</definedName>
    <definedName name="data2">#REF!</definedName>
    <definedName name="data3" localSheetId="12">#REF!</definedName>
    <definedName name="data3" localSheetId="10">#REF!</definedName>
    <definedName name="data3">#REF!</definedName>
    <definedName name="datasap" localSheetId="12">#REF!</definedName>
    <definedName name="datasap" localSheetId="10">#REF!</definedName>
    <definedName name="datasap">#REF!</definedName>
    <definedName name="datasap2" localSheetId="12">#REF!</definedName>
    <definedName name="datasap2" localSheetId="10">#REF!</definedName>
    <definedName name="datasap2">#REF!</definedName>
    <definedName name="Date">[7]Data!$M$3:$M$27</definedName>
    <definedName name="ddd" localSheetId="6" hidden="1">{#N/A,#N/A,FALSE,"Year";#N/A,#N/A,FALSE,"AC Fiscal Year";#N/A,#N/A,FALSE,"Financials By Line of Business";#N/A,#N/A,FALSE,"Line of Business Review";#N/A,#N/A,FALSE,"Activity Review";#N/A,#N/A,FALSE,"Financials By Custom Resource";#N/A,#N/A,FALSE,"Custom Resource Review"}</definedName>
    <definedName name="ddd" hidden="1">{#N/A,#N/A,FALSE,"Year";#N/A,#N/A,FALSE,"AC Fiscal Year";#N/A,#N/A,FALSE,"Financials By Line of Business";#N/A,#N/A,FALSE,"Line of Business Review";#N/A,#N/A,FALSE,"Activity Review";#N/A,#N/A,FALSE,"Financials By Custom Resource";#N/A,#N/A,FALSE,"Custom Resource Review"}</definedName>
    <definedName name="DNP_Activity_4" localSheetId="12">#REF!</definedName>
    <definedName name="DNP_Activity_4" localSheetId="10">#REF!</definedName>
    <definedName name="DNP_Activity_4">#REF!</definedName>
    <definedName name="DNP_Activity_5" localSheetId="12">#REF!</definedName>
    <definedName name="DNP_Activity_5" localSheetId="10">#REF!</definedName>
    <definedName name="DNP_Activity_5">#REF!</definedName>
    <definedName name="DNP_Activity_6" localSheetId="12">#REF!</definedName>
    <definedName name="DNP_Activity_6" localSheetId="10">#REF!</definedName>
    <definedName name="DNP_Activity_6">#REF!</definedName>
    <definedName name="DNP_Activity_7" localSheetId="12">#REF!</definedName>
    <definedName name="DNP_Activity_7" localSheetId="10">#REF!</definedName>
    <definedName name="DNP_Activity_7">#REF!</definedName>
    <definedName name="DNP_Activity_Apply" localSheetId="12">#REF!</definedName>
    <definedName name="DNP_Activity_Apply" localSheetId="10">#REF!</definedName>
    <definedName name="DNP_Activity_Apply">#REF!</definedName>
    <definedName name="DNP_Activity_Status" localSheetId="12">#REF!</definedName>
    <definedName name="DNP_Activity_Status" localSheetId="10">#REF!</definedName>
    <definedName name="DNP_Activity_Status">#REF!</definedName>
    <definedName name="DNP_Activity_Tag" localSheetId="12">#REF!</definedName>
    <definedName name="DNP_Activity_Tag" localSheetId="10">#REF!</definedName>
    <definedName name="DNP_Activity_Tag">#REF!</definedName>
    <definedName name="DNP_Activity_Venture_View" localSheetId="12">#REF!</definedName>
    <definedName name="DNP_Activity_Venture_View" localSheetId="10">#REF!</definedName>
    <definedName name="DNP_Activity_Venture_View">#REF!</definedName>
    <definedName name="DNP_Apply" localSheetId="12">#REF!</definedName>
    <definedName name="DNP_Apply" localSheetId="10">#REF!</definedName>
    <definedName name="DNP_Apply">#REF!</definedName>
    <definedName name="DNP_Asset_Year_0" localSheetId="12">#REF!</definedName>
    <definedName name="DNP_Asset_Year_0" localSheetId="10">#REF!</definedName>
    <definedName name="DNP_Asset_Year_0">#REF!</definedName>
    <definedName name="DNP_Asset_Year_1" localSheetId="12">#REF!</definedName>
    <definedName name="DNP_Asset_Year_1" localSheetId="10">#REF!</definedName>
    <definedName name="DNP_Asset_Year_1">#REF!</definedName>
    <definedName name="DNP_Asset_Year_10" localSheetId="12">#REF!</definedName>
    <definedName name="DNP_Asset_Year_10" localSheetId="10">#REF!</definedName>
    <definedName name="DNP_Asset_Year_10">#REF!</definedName>
    <definedName name="DNP_Asset_Year_2" localSheetId="12">#REF!</definedName>
    <definedName name="DNP_Asset_Year_2" localSheetId="10">#REF!</definedName>
    <definedName name="DNP_Asset_Year_2">#REF!</definedName>
    <definedName name="DNP_Asset_Year_3" localSheetId="12">#REF!</definedName>
    <definedName name="DNP_Asset_Year_3" localSheetId="10">#REF!</definedName>
    <definedName name="DNP_Asset_Year_3">#REF!</definedName>
    <definedName name="DNP_Asset_Year_4" localSheetId="12">#REF!</definedName>
    <definedName name="DNP_Asset_Year_4" localSheetId="10">#REF!</definedName>
    <definedName name="DNP_Asset_Year_4">#REF!</definedName>
    <definedName name="DNP_Asset_Year_5" localSheetId="12">#REF!</definedName>
    <definedName name="DNP_Asset_Year_5" localSheetId="10">#REF!</definedName>
    <definedName name="DNP_Asset_Year_5">#REF!</definedName>
    <definedName name="DNP_Asset_Year_6" localSheetId="12">#REF!</definedName>
    <definedName name="DNP_Asset_Year_6" localSheetId="10">#REF!</definedName>
    <definedName name="DNP_Asset_Year_6">#REF!</definedName>
    <definedName name="DNP_Asset_Year_7" localSheetId="12">#REF!</definedName>
    <definedName name="DNP_Asset_Year_7" localSheetId="10">#REF!</definedName>
    <definedName name="DNP_Asset_Year_7">#REF!</definedName>
    <definedName name="DNP_Asset_Year_8" localSheetId="12">#REF!</definedName>
    <definedName name="DNP_Asset_Year_8" localSheetId="10">#REF!</definedName>
    <definedName name="DNP_Asset_Year_8">#REF!</definedName>
    <definedName name="DNP_Asset_Year_9" localSheetId="12">#REF!</definedName>
    <definedName name="DNP_Asset_Year_9" localSheetId="10">#REF!</definedName>
    <definedName name="DNP_Asset_Year_9">#REF!</definedName>
    <definedName name="DNP_Assumptions" localSheetId="12">#REF!</definedName>
    <definedName name="DNP_Assumptions" localSheetId="10">#REF!</definedName>
    <definedName name="DNP_Assumptions">#REF!</definedName>
    <definedName name="DNP_Balance_Sheet_Action" localSheetId="12">#REF!</definedName>
    <definedName name="DNP_Balance_Sheet_Action" localSheetId="10">#REF!</definedName>
    <definedName name="DNP_Balance_Sheet_Action">#REF!</definedName>
    <definedName name="DNP_Billing" localSheetId="12">#REF!</definedName>
    <definedName name="DNP_Billing" localSheetId="10">#REF!</definedName>
    <definedName name="DNP_Billing">#REF!</definedName>
    <definedName name="DNP_Billing_Year_0" localSheetId="12">#REF!</definedName>
    <definedName name="DNP_Billing_Year_0" localSheetId="10">#REF!</definedName>
    <definedName name="DNP_Billing_Year_0">#REF!</definedName>
    <definedName name="DNP_Billing_Year_1" localSheetId="12">#REF!</definedName>
    <definedName name="DNP_Billing_Year_1" localSheetId="10">#REF!</definedName>
    <definedName name="DNP_Billing_Year_1">#REF!</definedName>
    <definedName name="DNP_Billing_Year_10" localSheetId="12">#REF!</definedName>
    <definedName name="DNP_Billing_Year_10" localSheetId="10">#REF!</definedName>
    <definedName name="DNP_Billing_Year_10">#REF!</definedName>
    <definedName name="DNP_Billing_Year_2" localSheetId="12">#REF!</definedName>
    <definedName name="DNP_Billing_Year_2" localSheetId="10">#REF!</definedName>
    <definedName name="DNP_Billing_Year_2">#REF!</definedName>
    <definedName name="DNP_Billing_Year_3" localSheetId="12">#REF!</definedName>
    <definedName name="DNP_Billing_Year_3" localSheetId="10">#REF!</definedName>
    <definedName name="DNP_Billing_Year_3">#REF!</definedName>
    <definedName name="DNP_Billing_Year_4" localSheetId="12">#REF!</definedName>
    <definedName name="DNP_Billing_Year_4" localSheetId="10">#REF!</definedName>
    <definedName name="DNP_Billing_Year_4">#REF!</definedName>
    <definedName name="DNP_Billing_Year_5" localSheetId="12">#REF!</definedName>
    <definedName name="DNP_Billing_Year_5" localSheetId="10">#REF!</definedName>
    <definedName name="DNP_Billing_Year_5">#REF!</definedName>
    <definedName name="DNP_Billing_Year_6" localSheetId="12">#REF!</definedName>
    <definedName name="DNP_Billing_Year_6" localSheetId="10">#REF!</definedName>
    <definedName name="DNP_Billing_Year_6">#REF!</definedName>
    <definedName name="DNP_Billing_Year_7" localSheetId="12">#REF!</definedName>
    <definedName name="DNP_Billing_Year_7" localSheetId="10">#REF!</definedName>
    <definedName name="DNP_Billing_Year_7">#REF!</definedName>
    <definedName name="DNP_Billing_Year_8" localSheetId="12">#REF!</definedName>
    <definedName name="DNP_Billing_Year_8" localSheetId="10">#REF!</definedName>
    <definedName name="DNP_Billing_Year_8">#REF!</definedName>
    <definedName name="DNP_Billing_Year_9" localSheetId="12">#REF!</definedName>
    <definedName name="DNP_Billing_Year_9" localSheetId="10">#REF!</definedName>
    <definedName name="DNP_Billing_Year_9">#REF!</definedName>
    <definedName name="DNP_Calculate" localSheetId="12">#REF!</definedName>
    <definedName name="DNP_Calculate" localSheetId="10">#REF!</definedName>
    <definedName name="DNP_Calculate">#REF!</definedName>
    <definedName name="dnp_cat_y3" localSheetId="12">'[12]AC MSL- Dnp Assumptions'!#REF!</definedName>
    <definedName name="dnp_cat_y3" localSheetId="10">'[12]AC MSL- Dnp Assumptions'!#REF!</definedName>
    <definedName name="dnp_cat_y3">'[12]AC MSL- Dnp Assumptions'!#REF!</definedName>
    <definedName name="dnp_cat_y3_10" localSheetId="12">'[12]AC MSL- Dnp Assumptions'!#REF!</definedName>
    <definedName name="dnp_cat_y3_10" localSheetId="10">'[12]AC MSL- Dnp Assumptions'!#REF!</definedName>
    <definedName name="dnp_cat_y3_10">'[12]AC MSL- Dnp Assumptions'!#REF!</definedName>
    <definedName name="dnp_cat_y3_3" localSheetId="12">'[12]AC MSL- Dnp Assumptions'!#REF!</definedName>
    <definedName name="dnp_cat_y3_3" localSheetId="10">'[12]AC MSL- Dnp Assumptions'!#REF!</definedName>
    <definedName name="dnp_cat_y3_3">'[12]AC MSL- Dnp Assumptions'!#REF!</definedName>
    <definedName name="dnp_cat_y3_8" localSheetId="12">'[12]AC MSL- Dnp Assumptions'!#REF!</definedName>
    <definedName name="dnp_cat_y3_8" localSheetId="10">'[12]AC MSL- Dnp Assumptions'!#REF!</definedName>
    <definedName name="dnp_cat_y3_8">'[12]AC MSL- Dnp Assumptions'!#REF!</definedName>
    <definedName name="dnp_cat_y4" localSheetId="12">'[12]AC MSL- Dnp Assumptions'!#REF!</definedName>
    <definedName name="dnp_cat_y4" localSheetId="10">'[12]AC MSL- Dnp Assumptions'!#REF!</definedName>
    <definedName name="dnp_cat_y4">'[12]AC MSL- Dnp Assumptions'!#REF!</definedName>
    <definedName name="dnp_cat_y4_10" localSheetId="12">'[12]AC MSL- Dnp Assumptions'!#REF!</definedName>
    <definedName name="dnp_cat_y4_10" localSheetId="10">'[12]AC MSL- Dnp Assumptions'!#REF!</definedName>
    <definedName name="dnp_cat_y4_10">'[12]AC MSL- Dnp Assumptions'!#REF!</definedName>
    <definedName name="dnp_cat_y4_3" localSheetId="12">'[12]AC MSL- Dnp Assumptions'!#REF!</definedName>
    <definedName name="dnp_cat_y4_3" localSheetId="10">'[12]AC MSL- Dnp Assumptions'!#REF!</definedName>
    <definedName name="dnp_cat_y4_3">'[12]AC MSL- Dnp Assumptions'!#REF!</definedName>
    <definedName name="dnp_cat_y4_8" localSheetId="12">'[12]AC MSL- Dnp Assumptions'!#REF!</definedName>
    <definedName name="dnp_cat_y4_8" localSheetId="10">'[12]AC MSL- Dnp Assumptions'!#REF!</definedName>
    <definedName name="dnp_cat_y4_8">'[12]AC MSL- Dnp Assumptions'!#REF!</definedName>
    <definedName name="DNP_Categories" localSheetId="12">#REF!</definedName>
    <definedName name="DNP_Categories" localSheetId="10">#REF!</definedName>
    <definedName name="DNP_Categories">#REF!</definedName>
    <definedName name="dnp_category">[6]worksheet_dnp!$B$6:$B$127</definedName>
    <definedName name="DNP_Contingency" localSheetId="12">#REF!</definedName>
    <definedName name="DNP_Contingency" localSheetId="10">#REF!</definedName>
    <definedName name="DNP_Contingency">#REF!</definedName>
    <definedName name="DNP_Contingency_DNP_Venture_View" localSheetId="12">#REF!</definedName>
    <definedName name="DNP_Contingency_DNP_Venture_View" localSheetId="10">#REF!</definedName>
    <definedName name="DNP_Contingency_DNP_Venture_View">#REF!</definedName>
    <definedName name="DNP_Cost_Year_0" localSheetId="12">#REF!</definedName>
    <definedName name="DNP_Cost_Year_0" localSheetId="10">#REF!</definedName>
    <definedName name="DNP_Cost_Year_0">#REF!</definedName>
    <definedName name="DNP_Cost_Year_1" localSheetId="12">#REF!</definedName>
    <definedName name="DNP_Cost_Year_1" localSheetId="10">#REF!</definedName>
    <definedName name="DNP_Cost_Year_1">#REF!</definedName>
    <definedName name="DNP_Cost_Year_10" localSheetId="12">#REF!</definedName>
    <definedName name="DNP_Cost_Year_10" localSheetId="10">#REF!</definedName>
    <definedName name="DNP_Cost_Year_10">#REF!</definedName>
    <definedName name="DNP_Cost_Year_2" localSheetId="12">#REF!</definedName>
    <definedName name="DNP_Cost_Year_2" localSheetId="10">#REF!</definedName>
    <definedName name="DNP_Cost_Year_2">#REF!</definedName>
    <definedName name="DNP_Cost_Year_3" localSheetId="12">#REF!</definedName>
    <definedName name="DNP_Cost_Year_3" localSheetId="10">#REF!</definedName>
    <definedName name="DNP_Cost_Year_3">#REF!</definedName>
    <definedName name="DNP_Cost_Year_4" localSheetId="12">#REF!</definedName>
    <definedName name="DNP_Cost_Year_4" localSheetId="10">#REF!</definedName>
    <definedName name="DNP_Cost_Year_4">#REF!</definedName>
    <definedName name="DNP_Cost_Year_5" localSheetId="12">#REF!</definedName>
    <definedName name="DNP_Cost_Year_5" localSheetId="10">#REF!</definedName>
    <definedName name="DNP_Cost_Year_5">#REF!</definedName>
    <definedName name="DNP_Cost_Year_6" localSheetId="12">#REF!</definedName>
    <definedName name="DNP_Cost_Year_6" localSheetId="10">#REF!</definedName>
    <definedName name="DNP_Cost_Year_6">#REF!</definedName>
    <definedName name="DNP_Cost_Year_7" localSheetId="12">#REF!</definedName>
    <definedName name="DNP_Cost_Year_7" localSheetId="10">#REF!</definedName>
    <definedName name="DNP_Cost_Year_7">#REF!</definedName>
    <definedName name="DNP_Cost_Year_8" localSheetId="12">#REF!</definedName>
    <definedName name="DNP_Cost_Year_8" localSheetId="10">#REF!</definedName>
    <definedName name="DNP_Cost_Year_8">#REF!</definedName>
    <definedName name="DNP_Cost_Year_9" localSheetId="12">#REF!</definedName>
    <definedName name="DNP_Cost_Year_9" localSheetId="10">#REF!</definedName>
    <definedName name="DNP_Cost_Year_9">#REF!</definedName>
    <definedName name="DNP_Currency" localSheetId="12">#REF!</definedName>
    <definedName name="DNP_Currency" localSheetId="10">#REF!</definedName>
    <definedName name="DNP_Currency">#REF!</definedName>
    <definedName name="DNP_Currency_Exchange" localSheetId="12">#REF!</definedName>
    <definedName name="DNP_Currency_Exchange" localSheetId="10">#REF!</definedName>
    <definedName name="DNP_Currency_Exchange">#REF!</definedName>
    <definedName name="DNP_Description" localSheetId="12">#REF!</definedName>
    <definedName name="DNP_Description" localSheetId="10">#REF!</definedName>
    <definedName name="DNP_Description">#REF!</definedName>
    <definedName name="DNP_ECI" localSheetId="12">#REF!</definedName>
    <definedName name="DNP_ECI" localSheetId="10">#REF!</definedName>
    <definedName name="DNP_ECI">#REF!</definedName>
    <definedName name="DNP_Exempt" localSheetId="12">#REF!</definedName>
    <definedName name="DNP_Exempt" localSheetId="10">#REF!</definedName>
    <definedName name="DNP_Exempt">#REF!</definedName>
    <definedName name="DNP_Formula_Copy_Down" localSheetId="12">#REF!</definedName>
    <definedName name="DNP_Formula_Copy_Down" localSheetId="10">#REF!</definedName>
    <definedName name="DNP_Formula_Copy_Down">#REF!</definedName>
    <definedName name="DNP_FTE_Code" localSheetId="12">#REF!</definedName>
    <definedName name="DNP_FTE_Code" localSheetId="10">#REF!</definedName>
    <definedName name="DNP_FTE_Code">#REF!</definedName>
    <definedName name="DNP_Geography" localSheetId="12">#REF!</definedName>
    <definedName name="DNP_Geography" localSheetId="10">#REF!</definedName>
    <definedName name="DNP_Geography">#REF!</definedName>
    <definedName name="DNP_GFR" localSheetId="12">#REF!</definedName>
    <definedName name="DNP_GFR" localSheetId="10">#REF!</definedName>
    <definedName name="DNP_GFR">#REF!</definedName>
    <definedName name="DNP_GFR_DNP_ToW_DNP_Venture_View" localSheetId="12">#REF!</definedName>
    <definedName name="DNP_GFR_DNP_ToW_DNP_Venture_View" localSheetId="10">#REF!</definedName>
    <definedName name="DNP_GFR_DNP_ToW_DNP_Venture_View">#REF!</definedName>
    <definedName name="DNP_GFR_DNP_Venture_View" localSheetId="12">#REF!</definedName>
    <definedName name="DNP_GFR_DNP_Venture_View" localSheetId="10">#REF!</definedName>
    <definedName name="DNP_GFR_DNP_Venture_View">#REF!</definedName>
    <definedName name="DNP_Group" localSheetId="12">#REF!</definedName>
    <definedName name="DNP_Group" localSheetId="10">#REF!</definedName>
    <definedName name="DNP_Group">#REF!</definedName>
    <definedName name="DNP_Group_DNP_Activity_DNP_Venture_View" localSheetId="12">#REF!</definedName>
    <definedName name="DNP_Group_DNP_Activity_DNP_Venture_View" localSheetId="10">#REF!</definedName>
    <definedName name="DNP_Group_DNP_Activity_DNP_Venture_View">#REF!</definedName>
    <definedName name="DNP_Inflation" localSheetId="12">#REF!</definedName>
    <definedName name="DNP_Inflation" localSheetId="10">#REF!</definedName>
    <definedName name="DNP_Inflation">#REF!</definedName>
    <definedName name="DNP_Inflation_Choices" localSheetId="12">[16]Tables!#REF!</definedName>
    <definedName name="DNP_Inflation_Choices" localSheetId="10">[16]Tables!#REF!</definedName>
    <definedName name="DNP_Inflation_Choices">[16]Tables!#REF!</definedName>
    <definedName name="DNP_Inflation_Choices_10" localSheetId="12">[17]Tables!#REF!</definedName>
    <definedName name="DNP_Inflation_Choices_10" localSheetId="10">[17]Tables!#REF!</definedName>
    <definedName name="DNP_Inflation_Choices_10">[17]Tables!#REF!</definedName>
    <definedName name="DNP_Inflation_Choices_12" localSheetId="12">[17]Tables!#REF!</definedName>
    <definedName name="DNP_Inflation_Choices_12" localSheetId="10">[17]Tables!#REF!</definedName>
    <definedName name="DNP_Inflation_Choices_12">[17]Tables!#REF!</definedName>
    <definedName name="DNP_Inflation_Choices_3" localSheetId="12">[17]Tables!#REF!</definedName>
    <definedName name="DNP_Inflation_Choices_3" localSheetId="10">[17]Tables!#REF!</definedName>
    <definedName name="DNP_Inflation_Choices_3">[17]Tables!#REF!</definedName>
    <definedName name="DNP_Inflation_Choices_8" localSheetId="12">[17]Tables!#REF!</definedName>
    <definedName name="DNP_Inflation_Choices_8" localSheetId="10">[17]Tables!#REF!</definedName>
    <definedName name="DNP_Inflation_Choices_8">[17]Tables!#REF!</definedName>
    <definedName name="dnp_inflation_y1">[6]rates!$C$31</definedName>
    <definedName name="dnp_inflation_y2">[6]rates!$C$32</definedName>
    <definedName name="dnp_inflation_y3">[6]rates!$C$33</definedName>
    <definedName name="dnp_inflation_y4">[6]rates!$C$34</definedName>
    <definedName name="DNP_Input_Range" localSheetId="12">#REF!</definedName>
    <definedName name="DNP_Input_Range" localSheetId="10">#REF!</definedName>
    <definedName name="DNP_Input_Range">#REF!</definedName>
    <definedName name="DNP_Items" localSheetId="12">#REF!</definedName>
    <definedName name="DNP_Items" localSheetId="10">#REF!</definedName>
    <definedName name="DNP_Items">#REF!</definedName>
    <definedName name="DNP_Maintenance_Balance_Sheet" localSheetId="12">#REF!</definedName>
    <definedName name="DNP_Maintenance_Balance_Sheet" localSheetId="10">#REF!</definedName>
    <definedName name="DNP_Maintenance_Balance_Sheet">#REF!</definedName>
    <definedName name="DNP_Maintenance_Billing" localSheetId="12">#REF!</definedName>
    <definedName name="DNP_Maintenance_Billing" localSheetId="10">#REF!</definedName>
    <definedName name="DNP_Maintenance_Billing">#REF!</definedName>
    <definedName name="DNP_Maintenance_Cost" localSheetId="12">#REF!</definedName>
    <definedName name="DNP_Maintenance_Cost" localSheetId="10">#REF!</definedName>
    <definedName name="DNP_Maintenance_Cost">#REF!</definedName>
    <definedName name="DNP_Maintenance_Negot_Conting" localSheetId="12">#REF!</definedName>
    <definedName name="DNP_Maintenance_Negot_Conting" localSheetId="10">#REF!</definedName>
    <definedName name="DNP_Maintenance_Negot_Conting">#REF!</definedName>
    <definedName name="DNP_Maintenance_Table" localSheetId="12">#REF!</definedName>
    <definedName name="DNP_Maintenance_Table" localSheetId="10">#REF!</definedName>
    <definedName name="DNP_Maintenance_Table">#REF!</definedName>
    <definedName name="DNP_Maintenance_WC_Billing" localSheetId="12">#REF!</definedName>
    <definedName name="DNP_Maintenance_WC_Billing" localSheetId="10">#REF!</definedName>
    <definedName name="DNP_Maintenance_WC_Billing">#REF!</definedName>
    <definedName name="DNP_Maintenance_WC_Cost" localSheetId="12">#REF!</definedName>
    <definedName name="DNP_Maintenance_WC_Cost" localSheetId="10">#REF!</definedName>
    <definedName name="DNP_Maintenance_WC_Cost">#REF!</definedName>
    <definedName name="DNP_Margin" localSheetId="12">#REF!</definedName>
    <definedName name="DNP_Margin" localSheetId="10">#REF!</definedName>
    <definedName name="DNP_Margin">#REF!</definedName>
    <definedName name="DNP_NC_Billing" localSheetId="12">#REF!</definedName>
    <definedName name="DNP_NC_Billing" localSheetId="10">#REF!</definedName>
    <definedName name="DNP_NC_Billing">#REF!</definedName>
    <definedName name="DNP_Negotiating_Billing_Year_0" localSheetId="12">#REF!</definedName>
    <definedName name="DNP_Negotiating_Billing_Year_0" localSheetId="10">#REF!</definedName>
    <definedName name="DNP_Negotiating_Billing_Year_0">#REF!</definedName>
    <definedName name="DNP_Negotiating_Billing_Year_1" localSheetId="12">#REF!</definedName>
    <definedName name="DNP_Negotiating_Billing_Year_1" localSheetId="10">#REF!</definedName>
    <definedName name="DNP_Negotiating_Billing_Year_1">#REF!</definedName>
    <definedName name="DNP_Negotiating_Billing_Year_10" localSheetId="12">#REF!</definedName>
    <definedName name="DNP_Negotiating_Billing_Year_10" localSheetId="10">#REF!</definedName>
    <definedName name="DNP_Negotiating_Billing_Year_10">#REF!</definedName>
    <definedName name="DNP_Negotiating_Billing_Year_2" localSheetId="12">#REF!</definedName>
    <definedName name="DNP_Negotiating_Billing_Year_2" localSheetId="10">#REF!</definedName>
    <definedName name="DNP_Negotiating_Billing_Year_2">#REF!</definedName>
    <definedName name="DNP_Negotiating_Billing_Year_3" localSheetId="12">#REF!</definedName>
    <definedName name="DNP_Negotiating_Billing_Year_3" localSheetId="10">#REF!</definedName>
    <definedName name="DNP_Negotiating_Billing_Year_3">#REF!</definedName>
    <definedName name="DNP_Negotiating_Billing_Year_4" localSheetId="12">#REF!</definedName>
    <definedName name="DNP_Negotiating_Billing_Year_4" localSheetId="10">#REF!</definedName>
    <definedName name="DNP_Negotiating_Billing_Year_4">#REF!</definedName>
    <definedName name="DNP_Negotiating_Billing_Year_5" localSheetId="12">#REF!</definedName>
    <definedName name="DNP_Negotiating_Billing_Year_5" localSheetId="10">#REF!</definedName>
    <definedName name="DNP_Negotiating_Billing_Year_5">#REF!</definedName>
    <definedName name="DNP_Negotiating_Billing_Year_6" localSheetId="12">#REF!</definedName>
    <definedName name="DNP_Negotiating_Billing_Year_6" localSheetId="10">#REF!</definedName>
    <definedName name="DNP_Negotiating_Billing_Year_6">#REF!</definedName>
    <definedName name="DNP_Negotiating_Billing_Year_7" localSheetId="12">#REF!</definedName>
    <definedName name="DNP_Negotiating_Billing_Year_7" localSheetId="10">#REF!</definedName>
    <definedName name="DNP_Negotiating_Billing_Year_7">#REF!</definedName>
    <definedName name="DNP_Negotiating_Billing_Year_8" localSheetId="12">#REF!</definedName>
    <definedName name="DNP_Negotiating_Billing_Year_8" localSheetId="10">#REF!</definedName>
    <definedName name="DNP_Negotiating_Billing_Year_8">#REF!</definedName>
    <definedName name="DNP_Negotiating_Billing_Year_9" localSheetId="12">#REF!</definedName>
    <definedName name="DNP_Negotiating_Billing_Year_9" localSheetId="10">#REF!</definedName>
    <definedName name="DNP_Negotiating_Billing_Year_9">#REF!</definedName>
    <definedName name="DNP_Negotiating_Cost_Year_0" localSheetId="12">#REF!</definedName>
    <definedName name="DNP_Negotiating_Cost_Year_0" localSheetId="10">#REF!</definedName>
    <definedName name="DNP_Negotiating_Cost_Year_0">#REF!</definedName>
    <definedName name="DNP_Negotiating_Cost_Year_1" localSheetId="12">#REF!</definedName>
    <definedName name="DNP_Negotiating_Cost_Year_1" localSheetId="10">#REF!</definedName>
    <definedName name="DNP_Negotiating_Cost_Year_1">#REF!</definedName>
    <definedName name="DNP_Negotiating_Cost_Year_10" localSheetId="12">#REF!</definedName>
    <definedName name="DNP_Negotiating_Cost_Year_10" localSheetId="10">#REF!</definedName>
    <definedName name="DNP_Negotiating_Cost_Year_10">#REF!</definedName>
    <definedName name="DNP_Negotiating_Cost_Year_2" localSheetId="12">#REF!</definedName>
    <definedName name="DNP_Negotiating_Cost_Year_2" localSheetId="10">#REF!</definedName>
    <definedName name="DNP_Negotiating_Cost_Year_2">#REF!</definedName>
    <definedName name="DNP_Negotiating_Cost_Year_3" localSheetId="12">#REF!</definedName>
    <definedName name="DNP_Negotiating_Cost_Year_3" localSheetId="10">#REF!</definedName>
    <definedName name="DNP_Negotiating_Cost_Year_3">#REF!</definedName>
    <definedName name="DNP_Negotiating_Cost_Year_4" localSheetId="12">#REF!</definedName>
    <definedName name="DNP_Negotiating_Cost_Year_4" localSheetId="10">#REF!</definedName>
    <definedName name="DNP_Negotiating_Cost_Year_4">#REF!</definedName>
    <definedName name="DNP_Negotiating_Cost_Year_5" localSheetId="12">#REF!</definedName>
    <definedName name="DNP_Negotiating_Cost_Year_5" localSheetId="10">#REF!</definedName>
    <definedName name="DNP_Negotiating_Cost_Year_5">#REF!</definedName>
    <definedName name="DNP_Negotiating_Cost_Year_6" localSheetId="12">#REF!</definedName>
    <definedName name="DNP_Negotiating_Cost_Year_6" localSheetId="10">#REF!</definedName>
    <definedName name="DNP_Negotiating_Cost_Year_6">#REF!</definedName>
    <definedName name="DNP_Negotiating_Cost_Year_7" localSheetId="12">#REF!</definedName>
    <definedName name="DNP_Negotiating_Cost_Year_7" localSheetId="10">#REF!</definedName>
    <definedName name="DNP_Negotiating_Cost_Year_7">#REF!</definedName>
    <definedName name="DNP_Negotiating_Cost_Year_8" localSheetId="12">#REF!</definedName>
    <definedName name="DNP_Negotiating_Cost_Year_8" localSheetId="10">#REF!</definedName>
    <definedName name="DNP_Negotiating_Cost_Year_8">#REF!</definedName>
    <definedName name="DNP_Negotiating_Cost_Year_9" localSheetId="12">#REF!</definedName>
    <definedName name="DNP_Negotiating_Cost_Year_9" localSheetId="10">#REF!</definedName>
    <definedName name="DNP_Negotiating_Cost_Year_9">#REF!</definedName>
    <definedName name="DNP_Phase" localSheetId="12">#REF!</definedName>
    <definedName name="DNP_Phase" localSheetId="10">#REF!</definedName>
    <definedName name="DNP_Phase">#REF!</definedName>
    <definedName name="DNP_Phase_DNP_Status_DNP_Venture_View" localSheetId="12">#REF!</definedName>
    <definedName name="DNP_Phase_DNP_Status_DNP_Venture_View" localSheetId="10">#REF!</definedName>
    <definedName name="DNP_Phase_DNP_Status_DNP_Venture_View">#REF!</definedName>
    <definedName name="DNP_Phase_Status" localSheetId="12">#REF!</definedName>
    <definedName name="DNP_Phase_Status" localSheetId="10">#REF!</definedName>
    <definedName name="DNP_Phase_Status">#REF!</definedName>
    <definedName name="DNP_Resource" localSheetId="12">#REF!</definedName>
    <definedName name="DNP_Resource" localSheetId="10">#REF!</definedName>
    <definedName name="DNP_Resource">#REF!</definedName>
    <definedName name="DNP_Resource_DNP_Venture_View" localSheetId="12">#REF!</definedName>
    <definedName name="DNP_Resource_DNP_Venture_View" localSheetId="10">#REF!</definedName>
    <definedName name="DNP_Resource_DNP_Venture_View">#REF!</definedName>
    <definedName name="DNP_Start_Column" localSheetId="12">#REF!</definedName>
    <definedName name="DNP_Start_Column" localSheetId="10">#REF!</definedName>
    <definedName name="DNP_Start_Column">#REF!</definedName>
    <definedName name="DNP_Status" localSheetId="12">#REF!</definedName>
    <definedName name="DNP_Status" localSheetId="10">#REF!</definedName>
    <definedName name="DNP_Status">#REF!</definedName>
    <definedName name="DNP_Status_Choices" localSheetId="12">#REF!</definedName>
    <definedName name="DNP_Status_Choices" localSheetId="10">#REF!</definedName>
    <definedName name="DNP_Status_Choices">#REF!</definedName>
    <definedName name="DNP_Status_DNP_ToW_DNP_Resource_DNP_Venture_View" localSheetId="12">#REF!</definedName>
    <definedName name="DNP_Status_DNP_ToW_DNP_Resource_DNP_Venture_View" localSheetId="10">#REF!</definedName>
    <definedName name="DNP_Status_DNP_ToW_DNP_Resource_DNP_Venture_View">#REF!</definedName>
    <definedName name="DNP_Status_Resource" localSheetId="12">#REF!</definedName>
    <definedName name="DNP_Status_Resource" localSheetId="10">#REF!</definedName>
    <definedName name="DNP_Status_Resource">#REF!</definedName>
    <definedName name="DNP_Status_Resource_Venture_View" localSheetId="12">#REF!</definedName>
    <definedName name="DNP_Status_Resource_Venture_View" localSheetId="10">#REF!</definedName>
    <definedName name="DNP_Status_Resource_Venture_View">#REF!</definedName>
    <definedName name="DNP_Status_ToW_Resource" localSheetId="12">#REF!</definedName>
    <definedName name="DNP_Status_ToW_Resource" localSheetId="10">#REF!</definedName>
    <definedName name="DNP_Status_ToW_Resource">#REF!</definedName>
    <definedName name="DNP_Status_Venture_View" localSheetId="12">#REF!</definedName>
    <definedName name="DNP_Status_Venture_View" localSheetId="10">#REF!</definedName>
    <definedName name="DNP_Status_Venture_View">#REF!</definedName>
    <definedName name="DNP_Sum" localSheetId="12">#REF!</definedName>
    <definedName name="DNP_Sum" localSheetId="10">#REF!</definedName>
    <definedName name="DNP_Sum">#REF!</definedName>
    <definedName name="DNP_Sum_Check" localSheetId="12">#REF!</definedName>
    <definedName name="DNP_Sum_Check" localSheetId="10">#REF!</definedName>
    <definedName name="DNP_Sum_Check">#REF!</definedName>
    <definedName name="DNP_Summary_Tag_Checker" localSheetId="12">#REF!</definedName>
    <definedName name="DNP_Summary_Tag_Checker" localSheetId="10">#REF!</definedName>
    <definedName name="DNP_Summary_Tag_Checker">#REF!</definedName>
    <definedName name="DNP_Table" localSheetId="12">[16]Tables!#REF!</definedName>
    <definedName name="DNP_Table" localSheetId="10">[16]Tables!#REF!</definedName>
    <definedName name="DNP_Table">[16]Tables!#REF!</definedName>
    <definedName name="DNP_Table_10" localSheetId="12">[17]Tables!#REF!</definedName>
    <definedName name="DNP_Table_10" localSheetId="10">[17]Tables!#REF!</definedName>
    <definedName name="DNP_Table_10">[17]Tables!#REF!</definedName>
    <definedName name="DNP_Table_12" localSheetId="12">[17]Tables!#REF!</definedName>
    <definedName name="DNP_Table_12" localSheetId="10">[17]Tables!#REF!</definedName>
    <definedName name="DNP_Table_12">[17]Tables!#REF!</definedName>
    <definedName name="DNP_Table_3" localSheetId="12">[17]Tables!#REF!</definedName>
    <definedName name="DNP_Table_3" localSheetId="10">[17]Tables!#REF!</definedName>
    <definedName name="DNP_Table_3">[17]Tables!#REF!</definedName>
    <definedName name="DNP_Table_8" localSheetId="12">[17]Tables!#REF!</definedName>
    <definedName name="DNP_Table_8" localSheetId="10">[17]Tables!#REF!</definedName>
    <definedName name="DNP_Table_8">[17]Tables!#REF!</definedName>
    <definedName name="DNP_Tag" localSheetId="12">#REF!</definedName>
    <definedName name="DNP_Tag" localSheetId="10">#REF!</definedName>
    <definedName name="DNP_Tag">#REF!</definedName>
    <definedName name="DNP_Tag_DNP_Resource_DNP_Venture_View" localSheetId="12">#REF!</definedName>
    <definedName name="DNP_Tag_DNP_Resource_DNP_Venture_View" localSheetId="10">#REF!</definedName>
    <definedName name="DNP_Tag_DNP_Resource_DNP_Venture_View">#REF!</definedName>
    <definedName name="DNP_Tag_DNP_Status" localSheetId="12">#REF!</definedName>
    <definedName name="DNP_Tag_DNP_Status" localSheetId="10">#REF!</definedName>
    <definedName name="DNP_Tag_DNP_Status">#REF!</definedName>
    <definedName name="DNP_Tag_DNP_Status_DNP_Venture_View" localSheetId="12">#REF!</definedName>
    <definedName name="DNP_Tag_DNP_Status_DNP_Venture_View" localSheetId="10">#REF!</definedName>
    <definedName name="DNP_Tag_DNP_Status_DNP_Venture_View">#REF!</definedName>
    <definedName name="DNP_Tag_DNP_ToW_DNP_Venture_View" localSheetId="12">#REF!</definedName>
    <definedName name="DNP_Tag_DNP_ToW_DNP_Venture_View" localSheetId="10">#REF!</definedName>
    <definedName name="DNP_Tag_DNP_ToW_DNP_Venture_View">#REF!</definedName>
    <definedName name="DNP_Tag_DNP_Venture_View" localSheetId="12">#REF!</definedName>
    <definedName name="DNP_Tag_DNP_Venture_View" localSheetId="10">#REF!</definedName>
    <definedName name="DNP_Tag_DNP_Venture_View">#REF!</definedName>
    <definedName name="DNP_Tag_Summary">'[18]Direct Non-Payroll'!$F$42:$F$105</definedName>
    <definedName name="DNP_Tag_Summary_12">'[19]Direct Non-Payroll'!$F$42:$F$105</definedName>
    <definedName name="DNP_Total" localSheetId="12">#REF!</definedName>
    <definedName name="DNP_Total" localSheetId="10">#REF!</definedName>
    <definedName name="DNP_Total">#REF!</definedName>
    <definedName name="DNP_Total_Billing_Year_0" localSheetId="12">#REF!</definedName>
    <definedName name="DNP_Total_Billing_Year_0" localSheetId="10">#REF!</definedName>
    <definedName name="DNP_Total_Billing_Year_0">#REF!</definedName>
    <definedName name="DNP_Total_Billing_Year_1" localSheetId="12">#REF!</definedName>
    <definedName name="DNP_Total_Billing_Year_1" localSheetId="10">#REF!</definedName>
    <definedName name="DNP_Total_Billing_Year_1">#REF!</definedName>
    <definedName name="DNP_Total_Billing_Year_10" localSheetId="12">#REF!</definedName>
    <definedName name="DNP_Total_Billing_Year_10" localSheetId="10">#REF!</definedName>
    <definedName name="DNP_Total_Billing_Year_10">#REF!</definedName>
    <definedName name="DNP_Total_Billing_Year_2" localSheetId="12">#REF!</definedName>
    <definedName name="DNP_Total_Billing_Year_2" localSheetId="10">#REF!</definedName>
    <definedName name="DNP_Total_Billing_Year_2">#REF!</definedName>
    <definedName name="DNP_Total_Billing_Year_3" localSheetId="12">#REF!</definedName>
    <definedName name="DNP_Total_Billing_Year_3" localSheetId="10">#REF!</definedName>
    <definedName name="DNP_Total_Billing_Year_3">#REF!</definedName>
    <definedName name="DNP_Total_Billing_Year_4" localSheetId="12">#REF!</definedName>
    <definedName name="DNP_Total_Billing_Year_4" localSheetId="10">#REF!</definedName>
    <definedName name="DNP_Total_Billing_Year_4">#REF!</definedName>
    <definedName name="DNP_Total_Billing_Year_5" localSheetId="12">#REF!</definedName>
    <definedName name="DNP_Total_Billing_Year_5" localSheetId="10">#REF!</definedName>
    <definedName name="DNP_Total_Billing_Year_5">#REF!</definedName>
    <definedName name="DNP_Total_Billing_Year_6" localSheetId="12">#REF!</definedName>
    <definedName name="DNP_Total_Billing_Year_6" localSheetId="10">#REF!</definedName>
    <definedName name="DNP_Total_Billing_Year_6">#REF!</definedName>
    <definedName name="DNP_Total_Billing_Year_7" localSheetId="12">#REF!</definedName>
    <definedName name="DNP_Total_Billing_Year_7" localSheetId="10">#REF!</definedName>
    <definedName name="DNP_Total_Billing_Year_7">#REF!</definedName>
    <definedName name="DNP_Total_Billing_Year_8" localSheetId="12">#REF!</definedName>
    <definedName name="DNP_Total_Billing_Year_8" localSheetId="10">#REF!</definedName>
    <definedName name="DNP_Total_Billing_Year_8">#REF!</definedName>
    <definedName name="DNP_Total_Billing_Year_9" localSheetId="12">#REF!</definedName>
    <definedName name="DNP_Total_Billing_Year_9" localSheetId="10">#REF!</definedName>
    <definedName name="DNP_Total_Billing_Year_9">#REF!</definedName>
    <definedName name="DNP_Total_Cost" localSheetId="12">#REF!</definedName>
    <definedName name="DNP_Total_Cost" localSheetId="10">#REF!</definedName>
    <definedName name="DNP_Total_Cost">#REF!</definedName>
    <definedName name="DNP_Total_Cost_Total" localSheetId="12">#REF!</definedName>
    <definedName name="DNP_Total_Cost_Total" localSheetId="10">#REF!</definedName>
    <definedName name="DNP_Total_Cost_Total">#REF!</definedName>
    <definedName name="DNP_Total_Cost_Year_0" localSheetId="12">#REF!</definedName>
    <definedName name="DNP_Total_Cost_Year_0" localSheetId="10">#REF!</definedName>
    <definedName name="DNP_Total_Cost_Year_0">#REF!</definedName>
    <definedName name="DNP_Total_Cost_Year_1" localSheetId="12">#REF!</definedName>
    <definedName name="DNP_Total_Cost_Year_1" localSheetId="10">#REF!</definedName>
    <definedName name="DNP_Total_Cost_Year_1">#REF!</definedName>
    <definedName name="DNP_Total_Cost_Year_10" localSheetId="12">#REF!</definedName>
    <definedName name="DNP_Total_Cost_Year_10" localSheetId="10">#REF!</definedName>
    <definedName name="DNP_Total_Cost_Year_10">#REF!</definedName>
    <definedName name="DNP_Total_Cost_Year_2" localSheetId="12">#REF!</definedName>
    <definedName name="DNP_Total_Cost_Year_2" localSheetId="10">#REF!</definedName>
    <definedName name="DNP_Total_Cost_Year_2">#REF!</definedName>
    <definedName name="DNP_Total_Cost_Year_3" localSheetId="12">#REF!</definedName>
    <definedName name="DNP_Total_Cost_Year_3" localSheetId="10">#REF!</definedName>
    <definedName name="DNP_Total_Cost_Year_3">#REF!</definedName>
    <definedName name="DNP_Total_Cost_Year_4" localSheetId="12">#REF!</definedName>
    <definedName name="DNP_Total_Cost_Year_4" localSheetId="10">#REF!</definedName>
    <definedName name="DNP_Total_Cost_Year_4">#REF!</definedName>
    <definedName name="DNP_Total_Cost_Year_5" localSheetId="12">#REF!</definedName>
    <definedName name="DNP_Total_Cost_Year_5" localSheetId="10">#REF!</definedName>
    <definedName name="DNP_Total_Cost_Year_5">#REF!</definedName>
    <definedName name="DNP_Total_Cost_Year_6" localSheetId="12">#REF!</definedName>
    <definedName name="DNP_Total_Cost_Year_6" localSheetId="10">#REF!</definedName>
    <definedName name="DNP_Total_Cost_Year_6">#REF!</definedName>
    <definedName name="DNP_Total_Cost_Year_7" localSheetId="12">#REF!</definedName>
    <definedName name="DNP_Total_Cost_Year_7" localSheetId="10">#REF!</definedName>
    <definedName name="DNP_Total_Cost_Year_7">#REF!</definedName>
    <definedName name="DNP_Total_Cost_Year_8" localSheetId="12">#REF!</definedName>
    <definedName name="DNP_Total_Cost_Year_8" localSheetId="10">#REF!</definedName>
    <definedName name="DNP_Total_Cost_Year_8">#REF!</definedName>
    <definedName name="DNP_Total_Cost_Year_9" localSheetId="12">#REF!</definedName>
    <definedName name="DNP_Total_Cost_Year_9" localSheetId="10">#REF!</definedName>
    <definedName name="DNP_Total_Cost_Year_9">#REF!</definedName>
    <definedName name="DNP_Total_NC_Cost" localSheetId="12">#REF!</definedName>
    <definedName name="DNP_Total_NC_Cost" localSheetId="10">#REF!</definedName>
    <definedName name="DNP_Total_NC_Cost">#REF!</definedName>
    <definedName name="DNP_Total_WC_Cost" localSheetId="12">#REF!</definedName>
    <definedName name="DNP_Total_WC_Cost" localSheetId="10">#REF!</definedName>
    <definedName name="DNP_Total_WC_Cost">#REF!</definedName>
    <definedName name="DNP_ToW" localSheetId="12">#REF!</definedName>
    <definedName name="DNP_ToW" localSheetId="10">#REF!</definedName>
    <definedName name="DNP_ToW">#REF!</definedName>
    <definedName name="DNP_ToW_DNP_Balance_Sheet_Action_DNP_Venture_View" localSheetId="12">#REF!</definedName>
    <definedName name="DNP_ToW_DNP_Balance_Sheet_Action_DNP_Venture_View" localSheetId="10">#REF!</definedName>
    <definedName name="DNP_ToW_DNP_Balance_Sheet_Action_DNP_Venture_View">#REF!</definedName>
    <definedName name="DNP_ToW_DNP_Contingency_DNP_Venture_View" localSheetId="12">#REF!</definedName>
    <definedName name="DNP_ToW_DNP_Contingency_DNP_Venture_View" localSheetId="10">#REF!</definedName>
    <definedName name="DNP_ToW_DNP_Contingency_DNP_Venture_View">#REF!</definedName>
    <definedName name="DNP_ToW_DNP_Resource_DNP_Venture_View" localSheetId="12">#REF!</definedName>
    <definedName name="DNP_ToW_DNP_Resource_DNP_Venture_View" localSheetId="10">#REF!</definedName>
    <definedName name="DNP_ToW_DNP_Resource_DNP_Venture_View">#REF!</definedName>
    <definedName name="DNP_ToW_DNP_Status_DNP_Geography_DNP_Venture_View" localSheetId="12">#REF!</definedName>
    <definedName name="DNP_ToW_DNP_Status_DNP_Geography_DNP_Venture_View" localSheetId="10">#REF!</definedName>
    <definedName name="DNP_ToW_DNP_Status_DNP_Geography_DNP_Venture_View">#REF!</definedName>
    <definedName name="DNP_ToW_DNP_Status_DNP_Venture_View" localSheetId="12">#REF!</definedName>
    <definedName name="DNP_ToW_DNP_Status_DNP_Venture_View" localSheetId="10">#REF!</definedName>
    <definedName name="DNP_ToW_DNP_Status_DNP_Venture_View">#REF!</definedName>
    <definedName name="DNP_ToW_DNP_Venture_View" localSheetId="12">#REF!</definedName>
    <definedName name="DNP_ToW_DNP_Venture_View" localSheetId="10">#REF!</definedName>
    <definedName name="DNP_ToW_DNP_Venture_View">#REF!</definedName>
    <definedName name="DNP_Venture_Expense" localSheetId="12">#REF!</definedName>
    <definedName name="DNP_Venture_Expense" localSheetId="10">#REF!</definedName>
    <definedName name="DNP_Venture_Expense">#REF!</definedName>
    <definedName name="DNP_Venture_View" localSheetId="12">#REF!</definedName>
    <definedName name="DNP_Venture_View" localSheetId="10">#REF!</definedName>
    <definedName name="DNP_Venture_View">#REF!</definedName>
    <definedName name="DNP_Venture_View_BS_Action" localSheetId="12">#REF!</definedName>
    <definedName name="DNP_Venture_View_BS_Action" localSheetId="10">#REF!</definedName>
    <definedName name="DNP_Venture_View_BS_Action">#REF!</definedName>
    <definedName name="DNP_Venture_View_Expense" localSheetId="12">#REF!</definedName>
    <definedName name="DNP_Venture_View_Expense" localSheetId="10">#REF!</definedName>
    <definedName name="DNP_Venture_View_Expense">#REF!</definedName>
    <definedName name="DNP_Venture_View_ToW_Expense" localSheetId="12">#REF!</definedName>
    <definedName name="DNP_Venture_View_ToW_Expense" localSheetId="10">#REF!</definedName>
    <definedName name="DNP_Venture_View_ToW_Expense">#REF!</definedName>
    <definedName name="DNP_WC_Billing" localSheetId="12">#REF!</definedName>
    <definedName name="DNP_WC_Billing" localSheetId="10">#REF!</definedName>
    <definedName name="DNP_WC_Billing">#REF!</definedName>
    <definedName name="DNP_WC_Billing_Year_0" localSheetId="12">#REF!</definedName>
    <definedName name="DNP_WC_Billing_Year_0" localSheetId="10">#REF!</definedName>
    <definedName name="DNP_WC_Billing_Year_0">#REF!</definedName>
    <definedName name="DNP_WC_Billing_Year_1" localSheetId="12">#REF!</definedName>
    <definedName name="DNP_WC_Billing_Year_1" localSheetId="10">#REF!</definedName>
    <definedName name="DNP_WC_Billing_Year_1">#REF!</definedName>
    <definedName name="DNP_WC_Billing_Year_10" localSheetId="12">#REF!</definedName>
    <definedName name="DNP_WC_Billing_Year_10" localSheetId="10">#REF!</definedName>
    <definedName name="DNP_WC_Billing_Year_10">#REF!</definedName>
    <definedName name="DNP_WC_Billing_Year_2" localSheetId="12">#REF!</definedName>
    <definedName name="DNP_WC_Billing_Year_2" localSheetId="10">#REF!</definedName>
    <definedName name="DNP_WC_Billing_Year_2">#REF!</definedName>
    <definedName name="DNP_WC_Billing_Year_3" localSheetId="12">#REF!</definedName>
    <definedName name="DNP_WC_Billing_Year_3" localSheetId="10">#REF!</definedName>
    <definedName name="DNP_WC_Billing_Year_3">#REF!</definedName>
    <definedName name="DNP_WC_Billing_Year_4" localSheetId="12">#REF!</definedName>
    <definedName name="DNP_WC_Billing_Year_4" localSheetId="10">#REF!</definedName>
    <definedName name="DNP_WC_Billing_Year_4">#REF!</definedName>
    <definedName name="DNP_WC_Billing_Year_5" localSheetId="12">#REF!</definedName>
    <definedName name="DNP_WC_Billing_Year_5" localSheetId="10">#REF!</definedName>
    <definedName name="DNP_WC_Billing_Year_5">#REF!</definedName>
    <definedName name="DNP_WC_Billing_Year_6" localSheetId="12">#REF!</definedName>
    <definedName name="DNP_WC_Billing_Year_6" localSheetId="10">#REF!</definedName>
    <definedName name="DNP_WC_Billing_Year_6">#REF!</definedName>
    <definedName name="DNP_WC_Billing_Year_7" localSheetId="12">#REF!</definedName>
    <definedName name="DNP_WC_Billing_Year_7" localSheetId="10">#REF!</definedName>
    <definedName name="DNP_WC_Billing_Year_7">#REF!</definedName>
    <definedName name="DNP_WC_Billing_Year_8" localSheetId="12">#REF!</definedName>
    <definedName name="DNP_WC_Billing_Year_8" localSheetId="10">#REF!</definedName>
    <definedName name="DNP_WC_Billing_Year_8">#REF!</definedName>
    <definedName name="DNP_WC_Billing_Year_9" localSheetId="12">#REF!</definedName>
    <definedName name="DNP_WC_Billing_Year_9" localSheetId="10">#REF!</definedName>
    <definedName name="DNP_WC_Billing_Year_9">#REF!</definedName>
    <definedName name="DNP_WC_Cost_Calc" localSheetId="12">#REF!</definedName>
    <definedName name="DNP_WC_Cost_Calc" localSheetId="10">#REF!</definedName>
    <definedName name="DNP_WC_Cost_Calc">#REF!</definedName>
    <definedName name="DNP_WC_Cost_Year_0" localSheetId="12">#REF!</definedName>
    <definedName name="DNP_WC_Cost_Year_0" localSheetId="10">#REF!</definedName>
    <definedName name="DNP_WC_Cost_Year_0">#REF!</definedName>
    <definedName name="DNP_WC_Cost_Year_1" localSheetId="12">#REF!</definedName>
    <definedName name="DNP_WC_Cost_Year_1" localSheetId="10">#REF!</definedName>
    <definedName name="DNP_WC_Cost_Year_1">#REF!</definedName>
    <definedName name="DNP_WC_Cost_Year_10" localSheetId="12">#REF!</definedName>
    <definedName name="DNP_WC_Cost_Year_10" localSheetId="10">#REF!</definedName>
    <definedName name="DNP_WC_Cost_Year_10">#REF!</definedName>
    <definedName name="DNP_WC_Cost_Year_2" localSheetId="12">#REF!</definedName>
    <definedName name="DNP_WC_Cost_Year_2" localSheetId="10">#REF!</definedName>
    <definedName name="DNP_WC_Cost_Year_2">#REF!</definedName>
    <definedName name="DNP_WC_Cost_Year_3" localSheetId="12">#REF!</definedName>
    <definedName name="DNP_WC_Cost_Year_3" localSheetId="10">#REF!</definedName>
    <definedName name="DNP_WC_Cost_Year_3">#REF!</definedName>
    <definedName name="DNP_WC_Cost_Year_4" localSheetId="12">#REF!</definedName>
    <definedName name="DNP_WC_Cost_Year_4" localSheetId="10">#REF!</definedName>
    <definedName name="DNP_WC_Cost_Year_4">#REF!</definedName>
    <definedName name="DNP_WC_Cost_Year_5" localSheetId="12">#REF!</definedName>
    <definedName name="DNP_WC_Cost_Year_5" localSheetId="10">#REF!</definedName>
    <definedName name="DNP_WC_Cost_Year_5">#REF!</definedName>
    <definedName name="DNP_WC_Cost_Year_6" localSheetId="12">#REF!</definedName>
    <definedName name="DNP_WC_Cost_Year_6" localSheetId="10">#REF!</definedName>
    <definedName name="DNP_WC_Cost_Year_6">#REF!</definedName>
    <definedName name="DNP_WC_Cost_Year_7" localSheetId="12">#REF!</definedName>
    <definedName name="DNP_WC_Cost_Year_7" localSheetId="10">#REF!</definedName>
    <definedName name="DNP_WC_Cost_Year_7">#REF!</definedName>
    <definedName name="DNP_WC_Cost_Year_8" localSheetId="12">#REF!</definedName>
    <definedName name="DNP_WC_Cost_Year_8" localSheetId="10">#REF!</definedName>
    <definedName name="DNP_WC_Cost_Year_8">#REF!</definedName>
    <definedName name="DNP_WC_Cost_Year_9" localSheetId="12">#REF!</definedName>
    <definedName name="DNP_WC_Cost_Year_9" localSheetId="10">#REF!</definedName>
    <definedName name="DNP_WC_Cost_Year_9">#REF!</definedName>
    <definedName name="dnp_year" localSheetId="12">#REF!</definedName>
    <definedName name="dnp_year" localSheetId="10">#REF!</definedName>
    <definedName name="dnp_year">#REF!</definedName>
    <definedName name="DNP_Year_0" localSheetId="12">#REF!</definedName>
    <definedName name="DNP_Year_0" localSheetId="10">#REF!</definedName>
    <definedName name="DNP_Year_0">#REF!</definedName>
    <definedName name="DNP_Year_1" localSheetId="12">#REF!</definedName>
    <definedName name="DNP_Year_1" localSheetId="10">#REF!</definedName>
    <definedName name="DNP_Year_1">#REF!</definedName>
    <definedName name="DNP_Year_10" localSheetId="12">#REF!</definedName>
    <definedName name="DNP_Year_10" localSheetId="10">#REF!</definedName>
    <definedName name="DNP_Year_10">#REF!</definedName>
    <definedName name="DNP_Year_2" localSheetId="12">#REF!</definedName>
    <definedName name="DNP_Year_2" localSheetId="10">#REF!</definedName>
    <definedName name="DNP_Year_2">#REF!</definedName>
    <definedName name="DNP_Year_3" localSheetId="12">#REF!</definedName>
    <definedName name="DNP_Year_3" localSheetId="10">#REF!</definedName>
    <definedName name="DNP_Year_3">#REF!</definedName>
    <definedName name="DNP_Year_4" localSheetId="12">#REF!</definedName>
    <definedName name="DNP_Year_4" localSheetId="10">#REF!</definedName>
    <definedName name="DNP_Year_4">#REF!</definedName>
    <definedName name="DNP_Year_5" localSheetId="12">#REF!</definedName>
    <definedName name="DNP_Year_5" localSheetId="10">#REF!</definedName>
    <definedName name="DNP_Year_5">#REF!</definedName>
    <definedName name="DNP_Year_6" localSheetId="12">#REF!</definedName>
    <definedName name="DNP_Year_6" localSheetId="10">#REF!</definedName>
    <definedName name="DNP_Year_6">#REF!</definedName>
    <definedName name="DNP_Year_7" localSheetId="12">#REF!</definedName>
    <definedName name="DNP_Year_7" localSheetId="10">#REF!</definedName>
    <definedName name="DNP_Year_7">#REF!</definedName>
    <definedName name="DNP_Year_8" localSheetId="12">#REF!</definedName>
    <definedName name="DNP_Year_8" localSheetId="10">#REF!</definedName>
    <definedName name="DNP_Year_8">#REF!</definedName>
    <definedName name="DNP_Year_9" localSheetId="12">#REF!</definedName>
    <definedName name="DNP_Year_9" localSheetId="10">#REF!</definedName>
    <definedName name="DNP_Year_9">#REF!</definedName>
    <definedName name="DNS">'[14]All BUs'!$B$6</definedName>
    <definedName name="DNS_1">"$#REF!.$B$6"</definedName>
    <definedName name="Driver" localSheetId="12">#REF!</definedName>
    <definedName name="Driver" localSheetId="10">#REF!</definedName>
    <definedName name="Driver">#REF!</definedName>
    <definedName name="Driver_Detail" localSheetId="12">#REF!</definedName>
    <definedName name="Driver_Detail" localSheetId="10">#REF!</definedName>
    <definedName name="Driver_Detail">#REF!</definedName>
    <definedName name="Driver_Details" localSheetId="12">#REF!</definedName>
    <definedName name="Driver_Details" localSheetId="10">#REF!</definedName>
    <definedName name="Driver_Details">#REF!</definedName>
    <definedName name="Employee_Level" localSheetId="12">#REF!</definedName>
    <definedName name="Employee_Level" localSheetId="10">#REF!</definedName>
    <definedName name="Employee_Level">#REF!</definedName>
    <definedName name="Employee_Level_Choices" localSheetId="12">#REF!</definedName>
    <definedName name="Employee_Level_Choices" localSheetId="10">#REF!</definedName>
    <definedName name="Employee_Level_Choices">#REF!</definedName>
    <definedName name="Employee_Level_Venture_View" localSheetId="12">#REF!</definedName>
    <definedName name="Employee_Level_Venture_View" localSheetId="10">#REF!</definedName>
    <definedName name="Employee_Level_Venture_View">#REF!</definedName>
    <definedName name="eOrdCS">'[14]All BUs'!$B$26</definedName>
    <definedName name="eOrdCS_1">"$#REF!.$B$32"</definedName>
    <definedName name="eOrdJI">'[14]All BUs'!$B$33</definedName>
    <definedName name="eOrdJI_1">"$#REF!.$B$39"</definedName>
    <definedName name="er3wr3r" localSheetId="6" hidden="1">{#N/A,#N/A,FALSE,"Year";#N/A,#N/A,FALSE,"Client Savings";#N/A,#N/A,FALSE,"Staged Delivery by Hour";#N/A,#N/A,FALSE,"Hourly Rate By Activity";#N/A,#N/A,FALSE,"Hourly Rate By Custom Resource";#N/A,#N/A,FALSE,"Line of Business Review";#N/A,#N/A,FALSE,"Financials By Custom Resource";#N/A,#N/A,FALSE,"Assumptions";#N/A,#N/A,FALSE,"Sensitivity Analysis";#N/A,#N/A,FALSE,"Financing By Year";#N/A,#N/A,FALSE,"Billings";#N/A,#N/A,FALSE,"Overall Staffing Review"}</definedName>
    <definedName name="er3wr3r" hidden="1">{#N/A,#N/A,FALSE,"Year";#N/A,#N/A,FALSE,"Client Savings";#N/A,#N/A,FALSE,"Staged Delivery by Hour";#N/A,#N/A,FALSE,"Hourly Rate By Activity";#N/A,#N/A,FALSE,"Hourly Rate By Custom Resource";#N/A,#N/A,FALSE,"Line of Business Review";#N/A,#N/A,FALSE,"Financials By Custom Resource";#N/A,#N/A,FALSE,"Assumptions";#N/A,#N/A,FALSE,"Sensitivity Analysis";#N/A,#N/A,FALSE,"Financing By Year";#N/A,#N/A,FALSE,"Billings";#N/A,#N/A,FALSE,"Overall Staffing Review"}</definedName>
    <definedName name="Error_Paste" localSheetId="12">#REF!</definedName>
    <definedName name="Error_Paste" localSheetId="10">#REF!</definedName>
    <definedName name="Error_Paste">#REF!</definedName>
    <definedName name="eUnit_Percent" localSheetId="12">[16]Tables!#REF!</definedName>
    <definedName name="eUnit_Percent" localSheetId="10">[16]Tables!#REF!</definedName>
    <definedName name="eUnit_Percent">[16]Tables!#REF!</definedName>
    <definedName name="eUnit_Percent_10" localSheetId="12">[17]Tables!#REF!</definedName>
    <definedName name="eUnit_Percent_10" localSheetId="10">[17]Tables!#REF!</definedName>
    <definedName name="eUnit_Percent_10">[17]Tables!#REF!</definedName>
    <definedName name="eUnit_Percent_12" localSheetId="12">[17]Tables!#REF!</definedName>
    <definedName name="eUnit_Percent_12" localSheetId="10">[17]Tables!#REF!</definedName>
    <definedName name="eUnit_Percent_12">[17]Tables!#REF!</definedName>
    <definedName name="eUnit_Percent_3" localSheetId="12">[17]Tables!#REF!</definedName>
    <definedName name="eUnit_Percent_3" localSheetId="10">[17]Tables!#REF!</definedName>
    <definedName name="eUnit_Percent_3">[17]Tables!#REF!</definedName>
    <definedName name="eUnit_Percent_8" localSheetId="12">[17]Tables!#REF!</definedName>
    <definedName name="eUnit_Percent_8" localSheetId="10">[17]Tables!#REF!</definedName>
    <definedName name="eUnit_Percent_8">[17]Tables!#REF!</definedName>
    <definedName name="ex" localSheetId="6" hidden="1">{#N/A,#N/A,FALSE,"Assumptions";#N/A,#N/A,FALSE,"DNP Expense Summary";#N/A,#N/A,FALSE,"Sensitivity Analysis"}</definedName>
    <definedName name="ex" hidden="1">{#N/A,#N/A,FALSE,"Assumptions";#N/A,#N/A,FALSE,"DNP Expense Summary";#N/A,#N/A,FALSE,"Sensitivity Analysis"}</definedName>
    <definedName name="Excel_BuiltIn__FilterDatabase_1">"$#REF!.$A$4:$R$2990"</definedName>
    <definedName name="Excel_BuiltIn__FilterDatabase_5" localSheetId="12">#REF!</definedName>
    <definedName name="Excel_BuiltIn__FilterDatabase_5" localSheetId="10">#REF!</definedName>
    <definedName name="Excel_BuiltIn__FilterDatabase_5">#REF!</definedName>
    <definedName name="Excel_BuiltIn_Print_Area_1" localSheetId="12">#REF!</definedName>
    <definedName name="Excel_BuiltIn_Print_Area_1" localSheetId="10">#REF!</definedName>
    <definedName name="Excel_BuiltIn_Print_Area_1">#REF!</definedName>
    <definedName name="Excel_BuiltIn_Print_Titles_1">"$#REF!.$A$3:$AMJ$4"</definedName>
    <definedName name="exchange" localSheetId="12">#REF!</definedName>
    <definedName name="exchange" localSheetId="10">#REF!</definedName>
    <definedName name="exchange">#REF!</definedName>
    <definedName name="exchange_10" localSheetId="12">#REF!</definedName>
    <definedName name="exchange_10" localSheetId="10">#REF!</definedName>
    <definedName name="exchange_10">#REF!</definedName>
    <definedName name="exchange_3" localSheetId="12">#REF!</definedName>
    <definedName name="exchange_3" localSheetId="10">#REF!</definedName>
    <definedName name="exchange_3">#REF!</definedName>
    <definedName name="exchange_8" localSheetId="12">#REF!</definedName>
    <definedName name="exchange_8" localSheetId="10">#REF!</definedName>
    <definedName name="exchange_8">#REF!</definedName>
    <definedName name="Exempt" localSheetId="12">#REF!</definedName>
    <definedName name="Exempt" localSheetId="10">#REF!</definedName>
    <definedName name="Exempt">#REF!</definedName>
    <definedName name="Exempt_Table" localSheetId="12">#REF!</definedName>
    <definedName name="Exempt_Table" localSheetId="10">#REF!</definedName>
    <definedName name="Exempt_Table">#REF!</definedName>
    <definedName name="Expense_Inflation_Table" localSheetId="12">[16]Tables!#REF!</definedName>
    <definedName name="Expense_Inflation_Table" localSheetId="10">[16]Tables!#REF!</definedName>
    <definedName name="Expense_Inflation_Table" localSheetId="6">[16]Tables!#REF!</definedName>
    <definedName name="Expense_Inflation_Table">[16]Tables!#REF!</definedName>
    <definedName name="Expense_Inflation_Table_10" localSheetId="12">[17]Tables!#REF!</definedName>
    <definedName name="Expense_Inflation_Table_10" localSheetId="10">[17]Tables!#REF!</definedName>
    <definedName name="Expense_Inflation_Table_10" localSheetId="6">[17]Tables!#REF!</definedName>
    <definedName name="Expense_Inflation_Table_10">[17]Tables!#REF!</definedName>
    <definedName name="Expense_Inflation_Table_12" localSheetId="12">[17]Tables!#REF!</definedName>
    <definedName name="Expense_Inflation_Table_12" localSheetId="10">[17]Tables!#REF!</definedName>
    <definedName name="Expense_Inflation_Table_12" localSheetId="6">[17]Tables!#REF!</definedName>
    <definedName name="Expense_Inflation_Table_12">[17]Tables!#REF!</definedName>
    <definedName name="Expense_Inflation_Table_3" localSheetId="12">[17]Tables!#REF!</definedName>
    <definedName name="Expense_Inflation_Table_3" localSheetId="10">[17]Tables!#REF!</definedName>
    <definedName name="Expense_Inflation_Table_3" localSheetId="6">[17]Tables!#REF!</definedName>
    <definedName name="Expense_Inflation_Table_3">[17]Tables!#REF!</definedName>
    <definedName name="Expense_Inflation_Table_8" localSheetId="12">[17]Tables!#REF!</definedName>
    <definedName name="Expense_Inflation_Table_8" localSheetId="10">[17]Tables!#REF!</definedName>
    <definedName name="Expense_Inflation_Table_8" localSheetId="6">[17]Tables!#REF!</definedName>
    <definedName name="Expense_Inflation_Table_8">[17]Tables!#REF!</definedName>
    <definedName name="FB_Activities" localSheetId="12">#REF!</definedName>
    <definedName name="FB_Activities" localSheetId="10">#REF!</definedName>
    <definedName name="FB_Activities">#REF!</definedName>
    <definedName name="FB_Activity_2" localSheetId="12">#REF!</definedName>
    <definedName name="FB_Activity_2" localSheetId="10">#REF!</definedName>
    <definedName name="FB_Activity_2">#REF!</definedName>
    <definedName name="FB_Activity_Adj_Range" localSheetId="12">#REF!</definedName>
    <definedName name="FB_Activity_Adj_Range" localSheetId="10">#REF!</definedName>
    <definedName name="FB_Activity_Adj_Range">#REF!</definedName>
    <definedName name="FB_Currency" localSheetId="12">#REF!</definedName>
    <definedName name="FB_Currency" localSheetId="10">#REF!</definedName>
    <definedName name="FB_Currency">#REF!</definedName>
    <definedName name="FB_Currency_Ratio" localSheetId="12">#REF!</definedName>
    <definedName name="FB_Currency_Ratio" localSheetId="10">#REF!</definedName>
    <definedName name="FB_Currency_Ratio">#REF!</definedName>
    <definedName name="FB_Resources" localSheetId="12">#REF!</definedName>
    <definedName name="FB_Resources" localSheetId="10">#REF!</definedName>
    <definedName name="FB_Resources">#REF!</definedName>
    <definedName name="FB_Total_or_Activity" localSheetId="12">#REF!</definedName>
    <definedName name="FB_Total_or_Activity" localSheetId="10">#REF!</definedName>
    <definedName name="FB_Total_or_Activity">#REF!</definedName>
    <definedName name="Finance_Charge" localSheetId="12">#REF!</definedName>
    <definedName name="Finance_Charge" localSheetId="10">#REF!</definedName>
    <definedName name="Finance_Charge">#REF!</definedName>
    <definedName name="First_Benefit_Row" localSheetId="12">#REF!</definedName>
    <definedName name="First_Benefit_Row" localSheetId="10">#REF!</definedName>
    <definedName name="First_Benefit_Row">#REF!</definedName>
    <definedName name="First_HC_Column" localSheetId="12">#REF!</definedName>
    <definedName name="First_HC_Column" localSheetId="10">#REF!</definedName>
    <definedName name="First_HC_Column">#REF!</definedName>
    <definedName name="First_Summary_Tag_Missing" localSheetId="12">#REF!</definedName>
    <definedName name="First_Summary_Tag_Missing" localSheetId="10">#REF!</definedName>
    <definedName name="First_Summary_Tag_Missing">#REF!</definedName>
    <definedName name="FirstRow" localSheetId="12">#REF!</definedName>
    <definedName name="FirstRow" localSheetId="10">#REF!</definedName>
    <definedName name="FirstRow">#REF!</definedName>
    <definedName name="Fiscal_Table" localSheetId="12">#REF!</definedName>
    <definedName name="Fiscal_Table" localSheetId="10">#REF!</definedName>
    <definedName name="Fiscal_Table">#REF!</definedName>
    <definedName name="Fixed_Recruiting_Fee" localSheetId="12">#REF!</definedName>
    <definedName name="Fixed_Recruiting_Fee" localSheetId="10">#REF!</definedName>
    <definedName name="Fixed_Recruiting_Fee">#REF!</definedName>
    <definedName name="Forced_Activity_Billing" localSheetId="12">#REF!</definedName>
    <definedName name="Forced_Activity_Billing" localSheetId="10">#REF!</definedName>
    <definedName name="Forced_Activity_Billing">#REF!</definedName>
    <definedName name="Forced_Billings_Activity" localSheetId="12">#REF!</definedName>
    <definedName name="Forced_Billings_Activity" localSheetId="10">#REF!</definedName>
    <definedName name="Forced_Billings_Activity">#REF!</definedName>
    <definedName name="Forced_Billings_Choices" localSheetId="12">#REF!</definedName>
    <definedName name="Forced_Billings_Choices" localSheetId="10">#REF!</definedName>
    <definedName name="Forced_Billings_Choices">#REF!</definedName>
    <definedName name="Forced_Billings_Resource" localSheetId="12">#REF!</definedName>
    <definedName name="Forced_Billings_Resource" localSheetId="10">#REF!</definedName>
    <definedName name="Forced_Billings_Resource">#REF!</definedName>
    <definedName name="Forced_Resource_Billing" localSheetId="12">#REF!</definedName>
    <definedName name="Forced_Resource_Billing" localSheetId="10">#REF!</definedName>
    <definedName name="Forced_Resource_Billing">#REF!</definedName>
    <definedName name="Forced_Revenue" localSheetId="12">#REF!</definedName>
    <definedName name="Forced_Revenue" localSheetId="10">#REF!</definedName>
    <definedName name="Forced_Revenue">#REF!</definedName>
    <definedName name="FTE_Choice" localSheetId="12">#REF!</definedName>
    <definedName name="FTE_Choice" localSheetId="10">#REF!</definedName>
    <definedName name="FTE_Choice">#REF!</definedName>
    <definedName name="FTE_Choice_10" localSheetId="12">#REF!</definedName>
    <definedName name="FTE_Choice_10" localSheetId="10">#REF!</definedName>
    <definedName name="FTE_Choice_10">#REF!</definedName>
    <definedName name="FTE_Choice_3" localSheetId="12">#REF!</definedName>
    <definedName name="FTE_Choice_3" localSheetId="10">#REF!</definedName>
    <definedName name="FTE_Choice_3">#REF!</definedName>
    <definedName name="FTE_Choice_8" localSheetId="12">#REF!</definedName>
    <definedName name="FTE_Choice_8" localSheetId="10">#REF!</definedName>
    <definedName name="FTE_Choice_8">#REF!</definedName>
    <definedName name="FTE_Head_Count_Year_0" localSheetId="12">#REF!</definedName>
    <definedName name="FTE_Head_Count_Year_0" localSheetId="10">#REF!</definedName>
    <definedName name="FTE_Head_Count_Year_0">#REF!</definedName>
    <definedName name="FTE_Head_Count_Year_1" localSheetId="12">#REF!</definedName>
    <definedName name="FTE_Head_Count_Year_1" localSheetId="10">#REF!</definedName>
    <definedName name="FTE_Head_Count_Year_1">#REF!</definedName>
    <definedName name="FTE_Head_Count_Year_10" localSheetId="12">#REF!</definedName>
    <definedName name="FTE_Head_Count_Year_10" localSheetId="10">#REF!</definedName>
    <definedName name="FTE_Head_Count_Year_10">#REF!</definedName>
    <definedName name="FTE_Head_Count_Year_2" localSheetId="12">#REF!</definedName>
    <definedName name="FTE_Head_Count_Year_2" localSheetId="10">#REF!</definedName>
    <definedName name="FTE_Head_Count_Year_2">#REF!</definedName>
    <definedName name="FTE_Head_Count_Year_3" localSheetId="12">#REF!</definedName>
    <definedName name="FTE_Head_Count_Year_3" localSheetId="10">#REF!</definedName>
    <definedName name="FTE_Head_Count_Year_3">#REF!</definedName>
    <definedName name="FTE_Head_Count_Year_4" localSheetId="12">#REF!</definedName>
    <definedName name="FTE_Head_Count_Year_4" localSheetId="10">#REF!</definedName>
    <definedName name="FTE_Head_Count_Year_4">#REF!</definedName>
    <definedName name="FTE_Head_Count_Year_5" localSheetId="12">#REF!</definedName>
    <definedName name="FTE_Head_Count_Year_5" localSheetId="10">#REF!</definedName>
    <definedName name="FTE_Head_Count_Year_5">#REF!</definedName>
    <definedName name="FTE_Head_Count_Year_6" localSheetId="12">#REF!</definedName>
    <definedName name="FTE_Head_Count_Year_6" localSheetId="10">#REF!</definedName>
    <definedName name="FTE_Head_Count_Year_6">#REF!</definedName>
    <definedName name="FTE_Head_Count_Year_7" localSheetId="12">#REF!</definedName>
    <definedName name="FTE_Head_Count_Year_7" localSheetId="10">#REF!</definedName>
    <definedName name="FTE_Head_Count_Year_7">#REF!</definedName>
    <definedName name="FTE_Head_Count_Year_8" localSheetId="12">#REF!</definedName>
    <definedName name="FTE_Head_Count_Year_8" localSheetId="10">#REF!</definedName>
    <definedName name="FTE_Head_Count_Year_8">#REF!</definedName>
    <definedName name="FTE_Head_Count_Year_9" localSheetId="12">#REF!</definedName>
    <definedName name="FTE_Head_Count_Year_9" localSheetId="10">#REF!</definedName>
    <definedName name="FTE_Head_Count_Year_9">#REF!</definedName>
    <definedName name="GAAP" localSheetId="6" hidden="1">{#N/A,#N/A,FALSE,"Assessment";#N/A,#N/A,FALSE,"Staffing";#N/A,#N/A,FALSE,"Hires";#N/A,#N/A,FALSE,"Assumptions"}</definedName>
    <definedName name="GAAP" hidden="1">{#N/A,#N/A,FALSE,"Assessment";#N/A,#N/A,FALSE,"Staffing";#N/A,#N/A,FALSE,"Hires";#N/A,#N/A,FALSE,"Assumptions"}</definedName>
    <definedName name="GBP_Benefits_Table" localSheetId="12">#REF!</definedName>
    <definedName name="GBP_Benefits_Table" localSheetId="10">#REF!</definedName>
    <definedName name="GBP_Benefits_Table">#REF!</definedName>
    <definedName name="GDS_Model_Specific_Field" localSheetId="12">[16]Tables!#REF!</definedName>
    <definedName name="GDS_Model_Specific_Field" localSheetId="10">[16]Tables!#REF!</definedName>
    <definedName name="GDS_Model_Specific_Field">[16]Tables!#REF!</definedName>
    <definedName name="GDS_Model_Specific_Field_10" localSheetId="12">[17]Tables!#REF!</definedName>
    <definedName name="GDS_Model_Specific_Field_10" localSheetId="10">[17]Tables!#REF!</definedName>
    <definedName name="GDS_Model_Specific_Field_10">[17]Tables!#REF!</definedName>
    <definedName name="GDS_Model_Specific_Field_12" localSheetId="12">[17]Tables!#REF!</definedName>
    <definedName name="GDS_Model_Specific_Field_12" localSheetId="10">[17]Tables!#REF!</definedName>
    <definedName name="GDS_Model_Specific_Field_12">[17]Tables!#REF!</definedName>
    <definedName name="GDS_Model_Specific_Field_3" localSheetId="12">[17]Tables!#REF!</definedName>
    <definedName name="GDS_Model_Specific_Field_3" localSheetId="10">[17]Tables!#REF!</definedName>
    <definedName name="GDS_Model_Specific_Field_3">[17]Tables!#REF!</definedName>
    <definedName name="GDS_Model_Specific_Field_8" localSheetId="12">[17]Tables!#REF!</definedName>
    <definedName name="GDS_Model_Specific_Field_8" localSheetId="10">[17]Tables!#REF!</definedName>
    <definedName name="GDS_Model_Specific_Field_8">[17]Tables!#REF!</definedName>
    <definedName name="Geography_Choices" localSheetId="12">#REF!</definedName>
    <definedName name="Geography_Choices" localSheetId="10">#REF!</definedName>
    <definedName name="Geography_Choices">#REF!</definedName>
    <definedName name="GFR_Choices" localSheetId="12">#REF!</definedName>
    <definedName name="GFR_Choices" localSheetId="10">#REF!</definedName>
    <definedName name="GFR_Choices">#REF!</definedName>
    <definedName name="GMU" localSheetId="12">#REF!</definedName>
    <definedName name="GMU" localSheetId="10">#REF!</definedName>
    <definedName name="GMU">#REF!</definedName>
    <definedName name="GoTo_Choices" localSheetId="12">#REF!</definedName>
    <definedName name="GoTo_Choices" localSheetId="10">#REF!</definedName>
    <definedName name="GoTo_Choices">#REF!</definedName>
    <definedName name="Gross_Labor_Revenues" localSheetId="12">#REF!</definedName>
    <definedName name="Gross_Labor_Revenues" localSheetId="10">#REF!</definedName>
    <definedName name="Gross_Labor_Revenues">#REF!</definedName>
    <definedName name="Gross_Labor_Revenues_Year_0" localSheetId="12">#REF!</definedName>
    <definedName name="Gross_Labor_Revenues_Year_0" localSheetId="10">#REF!</definedName>
    <definedName name="Gross_Labor_Revenues_Year_0">#REF!</definedName>
    <definedName name="Gross_Labor_Revenues_Year_1" localSheetId="12">#REF!</definedName>
    <definedName name="Gross_Labor_Revenues_Year_1" localSheetId="10">#REF!</definedName>
    <definedName name="Gross_Labor_Revenues_Year_1">#REF!</definedName>
    <definedName name="Gross_Labor_Revenues_Year_10" localSheetId="12">#REF!</definedName>
    <definedName name="Gross_Labor_Revenues_Year_10" localSheetId="10">#REF!</definedName>
    <definedName name="Gross_Labor_Revenues_Year_10">#REF!</definedName>
    <definedName name="Gross_Labor_Revenues_Year_2" localSheetId="12">#REF!</definedName>
    <definedName name="Gross_Labor_Revenues_Year_2" localSheetId="10">#REF!</definedName>
    <definedName name="Gross_Labor_Revenues_Year_2">#REF!</definedName>
    <definedName name="Gross_Labor_Revenues_Year_3" localSheetId="12">#REF!</definedName>
    <definedName name="Gross_Labor_Revenues_Year_3" localSheetId="10">#REF!</definedName>
    <definedName name="Gross_Labor_Revenues_Year_3">#REF!</definedName>
    <definedName name="Gross_Labor_Revenues_Year_4" localSheetId="12">#REF!</definedName>
    <definedName name="Gross_Labor_Revenues_Year_4" localSheetId="10">#REF!</definedName>
    <definedName name="Gross_Labor_Revenues_Year_4">#REF!</definedName>
    <definedName name="Gross_Labor_Revenues_Year_5" localSheetId="12">#REF!</definedName>
    <definedName name="Gross_Labor_Revenues_Year_5" localSheetId="10">#REF!</definedName>
    <definedName name="Gross_Labor_Revenues_Year_5">#REF!</definedName>
    <definedName name="Gross_Labor_Revenues_Year_6" localSheetId="12">#REF!</definedName>
    <definedName name="Gross_Labor_Revenues_Year_6" localSheetId="10">#REF!</definedName>
    <definedName name="Gross_Labor_Revenues_Year_6">#REF!</definedName>
    <definedName name="Gross_Labor_Revenues_Year_7" localSheetId="12">#REF!</definedName>
    <definedName name="Gross_Labor_Revenues_Year_7" localSheetId="10">#REF!</definedName>
    <definedName name="Gross_Labor_Revenues_Year_7">#REF!</definedName>
    <definedName name="Gross_Labor_Revenues_Year_8" localSheetId="12">#REF!</definedName>
    <definedName name="Gross_Labor_Revenues_Year_8" localSheetId="10">#REF!</definedName>
    <definedName name="Gross_Labor_Revenues_Year_8">#REF!</definedName>
    <definedName name="Gross_Labor_Revenues_Year_9" localSheetId="12">#REF!</definedName>
    <definedName name="Gross_Labor_Revenues_Year_9" localSheetId="10">#REF!</definedName>
    <definedName name="Gross_Labor_Revenues_Year_9">#REF!</definedName>
    <definedName name="Group" localSheetId="12">#REF!</definedName>
    <definedName name="Group" localSheetId="10">#REF!</definedName>
    <definedName name="Group">#REF!</definedName>
    <definedName name="Group_Activity_Venture_View" localSheetId="12">#REF!</definedName>
    <definedName name="Group_Activity_Venture_View" localSheetId="10">#REF!</definedName>
    <definedName name="Group_Activity_Venture_View">#REF!</definedName>
    <definedName name="Group_Choices" localSheetId="12">#REF!</definedName>
    <definedName name="Group_Choices" localSheetId="10">#REF!</definedName>
    <definedName name="Group_Choices">#REF!</definedName>
    <definedName name="GSS_Percent" localSheetId="12">[16]Tables!#REF!</definedName>
    <definedName name="GSS_Percent" localSheetId="10">[16]Tables!#REF!</definedName>
    <definedName name="GSS_Percent">[16]Tables!#REF!</definedName>
    <definedName name="GSS_Percent_10" localSheetId="12">[17]Tables!#REF!</definedName>
    <definedName name="GSS_Percent_10" localSheetId="10">[17]Tables!#REF!</definedName>
    <definedName name="GSS_Percent_10">[17]Tables!#REF!</definedName>
    <definedName name="GSS_Percent_12" localSheetId="12">[17]Tables!#REF!</definedName>
    <definedName name="GSS_Percent_12" localSheetId="10">[17]Tables!#REF!</definedName>
    <definedName name="GSS_Percent_12">[17]Tables!#REF!</definedName>
    <definedName name="GSS_Percent_3" localSheetId="12">[17]Tables!#REF!</definedName>
    <definedName name="GSS_Percent_3" localSheetId="10">[17]Tables!#REF!</definedName>
    <definedName name="GSS_Percent_3">[17]Tables!#REF!</definedName>
    <definedName name="GSS_Percent_8" localSheetId="12">[17]Tables!#REF!</definedName>
    <definedName name="GSS_Percent_8" localSheetId="10">[17]Tables!#REF!</definedName>
    <definedName name="GSS_Percent_8">[17]Tables!#REF!</definedName>
    <definedName name="HAL01512_10" localSheetId="12">'[3]03_98'!#REF!</definedName>
    <definedName name="HAL01512_10" localSheetId="10">'[3]03_98'!#REF!</definedName>
    <definedName name="HAL01512_10">'[3]03_98'!#REF!</definedName>
    <definedName name="HAL01512_3" localSheetId="12">'[3]03_98'!#REF!</definedName>
    <definedName name="HAL01512_3" localSheetId="10">'[3]03_98'!#REF!</definedName>
    <definedName name="HAL01512_3">'[3]03_98'!#REF!</definedName>
    <definedName name="HAL01512_8" localSheetId="12">'[3]03_98'!#REF!</definedName>
    <definedName name="HAL01512_8" localSheetId="10">'[3]03_98'!#REF!</definedName>
    <definedName name="HAL01512_8">'[3]03_98'!#REF!</definedName>
    <definedName name="HC_Input_Choices" localSheetId="12">#REF!</definedName>
    <definedName name="HC_Input_Choices" localSheetId="10">#REF!</definedName>
    <definedName name="HC_Input_Choices">#REF!</definedName>
    <definedName name="hello" localSheetId="6" hidden="1">{#N/A,#N/A,FALSE,"Monthly Rate By Activity";#N/A,#N/A,FALSE,"Hourly Rate By Activity";#N/A,#N/A,FALSE,"Monthly Rate By Custom Resource";#N/A,#N/A,FALSE,"Hourly Rate By Custom Resource"}</definedName>
    <definedName name="hello" hidden="1">{#N/A,#N/A,FALSE,"Monthly Rate By Activity";#N/A,#N/A,FALSE,"Hourly Rate By Activity";#N/A,#N/A,FALSE,"Monthly Rate By Custom Resource";#N/A,#N/A,FALSE,"Hourly Rate By Custom Resource"}</definedName>
    <definedName name="High_Range" localSheetId="12">#REF!</definedName>
    <definedName name="High_Range" localSheetId="10">#REF!</definedName>
    <definedName name="High_Range">#REF!</definedName>
    <definedName name="holding_client">[13]Holding!$D$14</definedName>
    <definedName name="holding_mcafee">[13]Holding!$F$14</definedName>
    <definedName name="holding_netshield">[13]Holding!$G$14</definedName>
    <definedName name="holding_norton">[13]Holding!$H$14</definedName>
    <definedName name="holding_server">[13]Holding!$E$14</definedName>
    <definedName name="holding_trend">[13]Holding!$I$14</definedName>
    <definedName name="Home_Office" localSheetId="12">#REF!</definedName>
    <definedName name="Home_Office" localSheetId="10">#REF!</definedName>
    <definedName name="Home_Office">#REF!</definedName>
    <definedName name="Home_Office_Employee_Level_Venture_View" localSheetId="12">#REF!</definedName>
    <definedName name="Home_Office_Employee_Level_Venture_View" localSheetId="10">#REF!</definedName>
    <definedName name="Home_Office_Employee_Level_Venture_View">#REF!</definedName>
    <definedName name="Home_Office_Resource_Venture_View" localSheetId="12">#REF!</definedName>
    <definedName name="Home_Office_Resource_Venture_View" localSheetId="10">#REF!</definedName>
    <definedName name="Home_Office_Resource_Venture_View">#REF!</definedName>
    <definedName name="Home_Office_Venture_View" localSheetId="12">#REF!</definedName>
    <definedName name="Home_Office_Venture_View" localSheetId="10">#REF!</definedName>
    <definedName name="Home_Office_Venture_View">#REF!</definedName>
    <definedName name="Hourly_Salary_Cost_Rate" localSheetId="12">#REF!</definedName>
    <definedName name="Hourly_Salary_Cost_Rate" localSheetId="10">#REF!</definedName>
    <definedName name="Hourly_Salary_Cost_Rate">#REF!</definedName>
    <definedName name="Hourly_Salary_Rate_PDR_Year_0" localSheetId="12">#REF!</definedName>
    <definedName name="Hourly_Salary_Rate_PDR_Year_0" localSheetId="10">#REF!</definedName>
    <definedName name="Hourly_Salary_Rate_PDR_Year_0">#REF!</definedName>
    <definedName name="Hourly_Salary_Rate_PDR_Year_1" localSheetId="12">#REF!</definedName>
    <definedName name="Hourly_Salary_Rate_PDR_Year_1" localSheetId="10">#REF!</definedName>
    <definedName name="Hourly_Salary_Rate_PDR_Year_1">#REF!</definedName>
    <definedName name="Hourly_w__Benefits_Year_10" localSheetId="12">#REF!</definedName>
    <definedName name="Hourly_w__Benefits_Year_10" localSheetId="10">#REF!</definedName>
    <definedName name="Hourly_w__Benefits_Year_10">#REF!</definedName>
    <definedName name="Hourly_w__Benefits_Year_2" localSheetId="12">#REF!</definedName>
    <definedName name="Hourly_w__Benefits_Year_2" localSheetId="10">#REF!</definedName>
    <definedName name="Hourly_w__Benefits_Year_2">#REF!</definedName>
    <definedName name="Hourly_w__Benefits_Year_3" localSheetId="12">#REF!</definedName>
    <definedName name="Hourly_w__Benefits_Year_3" localSheetId="10">#REF!</definedName>
    <definedName name="Hourly_w__Benefits_Year_3">#REF!</definedName>
    <definedName name="Hourly_w__Benefits_Year_4" localSheetId="12">#REF!</definedName>
    <definedName name="Hourly_w__Benefits_Year_4" localSheetId="10">#REF!</definedName>
    <definedName name="Hourly_w__Benefits_Year_4">#REF!</definedName>
    <definedName name="Hourly_w__Benefits_Year_5" localSheetId="12">#REF!</definedName>
    <definedName name="Hourly_w__Benefits_Year_5" localSheetId="10">#REF!</definedName>
    <definedName name="Hourly_w__Benefits_Year_5">#REF!</definedName>
    <definedName name="Hourly_w__Benefits_Year_6" localSheetId="12">#REF!</definedName>
    <definedName name="Hourly_w__Benefits_Year_6" localSheetId="10">#REF!</definedName>
    <definedName name="Hourly_w__Benefits_Year_6">#REF!</definedName>
    <definedName name="Hourly_w__Benefits_Year_7" localSheetId="12">#REF!</definedName>
    <definedName name="Hourly_w__Benefits_Year_7" localSheetId="10">#REF!</definedName>
    <definedName name="Hourly_w__Benefits_Year_7">#REF!</definedName>
    <definedName name="Hourly_w__Benefits_Year_8" localSheetId="12">#REF!</definedName>
    <definedName name="Hourly_w__Benefits_Year_8" localSheetId="10">#REF!</definedName>
    <definedName name="Hourly_w__Benefits_Year_8">#REF!</definedName>
    <definedName name="Hourly_w__Benefits_Year_9" localSheetId="12">#REF!</definedName>
    <definedName name="Hourly_w__Benefits_Year_9" localSheetId="10">#REF!</definedName>
    <definedName name="Hourly_w__Benefits_Year_9">#REF!</definedName>
    <definedName name="HP_SERVER_PRICING">[20]Analysis!$A$1:$B$6</definedName>
    <definedName name="HP_SERVER_PRICING_12">[21]Analysis!$A$1:$B$6</definedName>
    <definedName name="HTML_CodePage" hidden="1">874</definedName>
    <definedName name="HTML_Control" localSheetId="6" hidden="1">{"'ตัวอย่าง'!$A$1:$O$21"}</definedName>
    <definedName name="HTML_Control" hidden="1">{"'ตัวอย่าง'!$A$1:$O$21"}</definedName>
    <definedName name="HTML_Description" hidden="1">""</definedName>
    <definedName name="HTML_Email" hidden="1">""</definedName>
    <definedName name="HTML_Header" hidden="1">"ตัวอย่าง"</definedName>
    <definedName name="HTML_LastUpdate" hidden="1">"26/6/00"</definedName>
    <definedName name="HTML_LineAfter" hidden="1">FALSE</definedName>
    <definedName name="HTML_LineBefore" hidden="1">FALSE</definedName>
    <definedName name="HTML_Name" hidden="1">"sci"</definedName>
    <definedName name="HTML_OBDlg2" hidden="1">TRUE</definedName>
    <definedName name="HTML_OBDlg4" hidden="1">TRUE</definedName>
    <definedName name="HTML_OS" hidden="1">0</definedName>
    <definedName name="HTML_PathFile" hidden="1">"C:\My Documents\sara\form งบประมาณ\MyHTML.htm"</definedName>
    <definedName name="HTML_Title" hidden="1">"cefrom"</definedName>
    <definedName name="hu" localSheetId="6" hidden="1">{#N/A,#N/A,FALSE,"Year";#N/A,#N/A,FALSE,"Client Savings";#N/A,#N/A,FALSE,"Staged Delivery by Hour";#N/A,#N/A,FALSE,"Hourly Rate By Activity";#N/A,#N/A,FALSE,"Hourly Rate By Custom Resource";#N/A,#N/A,FALSE,"Line of Business Review";#N/A,#N/A,FALSE,"Financials By Custom Resource";#N/A,#N/A,FALSE,"Assumptions";#N/A,#N/A,FALSE,"Sensitivity Analysis";#N/A,#N/A,FALSE,"Financing By Year";#N/A,#N/A,FALSE,"Billings";#N/A,#N/A,FALSE,"Overall Staffing Review"}</definedName>
    <definedName name="hu" hidden="1">{#N/A,#N/A,FALSE,"Year";#N/A,#N/A,FALSE,"Client Savings";#N/A,#N/A,FALSE,"Staged Delivery by Hour";#N/A,#N/A,FALSE,"Hourly Rate By Activity";#N/A,#N/A,FALSE,"Hourly Rate By Custom Resource";#N/A,#N/A,FALSE,"Line of Business Review";#N/A,#N/A,FALSE,"Financials By Custom Resource";#N/A,#N/A,FALSE,"Assumptions";#N/A,#N/A,FALSE,"Sensitivity Analysis";#N/A,#N/A,FALSE,"Financing By Year";#N/A,#N/A,FALSE,"Billings";#N/A,#N/A,FALSE,"Overall Staffing Review"}</definedName>
    <definedName name="iii">'[5]Direct Non-Payroll'!$F$42:$F$105</definedName>
    <definedName name="IMPname" localSheetId="12">#REF!</definedName>
    <definedName name="IMPname" localSheetId="10">#REF!</definedName>
    <definedName name="IMPname">#REF!</definedName>
    <definedName name="IMPVarCur" localSheetId="12">#REF!</definedName>
    <definedName name="IMPVarCur" localSheetId="10">#REF!</definedName>
    <definedName name="IMPVarCur">#REF!</definedName>
    <definedName name="IMPVarYtd" localSheetId="12">#REF!</definedName>
    <definedName name="IMPVarYtd" localSheetId="10">#REF!</definedName>
    <definedName name="IMPVarYtd">#REF!</definedName>
    <definedName name="Inflation_Choices" localSheetId="12">[16]Tables!#REF!</definedName>
    <definedName name="Inflation_Choices" localSheetId="10">[16]Tables!#REF!</definedName>
    <definedName name="Inflation_Choices">[16]Tables!#REF!</definedName>
    <definedName name="Inflation_Choices_10" localSheetId="12">[17]Tables!#REF!</definedName>
    <definedName name="Inflation_Choices_10" localSheetId="10">[17]Tables!#REF!</definedName>
    <definedName name="Inflation_Choices_10">[17]Tables!#REF!</definedName>
    <definedName name="Inflation_Choices_12" localSheetId="12">[17]Tables!#REF!</definedName>
    <definedName name="Inflation_Choices_12" localSheetId="10">[17]Tables!#REF!</definedName>
    <definedName name="Inflation_Choices_12">[17]Tables!#REF!</definedName>
    <definedName name="Inflation_Choices_3" localSheetId="12">[17]Tables!#REF!</definedName>
    <definedName name="Inflation_Choices_3" localSheetId="10">[17]Tables!#REF!</definedName>
    <definedName name="Inflation_Choices_3">[17]Tables!#REF!</definedName>
    <definedName name="Inflation_Choices_8" localSheetId="12">[17]Tables!#REF!</definedName>
    <definedName name="Inflation_Choices_8" localSheetId="10">[17]Tables!#REF!</definedName>
    <definedName name="Inflation_Choices_8">[17]Tables!#REF!</definedName>
    <definedName name="Inflation_Table" localSheetId="12">[16]Tables!#REF!</definedName>
    <definedName name="Inflation_Table" localSheetId="10">[16]Tables!#REF!</definedName>
    <definedName name="Inflation_Table">[16]Tables!#REF!</definedName>
    <definedName name="Inflation_Table_10" localSheetId="12">[17]Tables!#REF!</definedName>
    <definedName name="Inflation_Table_10" localSheetId="10">[17]Tables!#REF!</definedName>
    <definedName name="Inflation_Table_10">[17]Tables!#REF!</definedName>
    <definedName name="Inflation_Table_12" localSheetId="12">[17]Tables!#REF!</definedName>
    <definedName name="Inflation_Table_12" localSheetId="10">[17]Tables!#REF!</definedName>
    <definedName name="Inflation_Table_12">[17]Tables!#REF!</definedName>
    <definedName name="Inflation_Table_3" localSheetId="12">[17]Tables!#REF!</definedName>
    <definedName name="Inflation_Table_3" localSheetId="10">[17]Tables!#REF!</definedName>
    <definedName name="Inflation_Table_3">[17]Tables!#REF!</definedName>
    <definedName name="Inflation_Table_8" localSheetId="12">[17]Tables!#REF!</definedName>
    <definedName name="Inflation_Table_8" localSheetId="10">[17]Tables!#REF!</definedName>
    <definedName name="Inflation_Table_8">[17]Tables!#REF!</definedName>
    <definedName name="Input_Currency" localSheetId="12">#REF!</definedName>
    <definedName name="Input_Currency" localSheetId="10">#REF!</definedName>
    <definedName name="Input_Currency">#REF!</definedName>
    <definedName name="Input_Exempt" localSheetId="12">#REF!</definedName>
    <definedName name="Input_Exempt" localSheetId="10">#REF!</definedName>
    <definedName name="Input_Exempt">#REF!</definedName>
    <definedName name="Input_Level_Salary" localSheetId="12">#REF!</definedName>
    <definedName name="Input_Level_Salary" localSheetId="10">#REF!</definedName>
    <definedName name="Input_Level_Salary">#REF!</definedName>
    <definedName name="Input_Manual" localSheetId="12">#REF!</definedName>
    <definedName name="Input_Manual" localSheetId="10">#REF!</definedName>
    <definedName name="Input_Manual">#REF!</definedName>
    <definedName name="Input_Rate" localSheetId="12">#REF!</definedName>
    <definedName name="Input_Rate" localSheetId="10">#REF!</definedName>
    <definedName name="Input_Rate">#REF!</definedName>
    <definedName name="Input_Resource" localSheetId="12">#REF!</definedName>
    <definedName name="Input_Resource" localSheetId="10">#REF!</definedName>
    <definedName name="Input_Resource">#REF!</definedName>
    <definedName name="ins" localSheetId="6" hidden="1">{#N/A,#N/A,FALSE,"Assessment";#N/A,#N/A,FALSE,"Staffing";#N/A,#N/A,FALSE,"Hires";#N/A,#N/A,FALSE,"Assumptions"}</definedName>
    <definedName name="ins" hidden="1">{#N/A,#N/A,FALSE,"Assessment";#N/A,#N/A,FALSE,"Staffing";#N/A,#N/A,FALSE,"Hires";#N/A,#N/A,FALSE,"Assumptions"}</definedName>
    <definedName name="Interest_Rate" localSheetId="12">[16]Tables!#REF!</definedName>
    <definedName name="Interest_Rate" localSheetId="10">[16]Tables!#REF!</definedName>
    <definedName name="Interest_Rate">[16]Tables!#REF!</definedName>
    <definedName name="Interest_Rate_10" localSheetId="12">[17]Tables!#REF!</definedName>
    <definedName name="Interest_Rate_10" localSheetId="10">[17]Tables!#REF!</definedName>
    <definedName name="Interest_Rate_10">[17]Tables!#REF!</definedName>
    <definedName name="Interest_Rate_12" localSheetId="12">[17]Tables!#REF!</definedName>
    <definedName name="Interest_Rate_12" localSheetId="10">[17]Tables!#REF!</definedName>
    <definedName name="Interest_Rate_12">[17]Tables!#REF!</definedName>
    <definedName name="Interest_Rate_3" localSheetId="12">[17]Tables!#REF!</definedName>
    <definedName name="Interest_Rate_3" localSheetId="10">[17]Tables!#REF!</definedName>
    <definedName name="Interest_Rate_3">[17]Tables!#REF!</definedName>
    <definedName name="Interest_Rate_8" localSheetId="12">[17]Tables!#REF!</definedName>
    <definedName name="Interest_Rate_8" localSheetId="10">[17]Tables!#REF!</definedName>
    <definedName name="Interest_Rate_8">[17]Tables!#REF!</definedName>
    <definedName name="IT_Driver" localSheetId="12">#REF!</definedName>
    <definedName name="IT_Driver" localSheetId="10">#REF!</definedName>
    <definedName name="IT_Driver">#REF!</definedName>
    <definedName name="IT_Drivers" localSheetId="12">#REF!</definedName>
    <definedName name="IT_Drivers" localSheetId="10">#REF!</definedName>
    <definedName name="IT_Drivers">#REF!</definedName>
    <definedName name="JETSET" localSheetId="12">#REF!</definedName>
    <definedName name="JETSET" localSheetId="10">#REF!</definedName>
    <definedName name="JETSET">#REF!</definedName>
    <definedName name="Journal_Footer" localSheetId="12">#REF!</definedName>
    <definedName name="Journal_Footer" localSheetId="10">#REF!</definedName>
    <definedName name="Journal_Footer">#REF!</definedName>
    <definedName name="Journal_Header" localSheetId="12">#REF!</definedName>
    <definedName name="Journal_Header" localSheetId="10">#REF!</definedName>
    <definedName name="Journal_Header">#REF!</definedName>
    <definedName name="Journal_Middle" localSheetId="12">#REF!</definedName>
    <definedName name="Journal_Middle" localSheetId="10">#REF!</definedName>
    <definedName name="Journal_Middle">#REF!</definedName>
    <definedName name="Journal_Prefix" localSheetId="12">#REF!</definedName>
    <definedName name="Journal_Prefix" localSheetId="10">#REF!</definedName>
    <definedName name="Journal_Prefix">#REF!</definedName>
    <definedName name="JournalDescription" localSheetId="12">#REF!</definedName>
    <definedName name="JournalDescription" localSheetId="10">#REF!</definedName>
    <definedName name="JournalDescription">#REF!</definedName>
    <definedName name="JournalLines" localSheetId="12">#REF!</definedName>
    <definedName name="JournalLines" localSheetId="10">#REF!</definedName>
    <definedName name="JournalLines">#REF!</definedName>
    <definedName name="JournalLinesAll" localSheetId="12">#REF!</definedName>
    <definedName name="JournalLinesAll" localSheetId="10">#REF!</definedName>
    <definedName name="JournalLinesAll">#REF!</definedName>
    <definedName name="JournalType" localSheetId="12">#REF!</definedName>
    <definedName name="JournalType" localSheetId="10">#REF!</definedName>
    <definedName name="JournalType">#REF!</definedName>
    <definedName name="kdkdkd" localSheetId="6" hidden="1">{#N/A,#N/A,FALSE,"Year";#N/A,#N/A,FALSE,"Client Savings";#N/A,#N/A,FALSE,"Staged Delivery by Hour";#N/A,#N/A,FALSE,"Hourly Rate By Activity";#N/A,#N/A,FALSE,"Hourly Rate By Custom Resource";#N/A,#N/A,FALSE,"Line of Business Review";#N/A,#N/A,FALSE,"Financials By Custom Resource";#N/A,#N/A,FALSE,"Assumptions";#N/A,#N/A,FALSE,"Sensitivity Analysis";#N/A,#N/A,FALSE,"Financing By Year";#N/A,#N/A,FALSE,"Billings";#N/A,#N/A,FALSE,"Overall Staffing Review"}</definedName>
    <definedName name="kdkdkd" hidden="1">{#N/A,#N/A,FALSE,"Year";#N/A,#N/A,FALSE,"Client Savings";#N/A,#N/A,FALSE,"Staged Delivery by Hour";#N/A,#N/A,FALSE,"Hourly Rate By Activity";#N/A,#N/A,FALSE,"Hourly Rate By Custom Resource";#N/A,#N/A,FALSE,"Line of Business Review";#N/A,#N/A,FALSE,"Financials By Custom Resource";#N/A,#N/A,FALSE,"Assumptions";#N/A,#N/A,FALSE,"Sensitivity Analysis";#N/A,#N/A,FALSE,"Financing By Year";#N/A,#N/A,FALSE,"Billings";#N/A,#N/A,FALSE,"Overall Staffing Review"}</definedName>
    <definedName name="klj" localSheetId="6" hidden="1">{#N/A,#N/A,FALSE,"Year";#N/A,#N/A,FALSE,"Client Savings";#N/A,#N/A,FALSE,"Staged Delivery by Hour";#N/A,#N/A,FALSE,"Hourly Rate By Activity";#N/A,#N/A,FALSE,"Hourly Rate By Custom Resource";#N/A,#N/A,FALSE,"Line of Business Review";#N/A,#N/A,FALSE,"Financials By Custom Resource";#N/A,#N/A,FALSE,"Assumptions";#N/A,#N/A,FALSE,"Sensitivity Analysis";#N/A,#N/A,FALSE,"Financing By Year";#N/A,#N/A,FALSE,"Billings";#N/A,#N/A,FALSE,"Overall Staffing Review"}</definedName>
    <definedName name="klj" hidden="1">{#N/A,#N/A,FALSE,"Year";#N/A,#N/A,FALSE,"Client Savings";#N/A,#N/A,FALSE,"Staged Delivery by Hour";#N/A,#N/A,FALSE,"Hourly Rate By Activity";#N/A,#N/A,FALSE,"Hourly Rate By Custom Resource";#N/A,#N/A,FALSE,"Line of Business Review";#N/A,#N/A,FALSE,"Financials By Custom Resource";#N/A,#N/A,FALSE,"Assumptions";#N/A,#N/A,FALSE,"Sensitivity Analysis";#N/A,#N/A,FALSE,"Financing By Year";#N/A,#N/A,FALSE,"Billings";#N/A,#N/A,FALSE,"Overall Staffing Review"}</definedName>
    <definedName name="KPI">[7]Data!$L$3:$L$4</definedName>
    <definedName name="KRW_Benefits_Table" localSheetId="12">#REF!</definedName>
    <definedName name="KRW_Benefits_Table" localSheetId="10">#REF!</definedName>
    <definedName name="KRW_Benefits_Table">#REF!</definedName>
    <definedName name="Labor_Category" localSheetId="12">#REF!</definedName>
    <definedName name="Labor_Category" localSheetId="10">#REF!</definedName>
    <definedName name="Labor_Category">#REF!</definedName>
    <definedName name="Labor_Cost_Total" localSheetId="12">#REF!</definedName>
    <definedName name="Labor_Cost_Total" localSheetId="10">#REF!</definedName>
    <definedName name="Labor_Cost_Total">#REF!</definedName>
    <definedName name="Labor_Cost_Year_0" localSheetId="12">#REF!</definedName>
    <definedName name="Labor_Cost_Year_0" localSheetId="10">#REF!</definedName>
    <definedName name="Labor_Cost_Year_0">#REF!</definedName>
    <definedName name="Labor_Cost_Year_1" localSheetId="12">#REF!</definedName>
    <definedName name="Labor_Cost_Year_1" localSheetId="10">#REF!</definedName>
    <definedName name="Labor_Cost_Year_1">#REF!</definedName>
    <definedName name="Labor_Cost_Year_10" localSheetId="12">#REF!</definedName>
    <definedName name="Labor_Cost_Year_10" localSheetId="10">#REF!</definedName>
    <definedName name="Labor_Cost_Year_10">#REF!</definedName>
    <definedName name="Labor_Cost_Year_2" localSheetId="12">#REF!</definedName>
    <definedName name="Labor_Cost_Year_2" localSheetId="10">#REF!</definedName>
    <definedName name="Labor_Cost_Year_2">#REF!</definedName>
    <definedName name="Labor_Cost_Year_3" localSheetId="12">#REF!</definedName>
    <definedName name="Labor_Cost_Year_3" localSheetId="10">#REF!</definedName>
    <definedName name="Labor_Cost_Year_3">#REF!</definedName>
    <definedName name="Labor_Cost_Year_4" localSheetId="12">#REF!</definedName>
    <definedName name="Labor_Cost_Year_4" localSheetId="10">#REF!</definedName>
    <definedName name="Labor_Cost_Year_4">#REF!</definedName>
    <definedName name="Labor_Cost_Year_5" localSheetId="12">#REF!</definedName>
    <definedName name="Labor_Cost_Year_5" localSheetId="10">#REF!</definedName>
    <definedName name="Labor_Cost_Year_5">#REF!</definedName>
    <definedName name="Labor_Cost_Year_6" localSheetId="12">#REF!</definedName>
    <definedName name="Labor_Cost_Year_6" localSheetId="10">#REF!</definedName>
    <definedName name="Labor_Cost_Year_6">#REF!</definedName>
    <definedName name="Labor_Cost_Year_7" localSheetId="12">#REF!</definedName>
    <definedName name="Labor_Cost_Year_7" localSheetId="10">#REF!</definedName>
    <definedName name="Labor_Cost_Year_7">#REF!</definedName>
    <definedName name="Labor_Cost_Year_8" localSheetId="12">#REF!</definedName>
    <definedName name="Labor_Cost_Year_8" localSheetId="10">#REF!</definedName>
    <definedName name="Labor_Cost_Year_8">#REF!</definedName>
    <definedName name="Labor_Cost_Year_9" localSheetId="12">#REF!</definedName>
    <definedName name="Labor_Cost_Year_9" localSheetId="10">#REF!</definedName>
    <definedName name="Labor_Cost_Year_9">#REF!</definedName>
    <definedName name="Labor_Fees" localSheetId="12">#REF!</definedName>
    <definedName name="Labor_Fees" localSheetId="10">#REF!</definedName>
    <definedName name="Labor_Fees">#REF!</definedName>
    <definedName name="Labor_Fees_Year_0" localSheetId="12">#REF!</definedName>
    <definedName name="Labor_Fees_Year_0" localSheetId="10">#REF!</definedName>
    <definedName name="Labor_Fees_Year_0">#REF!</definedName>
    <definedName name="Labor_Fees_Year_1" localSheetId="12">#REF!</definedName>
    <definedName name="Labor_Fees_Year_1" localSheetId="10">#REF!</definedName>
    <definedName name="Labor_Fees_Year_1">#REF!</definedName>
    <definedName name="Labor_Fees_Year_10" localSheetId="12">#REF!</definedName>
    <definedName name="Labor_Fees_Year_10" localSheetId="10">#REF!</definedName>
    <definedName name="Labor_Fees_Year_10">#REF!</definedName>
    <definedName name="Labor_Fees_Year_2" localSheetId="12">#REF!</definedName>
    <definedName name="Labor_Fees_Year_2" localSheetId="10">#REF!</definedName>
    <definedName name="Labor_Fees_Year_2">#REF!</definedName>
    <definedName name="Labor_Fees_Year_3" localSheetId="12">#REF!</definedName>
    <definedName name="Labor_Fees_Year_3" localSheetId="10">#REF!</definedName>
    <definedName name="Labor_Fees_Year_3">#REF!</definedName>
    <definedName name="Labor_Fees_Year_4" localSheetId="12">#REF!</definedName>
    <definedName name="Labor_Fees_Year_4" localSheetId="10">#REF!</definedName>
    <definedName name="Labor_Fees_Year_4">#REF!</definedName>
    <definedName name="Labor_Fees_Year_5" localSheetId="12">#REF!</definedName>
    <definedName name="Labor_Fees_Year_5" localSheetId="10">#REF!</definedName>
    <definedName name="Labor_Fees_Year_5">#REF!</definedName>
    <definedName name="Labor_Fees_Year_6" localSheetId="12">#REF!</definedName>
    <definedName name="Labor_Fees_Year_6" localSheetId="10">#REF!</definedName>
    <definedName name="Labor_Fees_Year_6">#REF!</definedName>
    <definedName name="Labor_Fees_Year_7" localSheetId="12">#REF!</definedName>
    <definedName name="Labor_Fees_Year_7" localSheetId="10">#REF!</definedName>
    <definedName name="Labor_Fees_Year_7">#REF!</definedName>
    <definedName name="Labor_Fees_Year_8" localSheetId="12">#REF!</definedName>
    <definedName name="Labor_Fees_Year_8" localSheetId="10">#REF!</definedName>
    <definedName name="Labor_Fees_Year_8">#REF!</definedName>
    <definedName name="Labor_Fees_Year_9" localSheetId="12">#REF!</definedName>
    <definedName name="Labor_Fees_Year_9" localSheetId="10">#REF!</definedName>
    <definedName name="Labor_Fees_Year_9">#REF!</definedName>
    <definedName name="Labor_Input_Range" localSheetId="12">#REF!</definedName>
    <definedName name="Labor_Input_Range" localSheetId="10">#REF!</definedName>
    <definedName name="Labor_Input_Range">#REF!</definedName>
    <definedName name="Labor_Inputs" localSheetId="12">#REF!</definedName>
    <definedName name="Labor_Inputs" localSheetId="10">#REF!</definedName>
    <definedName name="Labor_Inputs">#REF!</definedName>
    <definedName name="Labor_Markup_Year_0" localSheetId="12">#REF!</definedName>
    <definedName name="Labor_Markup_Year_0" localSheetId="10">#REF!</definedName>
    <definedName name="Labor_Markup_Year_0">#REF!</definedName>
    <definedName name="Labor_Markup_Year_1" localSheetId="12">#REF!</definedName>
    <definedName name="Labor_Markup_Year_1" localSheetId="10">#REF!</definedName>
    <definedName name="Labor_Markup_Year_1">#REF!</definedName>
    <definedName name="Labor_Markup_Year_10" localSheetId="12">#REF!</definedName>
    <definedName name="Labor_Markup_Year_10" localSheetId="10">#REF!</definedName>
    <definedName name="Labor_Markup_Year_10">#REF!</definedName>
    <definedName name="Labor_Markup_Year_2" localSheetId="12">#REF!</definedName>
    <definedName name="Labor_Markup_Year_2" localSheetId="10">#REF!</definedName>
    <definedName name="Labor_Markup_Year_2">#REF!</definedName>
    <definedName name="Labor_Markup_Year_3" localSheetId="12">#REF!</definedName>
    <definedName name="Labor_Markup_Year_3" localSheetId="10">#REF!</definedName>
    <definedName name="Labor_Markup_Year_3">#REF!</definedName>
    <definedName name="Labor_Markup_Year_4" localSheetId="12">#REF!</definedName>
    <definedName name="Labor_Markup_Year_4" localSheetId="10">#REF!</definedName>
    <definedName name="Labor_Markup_Year_4">#REF!</definedName>
    <definedName name="Labor_Markup_Year_5" localSheetId="12">#REF!</definedName>
    <definedName name="Labor_Markup_Year_5" localSheetId="10">#REF!</definedName>
    <definedName name="Labor_Markup_Year_5">#REF!</definedName>
    <definedName name="Labor_Markup_Year_6" localSheetId="12">#REF!</definedName>
    <definedName name="Labor_Markup_Year_6" localSheetId="10">#REF!</definedName>
    <definedName name="Labor_Markup_Year_6">#REF!</definedName>
    <definedName name="Labor_Markup_Year_7" localSheetId="12">#REF!</definedName>
    <definedName name="Labor_Markup_Year_7" localSheetId="10">#REF!</definedName>
    <definedName name="Labor_Markup_Year_7">#REF!</definedName>
    <definedName name="Labor_Markup_Year_8" localSheetId="12">#REF!</definedName>
    <definedName name="Labor_Markup_Year_8" localSheetId="10">#REF!</definedName>
    <definedName name="Labor_Markup_Year_8">#REF!</definedName>
    <definedName name="Labor_Markup_Year_9" localSheetId="12">#REF!</definedName>
    <definedName name="Labor_Markup_Year_9" localSheetId="10">#REF!</definedName>
    <definedName name="Labor_Markup_Year_9">#REF!</definedName>
    <definedName name="Last_Activity_Report_Row" localSheetId="12">#REF!</definedName>
    <definedName name="Last_Activity_Report_Row" localSheetId="10">#REF!</definedName>
    <definedName name="Last_Activity_Report_Row">#REF!</definedName>
    <definedName name="Last_Benefit_Column" localSheetId="12">#REF!</definedName>
    <definedName name="Last_Benefit_Column" localSheetId="10">#REF!</definedName>
    <definedName name="Last_Benefit_Column">#REF!</definedName>
    <definedName name="Last_DNP_Entry_Column" localSheetId="12">#REF!</definedName>
    <definedName name="Last_DNP_Entry_Column" localSheetId="10">#REF!</definedName>
    <definedName name="Last_DNP_Entry_Column">#REF!</definedName>
    <definedName name="Last_DNP_Row" localSheetId="12">#REF!</definedName>
    <definedName name="Last_DNP_Row" localSheetId="10">#REF!</definedName>
    <definedName name="Last_DNP_Row">#REF!</definedName>
    <definedName name="Last_Entry_Column" localSheetId="12">#REF!</definedName>
    <definedName name="Last_Entry_Column" localSheetId="10">#REF!</definedName>
    <definedName name="Last_Entry_Column">#REF!</definedName>
    <definedName name="Last_FB_Row" localSheetId="12">#REF!</definedName>
    <definedName name="Last_FB_Row" localSheetId="10">#REF!</definedName>
    <definedName name="Last_FB_Row">#REF!</definedName>
    <definedName name="Last_HC_Column" localSheetId="12">#REF!</definedName>
    <definedName name="Last_HC_Column" localSheetId="10">#REF!</definedName>
    <definedName name="Last_HC_Column">#REF!</definedName>
    <definedName name="Last_Input_Row" localSheetId="12">#REF!</definedName>
    <definedName name="Last_Input_Row" localSheetId="10">#REF!</definedName>
    <definedName name="Last_Input_Row">#REF!</definedName>
    <definedName name="Last_Row_Calculations" localSheetId="12">#REF!</definedName>
    <definedName name="Last_Row_Calculations" localSheetId="10">#REF!</definedName>
    <definedName name="Last_Row_Calculations">#REF!</definedName>
    <definedName name="Last_Row_Concatenations" localSheetId="12">#REF!</definedName>
    <definedName name="Last_Row_Concatenations" localSheetId="10">#REF!</definedName>
    <definedName name="Last_Row_Concatenations">#REF!</definedName>
    <definedName name="LastRow" localSheetId="12">#REF!</definedName>
    <definedName name="LastRow" localSheetId="10">#REF!</definedName>
    <definedName name="LastRow">#REF!</definedName>
    <definedName name="Lead">'[22]Asia Pacific YTD'!$D$84:$D$87</definedName>
    <definedName name="Level_Salary" localSheetId="12">#REF!</definedName>
    <definedName name="Level_Salary" localSheetId="10">#REF!</definedName>
    <definedName name="Level_Salary">#REF!</definedName>
    <definedName name="Load" localSheetId="12">#REF!</definedName>
    <definedName name="Load" localSheetId="10">#REF!</definedName>
    <definedName name="Load">#REF!</definedName>
    <definedName name="Load_Resource_Concat" localSheetId="12">#REF!</definedName>
    <definedName name="Load_Resource_Concat" localSheetId="10">#REF!</definedName>
    <definedName name="Load_Resource_Concat">#REF!</definedName>
    <definedName name="Load_Resources" localSheetId="12">#REF!</definedName>
    <definedName name="Load_Resources" localSheetId="10">#REF!</definedName>
    <definedName name="Load_Resources">#REF!</definedName>
    <definedName name="Load_Table" localSheetId="12">#REF!</definedName>
    <definedName name="Load_Table" localSheetId="10">#REF!</definedName>
    <definedName name="Load_Table">#REF!</definedName>
    <definedName name="Load_Year_0" localSheetId="12">#REF!</definedName>
    <definedName name="Load_Year_0" localSheetId="10">#REF!</definedName>
    <definedName name="Load_Year_0">#REF!</definedName>
    <definedName name="Load_Year_1" localSheetId="12">#REF!</definedName>
    <definedName name="Load_Year_1" localSheetId="10">#REF!</definedName>
    <definedName name="Load_Year_1">#REF!</definedName>
    <definedName name="Load_Year_10" localSheetId="12">#REF!</definedName>
    <definedName name="Load_Year_10" localSheetId="10">#REF!</definedName>
    <definedName name="Load_Year_10">#REF!</definedName>
    <definedName name="Load_Year_2" localSheetId="12">#REF!</definedName>
    <definedName name="Load_Year_2" localSheetId="10">#REF!</definedName>
    <definedName name="Load_Year_2">#REF!</definedName>
    <definedName name="Load_Year_3" localSheetId="12">#REF!</definedName>
    <definedName name="Load_Year_3" localSheetId="10">#REF!</definedName>
    <definedName name="Load_Year_3">#REF!</definedName>
    <definedName name="Load_Year_4" localSheetId="12">#REF!</definedName>
    <definedName name="Load_Year_4" localSheetId="10">#REF!</definedName>
    <definedName name="Load_Year_4">#REF!</definedName>
    <definedName name="Load_Year_5" localSheetId="12">#REF!</definedName>
    <definedName name="Load_Year_5" localSheetId="10">#REF!</definedName>
    <definedName name="Load_Year_5">#REF!</definedName>
    <definedName name="Load_Year_6" localSheetId="12">#REF!</definedName>
    <definedName name="Load_Year_6" localSheetId="10">#REF!</definedName>
    <definedName name="Load_Year_6">#REF!</definedName>
    <definedName name="Load_Year_7" localSheetId="12">#REF!</definedName>
    <definedName name="Load_Year_7" localSheetId="10">#REF!</definedName>
    <definedName name="Load_Year_7">#REF!</definedName>
    <definedName name="Load_Year_8" localSheetId="12">#REF!</definedName>
    <definedName name="Load_Year_8" localSheetId="10">#REF!</definedName>
    <definedName name="Load_Year_8">#REF!</definedName>
    <definedName name="Load_Year_9" localSheetId="12">#REF!</definedName>
    <definedName name="Load_Year_9" localSheetId="10">#REF!</definedName>
    <definedName name="Load_Year_9">#REF!</definedName>
    <definedName name="Location_Table" localSheetId="12">#REF!</definedName>
    <definedName name="Location_Table" localSheetId="10">#REF!</definedName>
    <definedName name="Location_Table">#REF!</definedName>
    <definedName name="Look_In_Choices" localSheetId="12">#REF!</definedName>
    <definedName name="Look_In_Choices" localSheetId="10">#REF!</definedName>
    <definedName name="Look_In_Choices">#REF!</definedName>
    <definedName name="Lookin_Range" localSheetId="12">#REF!</definedName>
    <definedName name="Lookin_Range" localSheetId="10">#REF!</definedName>
    <definedName name="Lookin_Range">#REF!</definedName>
    <definedName name="Low_Range" localSheetId="12">#REF!</definedName>
    <definedName name="Low_Range" localSheetId="10">#REF!</definedName>
    <definedName name="Low_Range">#REF!</definedName>
    <definedName name="MailIn" localSheetId="12">'[23]File ITOne'!#REF!</definedName>
    <definedName name="MailIn" localSheetId="10">'[23]File ITOne'!#REF!</definedName>
    <definedName name="MailIn">'[23]File ITOne'!#REF!</definedName>
    <definedName name="MailIn_1">"$#REF!.$#REF!$#REF!"</definedName>
    <definedName name="Maintenance_Choices" localSheetId="12">#REF!</definedName>
    <definedName name="Maintenance_Choices" localSheetId="10">#REF!</definedName>
    <definedName name="Maintenance_Choices">#REF!</definedName>
    <definedName name="Maintenance_DNP_Balance_Sheet" localSheetId="12">#REF!</definedName>
    <definedName name="Maintenance_DNP_Balance_Sheet" localSheetId="10">#REF!</definedName>
    <definedName name="Maintenance_DNP_Balance_Sheet">#REF!</definedName>
    <definedName name="Maintenance_DNP_Billing" localSheetId="12">#REF!</definedName>
    <definedName name="Maintenance_DNP_Billing" localSheetId="10">#REF!</definedName>
    <definedName name="Maintenance_DNP_Billing">#REF!</definedName>
    <definedName name="Maintenance_DNP_Cost" localSheetId="12">#REF!</definedName>
    <definedName name="Maintenance_DNP_Cost" localSheetId="10">#REF!</definedName>
    <definedName name="Maintenance_DNP_Cost">#REF!</definedName>
    <definedName name="Maintenance_DNP_Negot_Conting" localSheetId="12">#REF!</definedName>
    <definedName name="Maintenance_DNP_Negot_Conting" localSheetId="10">#REF!</definedName>
    <definedName name="Maintenance_DNP_Negot_Conting">#REF!</definedName>
    <definedName name="Maintenance_DNP_WC_Billing" localSheetId="12">#REF!</definedName>
    <definedName name="Maintenance_DNP_WC_Billing" localSheetId="10">#REF!</definedName>
    <definedName name="Maintenance_DNP_WC_Billing">#REF!</definedName>
    <definedName name="Maintenance_DNP_WC_Cost" localSheetId="12">#REF!</definedName>
    <definedName name="Maintenance_DNP_WC_Cost" localSheetId="10">#REF!</definedName>
    <definedName name="Maintenance_DNP_WC_Cost">#REF!</definedName>
    <definedName name="Maintenance_Lookup" localSheetId="12">#REF!</definedName>
    <definedName name="Maintenance_Lookup" localSheetId="10">#REF!</definedName>
    <definedName name="Maintenance_Lookup">#REF!</definedName>
    <definedName name="Maintenance_Resources" localSheetId="12">#REF!</definedName>
    <definedName name="Maintenance_Resources" localSheetId="10">#REF!</definedName>
    <definedName name="Maintenance_Resources">#REF!</definedName>
    <definedName name="Manual" localSheetId="12">#REF!</definedName>
    <definedName name="Manual" localSheetId="10">#REF!</definedName>
    <definedName name="Manual">#REF!</definedName>
    <definedName name="Manual_Margin" localSheetId="12">#REF!</definedName>
    <definedName name="Manual_Margin" localSheetId="10">#REF!</definedName>
    <definedName name="Manual_Margin">#REF!</definedName>
    <definedName name="Margin" localSheetId="12">#REF!</definedName>
    <definedName name="Margin" localSheetId="10">#REF!</definedName>
    <definedName name="Margin">#REF!</definedName>
    <definedName name="Margin_Choices" localSheetId="12">[16]Tables!#REF!</definedName>
    <definedName name="Margin_Choices" localSheetId="10">[16]Tables!#REF!</definedName>
    <definedName name="Margin_Choices" localSheetId="6">[16]Tables!#REF!</definedName>
    <definedName name="Margin_Choices">[16]Tables!#REF!</definedName>
    <definedName name="Margin_Choices_10" localSheetId="12">[17]Tables!#REF!</definedName>
    <definedName name="Margin_Choices_10" localSheetId="10">[17]Tables!#REF!</definedName>
    <definedName name="Margin_Choices_10" localSheetId="6">[17]Tables!#REF!</definedName>
    <definedName name="Margin_Choices_10">[17]Tables!#REF!</definedName>
    <definedName name="Margin_Choices_12" localSheetId="12">[17]Tables!#REF!</definedName>
    <definedName name="Margin_Choices_12" localSheetId="10">[17]Tables!#REF!</definedName>
    <definedName name="Margin_Choices_12" localSheetId="6">[17]Tables!#REF!</definedName>
    <definedName name="Margin_Choices_12">[17]Tables!#REF!</definedName>
    <definedName name="Margin_Choices_3" localSheetId="12">[17]Tables!#REF!</definedName>
    <definedName name="Margin_Choices_3" localSheetId="10">[17]Tables!#REF!</definedName>
    <definedName name="Margin_Choices_3" localSheetId="6">[17]Tables!#REF!</definedName>
    <definedName name="Margin_Choices_3">[17]Tables!#REF!</definedName>
    <definedName name="Margin_Choices_8" localSheetId="12">[17]Tables!#REF!</definedName>
    <definedName name="Margin_Choices_8" localSheetId="10">[17]Tables!#REF!</definedName>
    <definedName name="Margin_Choices_8" localSheetId="6">[17]Tables!#REF!</definedName>
    <definedName name="Margin_Choices_8">[17]Tables!#REF!</definedName>
    <definedName name="Margin_Code" localSheetId="12">#REF!</definedName>
    <definedName name="Margin_Code" localSheetId="10">#REF!</definedName>
    <definedName name="Margin_Code">#REF!</definedName>
    <definedName name="Margin_Table" localSheetId="12">[16]Tables!#REF!</definedName>
    <definedName name="Margin_Table" localSheetId="10">[16]Tables!#REF!</definedName>
    <definedName name="Margin_Table" localSheetId="6">[16]Tables!#REF!</definedName>
    <definedName name="Margin_Table">[16]Tables!#REF!</definedName>
    <definedName name="Margin_Table_10" localSheetId="12">[17]Tables!#REF!</definedName>
    <definedName name="Margin_Table_10" localSheetId="10">[17]Tables!#REF!</definedName>
    <definedName name="Margin_Table_10" localSheetId="6">[17]Tables!#REF!</definedName>
    <definedName name="Margin_Table_10">[17]Tables!#REF!</definedName>
    <definedName name="Margin_Table_12" localSheetId="12">[17]Tables!#REF!</definedName>
    <definedName name="Margin_Table_12" localSheetId="10">[17]Tables!#REF!</definedName>
    <definedName name="Margin_Table_12" localSheetId="6">[17]Tables!#REF!</definedName>
    <definedName name="Margin_Table_12">[17]Tables!#REF!</definedName>
    <definedName name="Margin_Table_3" localSheetId="12">[17]Tables!#REF!</definedName>
    <definedName name="Margin_Table_3" localSheetId="10">[17]Tables!#REF!</definedName>
    <definedName name="Margin_Table_3" localSheetId="6">[17]Tables!#REF!</definedName>
    <definedName name="Margin_Table_3">[17]Tables!#REF!</definedName>
    <definedName name="Margin_Table_8" localSheetId="12">[17]Tables!#REF!</definedName>
    <definedName name="Margin_Table_8" localSheetId="10">[17]Tables!#REF!</definedName>
    <definedName name="Margin_Table_8" localSheetId="6">[17]Tables!#REF!</definedName>
    <definedName name="Margin_Table_8">[17]Tables!#REF!</definedName>
    <definedName name="Markup" localSheetId="12">#REF!</definedName>
    <definedName name="Markup" localSheetId="10">#REF!</definedName>
    <definedName name="Markup">#REF!</definedName>
    <definedName name="Markup_Choices" localSheetId="12">[16]Tables!#REF!</definedName>
    <definedName name="Markup_Choices" localSheetId="10">[16]Tables!#REF!</definedName>
    <definedName name="Markup_Choices" localSheetId="6">[16]Tables!#REF!</definedName>
    <definedName name="Markup_Choices">[16]Tables!#REF!</definedName>
    <definedName name="Markup_Choices_10" localSheetId="12">[17]Tables!#REF!</definedName>
    <definedName name="Markup_Choices_10" localSheetId="10">[17]Tables!#REF!</definedName>
    <definedName name="Markup_Choices_10" localSheetId="6">[17]Tables!#REF!</definedName>
    <definedName name="Markup_Choices_10">[17]Tables!#REF!</definedName>
    <definedName name="Markup_Choices_12" localSheetId="12">[17]Tables!#REF!</definedName>
    <definedName name="Markup_Choices_12" localSheetId="10">[17]Tables!#REF!</definedName>
    <definedName name="Markup_Choices_12" localSheetId="6">[17]Tables!#REF!</definedName>
    <definedName name="Markup_Choices_12">[17]Tables!#REF!</definedName>
    <definedName name="Markup_Choices_3" localSheetId="12">[17]Tables!#REF!</definedName>
    <definedName name="Markup_Choices_3" localSheetId="10">[17]Tables!#REF!</definedName>
    <definedName name="Markup_Choices_3" localSheetId="6">[17]Tables!#REF!</definedName>
    <definedName name="Markup_Choices_3">[17]Tables!#REF!</definedName>
    <definedName name="Markup_Choices_8" localSheetId="12">[17]Tables!#REF!</definedName>
    <definedName name="Markup_Choices_8" localSheetId="10">[17]Tables!#REF!</definedName>
    <definedName name="Markup_Choices_8" localSheetId="6">[17]Tables!#REF!</definedName>
    <definedName name="Markup_Choices_8">[17]Tables!#REF!</definedName>
    <definedName name="Markup_Table" localSheetId="12">[16]Tables!#REF!</definedName>
    <definedName name="Markup_Table" localSheetId="10">[16]Tables!#REF!</definedName>
    <definedName name="Markup_Table" localSheetId="6">[16]Tables!#REF!</definedName>
    <definedName name="Markup_Table">[16]Tables!#REF!</definedName>
    <definedName name="Markup_Table_10" localSheetId="12">[17]Tables!#REF!</definedName>
    <definedName name="Markup_Table_10" localSheetId="10">[17]Tables!#REF!</definedName>
    <definedName name="Markup_Table_10" localSheetId="6">[17]Tables!#REF!</definedName>
    <definedName name="Markup_Table_10">[17]Tables!#REF!</definedName>
    <definedName name="Markup_Table_12" localSheetId="12">[17]Tables!#REF!</definedName>
    <definedName name="Markup_Table_12" localSheetId="10">[17]Tables!#REF!</definedName>
    <definedName name="Markup_Table_12" localSheetId="6">[17]Tables!#REF!</definedName>
    <definedName name="Markup_Table_12">[17]Tables!#REF!</definedName>
    <definedName name="Markup_Table_3" localSheetId="12">[17]Tables!#REF!</definedName>
    <definedName name="Markup_Table_3" localSheetId="10">[17]Tables!#REF!</definedName>
    <definedName name="Markup_Table_3" localSheetId="6">[17]Tables!#REF!</definedName>
    <definedName name="Markup_Table_3">[17]Tables!#REF!</definedName>
    <definedName name="Markup_Table_8" localSheetId="12">[17]Tables!#REF!</definedName>
    <definedName name="Markup_Table_8" localSheetId="10">[17]Tables!#REF!</definedName>
    <definedName name="Markup_Table_8" localSheetId="6">[17]Tables!#REF!</definedName>
    <definedName name="Markup_Table_8">[17]Tables!#REF!</definedName>
    <definedName name="Max_Activity_Activities" localSheetId="12">#REF!</definedName>
    <definedName name="Max_Activity_Activities" localSheetId="10">#REF!</definedName>
    <definedName name="Max_Activity_Activities">#REF!</definedName>
    <definedName name="Max_DNP_Activities" localSheetId="12">#REF!</definedName>
    <definedName name="Max_DNP_Activities" localSheetId="10">#REF!</definedName>
    <definedName name="Max_DNP_Activities">#REF!</definedName>
    <definedName name="Max_HC_Area" localSheetId="12">#REF!</definedName>
    <definedName name="Max_HC_Area" localSheetId="10">#REF!</definedName>
    <definedName name="Max_HC_Area">#REF!</definedName>
    <definedName name="Max_Year_0" localSheetId="12">#REF!</definedName>
    <definedName name="Max_Year_0" localSheetId="10">#REF!</definedName>
    <definedName name="Max_Year_0">#REF!</definedName>
    <definedName name="Max_Year_1" localSheetId="12">#REF!</definedName>
    <definedName name="Max_Year_1" localSheetId="10">#REF!</definedName>
    <definedName name="Max_Year_1">#REF!</definedName>
    <definedName name="Max_Year_10" localSheetId="12">#REF!</definedName>
    <definedName name="Max_Year_10" localSheetId="10">#REF!</definedName>
    <definedName name="Max_Year_10">#REF!</definedName>
    <definedName name="Max_Year_2" localSheetId="12">#REF!</definedName>
    <definedName name="Max_Year_2" localSheetId="10">#REF!</definedName>
    <definedName name="Max_Year_2">#REF!</definedName>
    <definedName name="Max_Year_3" localSheetId="12">#REF!</definedName>
    <definedName name="Max_Year_3" localSheetId="10">#REF!</definedName>
    <definedName name="Max_Year_3">#REF!</definedName>
    <definedName name="Max_Year_4" localSheetId="12">#REF!</definedName>
    <definedName name="Max_Year_4" localSheetId="10">#REF!</definedName>
    <definedName name="Max_Year_4">#REF!</definedName>
    <definedName name="Max_Year_5" localSheetId="12">#REF!</definedName>
    <definedName name="Max_Year_5" localSheetId="10">#REF!</definedName>
    <definedName name="Max_Year_5">#REF!</definedName>
    <definedName name="Max_Year_6" localSheetId="12">#REF!</definedName>
    <definedName name="Max_Year_6" localSheetId="10">#REF!</definedName>
    <definedName name="Max_Year_6">#REF!</definedName>
    <definedName name="Max_Year_7" localSheetId="12">#REF!</definedName>
    <definedName name="Max_Year_7" localSheetId="10">#REF!</definedName>
    <definedName name="Max_Year_7">#REF!</definedName>
    <definedName name="Max_Year_8" localSheetId="12">#REF!</definedName>
    <definedName name="Max_Year_8" localSheetId="10">#REF!</definedName>
    <definedName name="Max_Year_8">#REF!</definedName>
    <definedName name="Max_Year_9" localSheetId="12">#REF!</definedName>
    <definedName name="Max_Year_9" localSheetId="10">#REF!</definedName>
    <definedName name="Max_Year_9">#REF!</definedName>
    <definedName name="Meals_Per_Year" localSheetId="12">#REF!</definedName>
    <definedName name="Meals_Per_Year" localSheetId="10">#REF!</definedName>
    <definedName name="Meals_Per_Year">#REF!</definedName>
    <definedName name="Merit_Choices" localSheetId="12">[16]Tables!#REF!</definedName>
    <definedName name="Merit_Choices" localSheetId="10">[16]Tables!#REF!</definedName>
    <definedName name="Merit_Choices" localSheetId="6">[16]Tables!#REF!</definedName>
    <definedName name="Merit_Choices">[16]Tables!#REF!</definedName>
    <definedName name="Merit_Choices_10" localSheetId="12">[17]Tables!#REF!</definedName>
    <definedName name="Merit_Choices_10" localSheetId="10">[17]Tables!#REF!</definedName>
    <definedName name="Merit_Choices_10" localSheetId="6">[17]Tables!#REF!</definedName>
    <definedName name="Merit_Choices_10">[17]Tables!#REF!</definedName>
    <definedName name="Merit_Choices_12" localSheetId="12">[17]Tables!#REF!</definedName>
    <definedName name="Merit_Choices_12" localSheetId="10">[17]Tables!#REF!</definedName>
    <definedName name="Merit_Choices_12" localSheetId="6">[17]Tables!#REF!</definedName>
    <definedName name="Merit_Choices_12">[17]Tables!#REF!</definedName>
    <definedName name="Merit_Choices_3" localSheetId="12">[17]Tables!#REF!</definedName>
    <definedName name="Merit_Choices_3" localSheetId="10">[17]Tables!#REF!</definedName>
    <definedName name="Merit_Choices_3" localSheetId="6">[17]Tables!#REF!</definedName>
    <definedName name="Merit_Choices_3">[17]Tables!#REF!</definedName>
    <definedName name="Merit_Choices_8" localSheetId="12">[17]Tables!#REF!</definedName>
    <definedName name="Merit_Choices_8" localSheetId="10">[17]Tables!#REF!</definedName>
    <definedName name="Merit_Choices_8" localSheetId="6">[17]Tables!#REF!</definedName>
    <definedName name="Merit_Choices_8">[17]Tables!#REF!</definedName>
    <definedName name="Merit_Code" localSheetId="12">#REF!</definedName>
    <definedName name="Merit_Code" localSheetId="10">#REF!</definedName>
    <definedName name="Merit_Code">#REF!</definedName>
    <definedName name="merit_increase_y1" localSheetId="12">#REF!</definedName>
    <definedName name="merit_increase_y1" localSheetId="10">#REF!</definedName>
    <definedName name="merit_increase_y1">#REF!</definedName>
    <definedName name="merit_increase_y2" localSheetId="12">#REF!</definedName>
    <definedName name="merit_increase_y2" localSheetId="10">#REF!</definedName>
    <definedName name="merit_increase_y2">#REF!</definedName>
    <definedName name="merit_increase_y3" localSheetId="12">#REF!</definedName>
    <definedName name="merit_increase_y3" localSheetId="10">#REF!</definedName>
    <definedName name="merit_increase_y3">#REF!</definedName>
    <definedName name="merit_increase_y4" localSheetId="12">#REF!</definedName>
    <definedName name="merit_increase_y4" localSheetId="10">#REF!</definedName>
    <definedName name="merit_increase_y4">#REF!</definedName>
    <definedName name="Merit_Table" localSheetId="12">[16]Tables!#REF!</definedName>
    <definedName name="Merit_Table" localSheetId="10">[16]Tables!#REF!</definedName>
    <definedName name="Merit_Table" localSheetId="6">[16]Tables!#REF!</definedName>
    <definedName name="Merit_Table">[16]Tables!#REF!</definedName>
    <definedName name="Merit_Table_10" localSheetId="12">[17]Tables!#REF!</definedName>
    <definedName name="Merit_Table_10" localSheetId="10">[17]Tables!#REF!</definedName>
    <definedName name="Merit_Table_10" localSheetId="6">[17]Tables!#REF!</definedName>
    <definedName name="Merit_Table_10">[17]Tables!#REF!</definedName>
    <definedName name="Merit_Table_12" localSheetId="12">[17]Tables!#REF!</definedName>
    <definedName name="Merit_Table_12" localSheetId="10">[17]Tables!#REF!</definedName>
    <definedName name="Merit_Table_12" localSheetId="6">[17]Tables!#REF!</definedName>
    <definedName name="Merit_Table_12">[17]Tables!#REF!</definedName>
    <definedName name="Merit_Table_3" localSheetId="12">[17]Tables!#REF!</definedName>
    <definedName name="Merit_Table_3" localSheetId="10">[17]Tables!#REF!</definedName>
    <definedName name="Merit_Table_3" localSheetId="6">[17]Tables!#REF!</definedName>
    <definedName name="Merit_Table_3">[17]Tables!#REF!</definedName>
    <definedName name="Merit_Table_8" localSheetId="12">[17]Tables!#REF!</definedName>
    <definedName name="Merit_Table_8" localSheetId="10">[17]Tables!#REF!</definedName>
    <definedName name="Merit_Table_8" localSheetId="6">[17]Tables!#REF!</definedName>
    <definedName name="Merit_Table_8">[17]Tables!#REF!</definedName>
    <definedName name="MetricEngMarg">'[11]6 ACN Mgt View'!$AO$19</definedName>
    <definedName name="Month_Names" localSheetId="12">#REF!</definedName>
    <definedName name="Month_Names" localSheetId="10">#REF!</definedName>
    <definedName name="Month_Names">#REF!</definedName>
    <definedName name="Month_of_Payoff" localSheetId="12">#REF!</definedName>
    <definedName name="Month_of_Payoff" localSheetId="10">#REF!</definedName>
    <definedName name="Month_of_Payoff">#REF!</definedName>
    <definedName name="Monthly_Payment_Schedule" localSheetId="12">#REF!</definedName>
    <definedName name="Monthly_Payment_Schedule" localSheetId="10">#REF!</definedName>
    <definedName name="Monthly_Payment_Schedule">#REF!</definedName>
    <definedName name="Monthly_Phase" localSheetId="12">#REF!</definedName>
    <definedName name="Monthly_Phase" localSheetId="10">#REF!</definedName>
    <definedName name="Monthly_Phase">#REF!</definedName>
    <definedName name="Months" localSheetId="12">#REF!</definedName>
    <definedName name="Months" localSheetId="10">#REF!</definedName>
    <definedName name="Months">#REF!</definedName>
    <definedName name="Months_in_First_Fiscal_Year" localSheetId="12">#REF!</definedName>
    <definedName name="Months_in_First_Fiscal_Year" localSheetId="10">#REF!</definedName>
    <definedName name="Months_in_First_Fiscal_Year">#REF!</definedName>
    <definedName name="Months_in_Second_Fiscal_Year" localSheetId="12">#REF!</definedName>
    <definedName name="Months_in_Second_Fiscal_Year" localSheetId="10">#REF!</definedName>
    <definedName name="Months_in_Second_Fiscal_Year">#REF!</definedName>
    <definedName name="Months_Salary" localSheetId="12">[16]Tables!#REF!</definedName>
    <definedName name="Months_Salary" localSheetId="10">[16]Tables!#REF!</definedName>
    <definedName name="Months_Salary">[16]Tables!#REF!</definedName>
    <definedName name="Months_Salary_10" localSheetId="12">[17]Tables!#REF!</definedName>
    <definedName name="Months_Salary_10" localSheetId="10">[17]Tables!#REF!</definedName>
    <definedName name="Months_Salary_10">[17]Tables!#REF!</definedName>
    <definedName name="Months_Salary_12" localSheetId="12">[17]Tables!#REF!</definedName>
    <definedName name="Months_Salary_12" localSheetId="10">[17]Tables!#REF!</definedName>
    <definedName name="Months_Salary_12">[17]Tables!#REF!</definedName>
    <definedName name="Months_Salary_3" localSheetId="12">[17]Tables!#REF!</definedName>
    <definedName name="Months_Salary_3" localSheetId="10">[17]Tables!#REF!</definedName>
    <definedName name="Months_Salary_3">[17]Tables!#REF!</definedName>
    <definedName name="Months_Salary_8" localSheetId="12">[17]Tables!#REF!</definedName>
    <definedName name="Months_Salary_8" localSheetId="10">[17]Tables!#REF!</definedName>
    <definedName name="Months_Salary_8">[17]Tables!#REF!</definedName>
    <definedName name="nat" localSheetId="6" hidden="1">{#N/A,#N/A,FALSE,"Assessment";#N/A,#N/A,FALSE,"Staffing";#N/A,#N/A,FALSE,"Hires";#N/A,#N/A,FALSE,"Assumptions"}</definedName>
    <definedName name="nat" hidden="1">{#N/A,#N/A,FALSE,"Assessment";#N/A,#N/A,FALSE,"Staffing";#N/A,#N/A,FALSE,"Hires";#N/A,#N/A,FALSE,"Assumptions"}</definedName>
    <definedName name="Negot_Conting_Margin" localSheetId="12">[16]Tables!#REF!</definedName>
    <definedName name="Negot_Conting_Margin" localSheetId="10">[16]Tables!#REF!</definedName>
    <definedName name="Negot_Conting_Margin">[16]Tables!#REF!</definedName>
    <definedName name="Negot_Conting_Margin_10" localSheetId="12">[17]Tables!#REF!</definedName>
    <definedName name="Negot_Conting_Margin_10" localSheetId="10">[17]Tables!#REF!</definedName>
    <definedName name="Negot_Conting_Margin_10">[17]Tables!#REF!</definedName>
    <definedName name="Negot_Conting_Margin_12" localSheetId="12">[17]Tables!#REF!</definedName>
    <definedName name="Negot_Conting_Margin_12" localSheetId="10">[17]Tables!#REF!</definedName>
    <definedName name="Negot_Conting_Margin_12">[17]Tables!#REF!</definedName>
    <definedName name="Negot_Conting_Margin_3" localSheetId="12">[17]Tables!#REF!</definedName>
    <definedName name="Negot_Conting_Margin_3" localSheetId="10">[17]Tables!#REF!</definedName>
    <definedName name="Negot_Conting_Margin_3">[17]Tables!#REF!</definedName>
    <definedName name="Negot_Conting_Margin_8" localSheetId="12">[17]Tables!#REF!</definedName>
    <definedName name="Negot_Conting_Margin_8" localSheetId="10">[17]Tables!#REF!</definedName>
    <definedName name="Negot_Conting_Margin_8">[17]Tables!#REF!</definedName>
    <definedName name="Negotiating_Contingency_Costs" localSheetId="12">#REF!</definedName>
    <definedName name="Negotiating_Contingency_Costs" localSheetId="10">#REF!</definedName>
    <definedName name="Negotiating_Contingency_Costs">#REF!</definedName>
    <definedName name="Negotiating_Contingency_Costs_Year_0" localSheetId="12">#REF!</definedName>
    <definedName name="Negotiating_Contingency_Costs_Year_0" localSheetId="10">#REF!</definedName>
    <definedName name="Negotiating_Contingency_Costs_Year_0">#REF!</definedName>
    <definedName name="Negotiating_Contingency_Costs_Year_1" localSheetId="12">#REF!</definedName>
    <definedName name="Negotiating_Contingency_Costs_Year_1" localSheetId="10">#REF!</definedName>
    <definedName name="Negotiating_Contingency_Costs_Year_1">#REF!</definedName>
    <definedName name="Negotiating_Contingency_Costs_Year_10" localSheetId="12">#REF!</definedName>
    <definedName name="Negotiating_Contingency_Costs_Year_10" localSheetId="10">#REF!</definedName>
    <definedName name="Negotiating_Contingency_Costs_Year_10">#REF!</definedName>
    <definedName name="Negotiating_Contingency_Costs_Year_2" localSheetId="12">#REF!</definedName>
    <definedName name="Negotiating_Contingency_Costs_Year_2" localSheetId="10">#REF!</definedName>
    <definedName name="Negotiating_Contingency_Costs_Year_2">#REF!</definedName>
    <definedName name="Negotiating_Contingency_Costs_Year_3" localSheetId="12">#REF!</definedName>
    <definedName name="Negotiating_Contingency_Costs_Year_3" localSheetId="10">#REF!</definedName>
    <definedName name="Negotiating_Contingency_Costs_Year_3">#REF!</definedName>
    <definedName name="Negotiating_Contingency_Costs_Year_4" localSheetId="12">#REF!</definedName>
    <definedName name="Negotiating_Contingency_Costs_Year_4" localSheetId="10">#REF!</definedName>
    <definedName name="Negotiating_Contingency_Costs_Year_4">#REF!</definedName>
    <definedName name="Negotiating_Contingency_Costs_Year_5" localSheetId="12">#REF!</definedName>
    <definedName name="Negotiating_Contingency_Costs_Year_5" localSheetId="10">#REF!</definedName>
    <definedName name="Negotiating_Contingency_Costs_Year_5">#REF!</definedName>
    <definedName name="Negotiating_Contingency_Costs_Year_6" localSheetId="12">#REF!</definedName>
    <definedName name="Negotiating_Contingency_Costs_Year_6" localSheetId="10">#REF!</definedName>
    <definedName name="Negotiating_Contingency_Costs_Year_6">#REF!</definedName>
    <definedName name="Negotiating_Contingency_Costs_Year_7" localSheetId="12">#REF!</definedName>
    <definedName name="Negotiating_Contingency_Costs_Year_7" localSheetId="10">#REF!</definedName>
    <definedName name="Negotiating_Contingency_Costs_Year_7">#REF!</definedName>
    <definedName name="Negotiating_Contingency_Costs_Year_8" localSheetId="12">#REF!</definedName>
    <definedName name="Negotiating_Contingency_Costs_Year_8" localSheetId="10">#REF!</definedName>
    <definedName name="Negotiating_Contingency_Costs_Year_8">#REF!</definedName>
    <definedName name="Negotiating_Contingency_Costs_Year_9" localSheetId="12">#REF!</definedName>
    <definedName name="Negotiating_Contingency_Costs_Year_9" localSheetId="10">#REF!</definedName>
    <definedName name="Negotiating_Contingency_Costs_Year_9">#REF!</definedName>
    <definedName name="Negotiating_Contingency_Gross_Revenues" localSheetId="12">#REF!</definedName>
    <definedName name="Negotiating_Contingency_Gross_Revenues" localSheetId="10">#REF!</definedName>
    <definedName name="Negotiating_Contingency_Gross_Revenues">#REF!</definedName>
    <definedName name="Negotiating_Contingency_Gross_Revenues_Year_0" localSheetId="12">#REF!</definedName>
    <definedName name="Negotiating_Contingency_Gross_Revenues_Year_0" localSheetId="10">#REF!</definedName>
    <definedName name="Negotiating_Contingency_Gross_Revenues_Year_0">#REF!</definedName>
    <definedName name="Negotiating_Contingency_Gross_Revenues_Year_1" localSheetId="12">#REF!</definedName>
    <definedName name="Negotiating_Contingency_Gross_Revenues_Year_1" localSheetId="10">#REF!</definedName>
    <definedName name="Negotiating_Contingency_Gross_Revenues_Year_1">#REF!</definedName>
    <definedName name="Negotiating_Contingency_Gross_Revenues_Year_10" localSheetId="12">#REF!</definedName>
    <definedName name="Negotiating_Contingency_Gross_Revenues_Year_10" localSheetId="10">#REF!</definedName>
    <definedName name="Negotiating_Contingency_Gross_Revenues_Year_10">#REF!</definedName>
    <definedName name="Negotiating_Contingency_Gross_Revenues_Year_2" localSheetId="12">#REF!</definedName>
    <definedName name="Negotiating_Contingency_Gross_Revenues_Year_2" localSheetId="10">#REF!</definedName>
    <definedName name="Negotiating_Contingency_Gross_Revenues_Year_2">#REF!</definedName>
    <definedName name="Negotiating_Contingency_Gross_Revenues_Year_3" localSheetId="12">#REF!</definedName>
    <definedName name="Negotiating_Contingency_Gross_Revenues_Year_3" localSheetId="10">#REF!</definedName>
    <definedName name="Negotiating_Contingency_Gross_Revenues_Year_3">#REF!</definedName>
    <definedName name="Negotiating_Contingency_Gross_Revenues_Year_4" localSheetId="12">#REF!</definedName>
    <definedName name="Negotiating_Contingency_Gross_Revenues_Year_4" localSheetId="10">#REF!</definedName>
    <definedName name="Negotiating_Contingency_Gross_Revenues_Year_4">#REF!</definedName>
    <definedName name="Negotiating_Contingency_Gross_Revenues_Year_5" localSheetId="12">#REF!</definedName>
    <definedName name="Negotiating_Contingency_Gross_Revenues_Year_5" localSheetId="10">#REF!</definedName>
    <definedName name="Negotiating_Contingency_Gross_Revenues_Year_5">#REF!</definedName>
    <definedName name="Negotiating_Contingency_Gross_Revenues_Year_6" localSheetId="12">#REF!</definedName>
    <definedName name="Negotiating_Contingency_Gross_Revenues_Year_6" localSheetId="10">#REF!</definedName>
    <definedName name="Negotiating_Contingency_Gross_Revenues_Year_6">#REF!</definedName>
    <definedName name="Negotiating_Contingency_Gross_Revenues_Year_7" localSheetId="12">#REF!</definedName>
    <definedName name="Negotiating_Contingency_Gross_Revenues_Year_7" localSheetId="10">#REF!</definedName>
    <definedName name="Negotiating_Contingency_Gross_Revenues_Year_7">#REF!</definedName>
    <definedName name="Negotiating_Contingency_Gross_Revenues_Year_8" localSheetId="12">#REF!</definedName>
    <definedName name="Negotiating_Contingency_Gross_Revenues_Year_8" localSheetId="10">#REF!</definedName>
    <definedName name="Negotiating_Contingency_Gross_Revenues_Year_8">#REF!</definedName>
    <definedName name="Negotiating_Contingency_Gross_Revenues_Year_9" localSheetId="12">#REF!</definedName>
    <definedName name="Negotiating_Contingency_Gross_Revenues_Year_9" localSheetId="10">#REF!</definedName>
    <definedName name="Negotiating_Contingency_Gross_Revenues_Year_9">#REF!</definedName>
    <definedName name="Negotiating_Table" localSheetId="12">[16]Tables!#REF!</definedName>
    <definedName name="Negotiating_Table" localSheetId="10">[16]Tables!#REF!</definedName>
    <definedName name="Negotiating_Table">[16]Tables!#REF!</definedName>
    <definedName name="Negotiating_Table_10" localSheetId="12">[17]Tables!#REF!</definedName>
    <definedName name="Negotiating_Table_10" localSheetId="10">[17]Tables!#REF!</definedName>
    <definedName name="Negotiating_Table_10">[17]Tables!#REF!</definedName>
    <definedName name="Negotiating_Table_12" localSheetId="12">[17]Tables!#REF!</definedName>
    <definedName name="Negotiating_Table_12" localSheetId="10">[17]Tables!#REF!</definedName>
    <definedName name="Negotiating_Table_12">[17]Tables!#REF!</definedName>
    <definedName name="Negotiating_Table_3" localSheetId="12">[17]Tables!#REF!</definedName>
    <definedName name="Negotiating_Table_3" localSheetId="10">[17]Tables!#REF!</definedName>
    <definedName name="Negotiating_Table_3">[17]Tables!#REF!</definedName>
    <definedName name="Negotiating_Table_8" localSheetId="12">[17]Tables!#REF!</definedName>
    <definedName name="Negotiating_Table_8" localSheetId="10">[17]Tables!#REF!</definedName>
    <definedName name="Negotiating_Table_8">[17]Tables!#REF!</definedName>
    <definedName name="Net_Revenues" localSheetId="12">#REF!</definedName>
    <definedName name="Net_Revenues" localSheetId="10">#REF!</definedName>
    <definedName name="Net_Revenues">#REF!</definedName>
    <definedName name="NGVname" localSheetId="12">#REF!</definedName>
    <definedName name="NGVname" localSheetId="10">#REF!</definedName>
    <definedName name="NGVname">#REF!</definedName>
    <definedName name="NGVVarCur" localSheetId="12">#REF!</definedName>
    <definedName name="NGVVarCur" localSheetId="10">#REF!</definedName>
    <definedName name="NGVVarCur">#REF!</definedName>
    <definedName name="NGVVarYtd" localSheetId="12">#REF!</definedName>
    <definedName name="NGVVarYtd" localSheetId="10">#REF!</definedName>
    <definedName name="NGVVarYtd">#REF!</definedName>
    <definedName name="non_payroll_y1" localSheetId="12">#REF!</definedName>
    <definedName name="non_payroll_y1" localSheetId="10">#REF!</definedName>
    <definedName name="non_payroll_y1">#REF!</definedName>
    <definedName name="NonManual_Costs" localSheetId="12">#REF!</definedName>
    <definedName name="NonManual_Costs" localSheetId="10">#REF!</definedName>
    <definedName name="NonManual_Costs">#REF!</definedName>
    <definedName name="NonManual_Margin" localSheetId="12">#REF!</definedName>
    <definedName name="NonManual_Margin" localSheetId="10">#REF!</definedName>
    <definedName name="NonManual_Margin">#REF!</definedName>
    <definedName name="NONname" localSheetId="12">#REF!</definedName>
    <definedName name="NONname" localSheetId="10">#REF!</definedName>
    <definedName name="NONname">#REF!</definedName>
    <definedName name="NONVarCur" localSheetId="12">#REF!</definedName>
    <definedName name="NONVarCur" localSheetId="10">#REF!</definedName>
    <definedName name="NONVarCur">#REF!</definedName>
    <definedName name="NONVarYtd" localSheetId="12">#REF!</definedName>
    <definedName name="NONVarYtd" localSheetId="10">#REF!</definedName>
    <definedName name="NONVarYtd">#REF!</definedName>
    <definedName name="NotUse" localSheetId="6" hidden="1">{"'ตัวอย่าง'!$A$1:$O$21"}</definedName>
    <definedName name="NotUse" hidden="1">{"'ตัวอย่าง'!$A$1:$O$21"}</definedName>
    <definedName name="OB_Value" localSheetId="12">#REF!</definedName>
    <definedName name="OB_Value" localSheetId="10">#REF!</definedName>
    <definedName name="OB_Value">#REF!</definedName>
    <definedName name="Oct" localSheetId="6" hidden="1">{#N/A,#N/A,FALSE,"Assessment";#N/A,#N/A,FALSE,"Staffing";#N/A,#N/A,FALSE,"Hires";#N/A,#N/A,FALSE,"Assumptions"}</definedName>
    <definedName name="Oct" hidden="1">{#N/A,#N/A,FALSE,"Assessment";#N/A,#N/A,FALSE,"Staffing";#N/A,#N/A,FALSE,"Hires";#N/A,#N/A,FALSE,"Assumptions"}</definedName>
    <definedName name="OM_8_rate_Year_0" localSheetId="12">#REF!</definedName>
    <definedName name="OM_8_rate_Year_0" localSheetId="10">#REF!</definedName>
    <definedName name="OM_8_rate_Year_0">#REF!</definedName>
    <definedName name="OM_8_rate_Year_1" localSheetId="12">#REF!</definedName>
    <definedName name="OM_8_rate_Year_1" localSheetId="10">#REF!</definedName>
    <definedName name="OM_8_rate_Year_1">#REF!</definedName>
    <definedName name="OM_8_rate_Year_10" localSheetId="12">#REF!</definedName>
    <definedName name="OM_8_rate_Year_10" localSheetId="10">#REF!</definedName>
    <definedName name="OM_8_rate_Year_10">#REF!</definedName>
    <definedName name="OM_8_rate_Year_2" localSheetId="12">#REF!</definedName>
    <definedName name="OM_8_rate_Year_2" localSheetId="10">#REF!</definedName>
    <definedName name="OM_8_rate_Year_2">#REF!</definedName>
    <definedName name="OM_8_rate_Year_3" localSheetId="12">#REF!</definedName>
    <definedName name="OM_8_rate_Year_3" localSheetId="10">#REF!</definedName>
    <definedName name="OM_8_rate_Year_3">#REF!</definedName>
    <definedName name="OM_8_rate_Year_4" localSheetId="12">#REF!</definedName>
    <definedName name="OM_8_rate_Year_4" localSheetId="10">#REF!</definedName>
    <definedName name="OM_8_rate_Year_4">#REF!</definedName>
    <definedName name="OM_8_rate_Year_5" localSheetId="12">#REF!</definedName>
    <definedName name="OM_8_rate_Year_5" localSheetId="10">#REF!</definedName>
    <definedName name="OM_8_rate_Year_5">#REF!</definedName>
    <definedName name="OM_8_rate_Year_6" localSheetId="12">#REF!</definedName>
    <definedName name="OM_8_rate_Year_6" localSheetId="10">#REF!</definedName>
    <definedName name="OM_8_rate_Year_6">#REF!</definedName>
    <definedName name="OM_8_rate_Year_7" localSheetId="12">#REF!</definedName>
    <definedName name="OM_8_rate_Year_7" localSheetId="10">#REF!</definedName>
    <definedName name="OM_8_rate_Year_7">#REF!</definedName>
    <definedName name="OM_8_rate_Year_8" localSheetId="12">#REF!</definedName>
    <definedName name="OM_8_rate_Year_8" localSheetId="10">#REF!</definedName>
    <definedName name="OM_8_rate_Year_8">#REF!</definedName>
    <definedName name="OM_8_rate_Year_9" localSheetId="12">#REF!</definedName>
    <definedName name="OM_8_rate_Year_9" localSheetId="10">#REF!</definedName>
    <definedName name="OM_8_rate_Year_9">#REF!</definedName>
    <definedName name="OM8_Diff" localSheetId="12">[16]Tables!#REF!</definedName>
    <definedName name="OM8_Diff" localSheetId="10">[16]Tables!#REF!</definedName>
    <definedName name="OM8_Diff">[16]Tables!#REF!</definedName>
    <definedName name="OM8_Diff_10" localSheetId="12">[17]Tables!#REF!</definedName>
    <definedName name="OM8_Diff_10" localSheetId="10">[17]Tables!#REF!</definedName>
    <definedName name="OM8_Diff_10">[17]Tables!#REF!</definedName>
    <definedName name="OM8_Diff_12" localSheetId="12">[17]Tables!#REF!</definedName>
    <definedName name="OM8_Diff_12" localSheetId="10">[17]Tables!#REF!</definedName>
    <definedName name="OM8_Diff_12">[17]Tables!#REF!</definedName>
    <definedName name="OM8_Diff_3" localSheetId="12">[17]Tables!#REF!</definedName>
    <definedName name="OM8_Diff_3" localSheetId="10">[17]Tables!#REF!</definedName>
    <definedName name="OM8_Diff_3">[17]Tables!#REF!</definedName>
    <definedName name="OM8_Diff_8" localSheetId="12">[17]Tables!#REF!</definedName>
    <definedName name="OM8_Diff_8" localSheetId="10">[17]Tables!#REF!</definedName>
    <definedName name="OM8_Diff_8">[17]Tables!#REF!</definedName>
    <definedName name="OM8_Hide" localSheetId="12">[16]Tables!#REF!</definedName>
    <definedName name="OM8_Hide" localSheetId="10">[16]Tables!#REF!</definedName>
    <definedName name="OM8_Hide">[16]Tables!#REF!</definedName>
    <definedName name="OM8_Hide_10" localSheetId="12">[17]Tables!#REF!</definedName>
    <definedName name="OM8_Hide_10" localSheetId="10">[17]Tables!#REF!</definedName>
    <definedName name="OM8_Hide_10">[17]Tables!#REF!</definedName>
    <definedName name="OM8_Hide_12" localSheetId="12">[17]Tables!#REF!</definedName>
    <definedName name="OM8_Hide_12" localSheetId="10">[17]Tables!#REF!</definedName>
    <definedName name="OM8_Hide_12">[17]Tables!#REF!</definedName>
    <definedName name="OM8_Hide_3" localSheetId="12">[17]Tables!#REF!</definedName>
    <definedName name="OM8_Hide_3" localSheetId="10">[17]Tables!#REF!</definedName>
    <definedName name="OM8_Hide_3">[17]Tables!#REF!</definedName>
    <definedName name="OM8_Hide_8" localSheetId="12">[17]Tables!#REF!</definedName>
    <definedName name="OM8_Hide_8" localSheetId="10">[17]Tables!#REF!</definedName>
    <definedName name="OM8_Hide_8">[17]Tables!#REF!</definedName>
    <definedName name="OM8_Table" localSheetId="12">[16]Tables!#REF!</definedName>
    <definedName name="OM8_Table" localSheetId="10">[16]Tables!#REF!</definedName>
    <definedName name="OM8_Table">[16]Tables!#REF!</definedName>
    <definedName name="OM8_Table_10" localSheetId="12">[17]Tables!#REF!</definedName>
    <definedName name="OM8_Table_10" localSheetId="10">[17]Tables!#REF!</definedName>
    <definedName name="OM8_Table_10">[17]Tables!#REF!</definedName>
    <definedName name="OM8_Table_12" localSheetId="12">[17]Tables!#REF!</definedName>
    <definedName name="OM8_Table_12" localSheetId="10">[17]Tables!#REF!</definedName>
    <definedName name="OM8_Table_12">[17]Tables!#REF!</definedName>
    <definedName name="OM8_Table_3" localSheetId="12">[17]Tables!#REF!</definedName>
    <definedName name="OM8_Table_3" localSheetId="10">[17]Tables!#REF!</definedName>
    <definedName name="OM8_Table_3">[17]Tables!#REF!</definedName>
    <definedName name="OM8_Table_8" localSheetId="12">[17]Tables!#REF!</definedName>
    <definedName name="OM8_Table_8" localSheetId="10">[17]Tables!#REF!</definedName>
    <definedName name="OM8_Table_8">[17]Tables!#REF!</definedName>
    <definedName name="Operating" localSheetId="12">#REF!</definedName>
    <definedName name="Operating" localSheetId="10">#REF!</definedName>
    <definedName name="Operating">#REF!</definedName>
    <definedName name="OraOrder">'[14]All BUs'!$B$40</definedName>
    <definedName name="OraOrder_1">"$#REF!.$B$46"</definedName>
    <definedName name="Original_Activity_Report" localSheetId="12">#REF!</definedName>
    <definedName name="Original_Activity_Report" localSheetId="10">#REF!</definedName>
    <definedName name="Original_Activity_Report">#REF!</definedName>
    <definedName name="Original_DNP" localSheetId="12">#REF!</definedName>
    <definedName name="Original_DNP" localSheetId="10">#REF!</definedName>
    <definedName name="Original_DNP">#REF!</definedName>
    <definedName name="Original_FB" localSheetId="12">#REF!</definedName>
    <definedName name="Original_FB" localSheetId="10">#REF!</definedName>
    <definedName name="Original_FB">#REF!</definedName>
    <definedName name="OT_Choices" localSheetId="12">[16]Tables!#REF!</definedName>
    <definedName name="OT_Choices" localSheetId="10">[16]Tables!#REF!</definedName>
    <definedName name="OT_Choices" localSheetId="6">[16]Tables!#REF!</definedName>
    <definedName name="OT_Choices">[16]Tables!#REF!</definedName>
    <definedName name="OT_Choices_10" localSheetId="12">[17]Tables!#REF!</definedName>
    <definedName name="OT_Choices_10" localSheetId="10">[17]Tables!#REF!</definedName>
    <definedName name="OT_Choices_10" localSheetId="6">[17]Tables!#REF!</definedName>
    <definedName name="OT_Choices_10">[17]Tables!#REF!</definedName>
    <definedName name="OT_Choices_12" localSheetId="12">[17]Tables!#REF!</definedName>
    <definedName name="OT_Choices_12" localSheetId="10">[17]Tables!#REF!</definedName>
    <definedName name="OT_Choices_12" localSheetId="6">[17]Tables!#REF!</definedName>
    <definedName name="OT_Choices_12">[17]Tables!#REF!</definedName>
    <definedName name="OT_Choices_3" localSheetId="12">[17]Tables!#REF!</definedName>
    <definedName name="OT_Choices_3" localSheetId="10">[17]Tables!#REF!</definedName>
    <definedName name="OT_Choices_3" localSheetId="6">[17]Tables!#REF!</definedName>
    <definedName name="OT_Choices_3">[17]Tables!#REF!</definedName>
    <definedName name="OT_Choices_8" localSheetId="12">[17]Tables!#REF!</definedName>
    <definedName name="OT_Choices_8" localSheetId="10">[17]Tables!#REF!</definedName>
    <definedName name="OT_Choices_8" localSheetId="6">[17]Tables!#REF!</definedName>
    <definedName name="OT_Choices_8">[17]Tables!#REF!</definedName>
    <definedName name="OT_Code" localSheetId="12">#REF!</definedName>
    <definedName name="OT_Code" localSheetId="10">#REF!</definedName>
    <definedName name="OT_Code">#REF!</definedName>
    <definedName name="OT_Pay_Table" localSheetId="12">[16]Tables!#REF!</definedName>
    <definedName name="OT_Pay_Table" localSheetId="10">[16]Tables!#REF!</definedName>
    <definedName name="OT_Pay_Table" localSheetId="6">[16]Tables!#REF!</definedName>
    <definedName name="OT_Pay_Table">[16]Tables!#REF!</definedName>
    <definedName name="OT_Pay_Table_10" localSheetId="12">[17]Tables!#REF!</definedName>
    <definedName name="OT_Pay_Table_10" localSheetId="10">[17]Tables!#REF!</definedName>
    <definedName name="OT_Pay_Table_10" localSheetId="6">[17]Tables!#REF!</definedName>
    <definedName name="OT_Pay_Table_10">[17]Tables!#REF!</definedName>
    <definedName name="OT_Pay_Table_12" localSheetId="12">[17]Tables!#REF!</definedName>
    <definedName name="OT_Pay_Table_12" localSheetId="10">[17]Tables!#REF!</definedName>
    <definedName name="OT_Pay_Table_12" localSheetId="6">[17]Tables!#REF!</definedName>
    <definedName name="OT_Pay_Table_12">[17]Tables!#REF!</definedName>
    <definedName name="OT_Pay_Table_3" localSheetId="12">[17]Tables!#REF!</definedName>
    <definedName name="OT_Pay_Table_3" localSheetId="10">[17]Tables!#REF!</definedName>
    <definedName name="OT_Pay_Table_3" localSheetId="6">[17]Tables!#REF!</definedName>
    <definedName name="OT_Pay_Table_3">[17]Tables!#REF!</definedName>
    <definedName name="OT_Pay_Table_8" localSheetId="12">[17]Tables!#REF!</definedName>
    <definedName name="OT_Pay_Table_8" localSheetId="10">[17]Tables!#REF!</definedName>
    <definedName name="OT_Pay_Table_8" localSheetId="6">[17]Tables!#REF!</definedName>
    <definedName name="OT_Pay_Table_8">[17]Tables!#REF!</definedName>
    <definedName name="OtherData" localSheetId="12">#REF!</definedName>
    <definedName name="OtherData" localSheetId="10">#REF!</definedName>
    <definedName name="OtherData">#REF!</definedName>
    <definedName name="OUTname" localSheetId="12">#REF!</definedName>
    <definedName name="OUTname" localSheetId="10">#REF!</definedName>
    <definedName name="OUTname">#REF!</definedName>
    <definedName name="Outplacement_Fee" localSheetId="12">[16]Tables!#REF!</definedName>
    <definedName name="Outplacement_Fee" localSheetId="10">[16]Tables!#REF!</definedName>
    <definedName name="Outplacement_Fee" localSheetId="6">[16]Tables!#REF!</definedName>
    <definedName name="Outplacement_Fee">[16]Tables!#REF!</definedName>
    <definedName name="Outplacement_Fee_10" localSheetId="12">[17]Tables!#REF!</definedName>
    <definedName name="Outplacement_Fee_10" localSheetId="10">[17]Tables!#REF!</definedName>
    <definedName name="Outplacement_Fee_10" localSheetId="6">[17]Tables!#REF!</definedName>
    <definedName name="Outplacement_Fee_10">[17]Tables!#REF!</definedName>
    <definedName name="Outplacement_Fee_12" localSheetId="12">[17]Tables!#REF!</definedName>
    <definedName name="Outplacement_Fee_12" localSheetId="10">[17]Tables!#REF!</definedName>
    <definedName name="Outplacement_Fee_12" localSheetId="6">[17]Tables!#REF!</definedName>
    <definedName name="Outplacement_Fee_12">[17]Tables!#REF!</definedName>
    <definedName name="Outplacement_Fee_3" localSheetId="12">[17]Tables!#REF!</definedName>
    <definedName name="Outplacement_Fee_3" localSheetId="10">[17]Tables!#REF!</definedName>
    <definedName name="Outplacement_Fee_3" localSheetId="6">[17]Tables!#REF!</definedName>
    <definedName name="Outplacement_Fee_3">[17]Tables!#REF!</definedName>
    <definedName name="Outplacement_Fee_8" localSheetId="12">[17]Tables!#REF!</definedName>
    <definedName name="Outplacement_Fee_8" localSheetId="10">[17]Tables!#REF!</definedName>
    <definedName name="Outplacement_Fee_8" localSheetId="6">[17]Tables!#REF!</definedName>
    <definedName name="Outplacement_Fee_8">[17]Tables!#REF!</definedName>
    <definedName name="OUTVarCur" localSheetId="12">#REF!</definedName>
    <definedName name="OUTVarCur" localSheetId="10">#REF!</definedName>
    <definedName name="OUTVarCur">#REF!</definedName>
    <definedName name="OUTVarYtd" localSheetId="12">#REF!</definedName>
    <definedName name="OUTVarYtd" localSheetId="10">#REF!</definedName>
    <definedName name="OUTVarYtd">#REF!</definedName>
    <definedName name="Over_Time" localSheetId="12">#REF!</definedName>
    <definedName name="Over_Time" localSheetId="10">#REF!</definedName>
    <definedName name="Over_Time">#REF!</definedName>
    <definedName name="Overtime_Meal" localSheetId="12">[16]Tables!#REF!</definedName>
    <definedName name="Overtime_Meal" localSheetId="10">[16]Tables!#REF!</definedName>
    <definedName name="Overtime_Meal" localSheetId="6">[16]Tables!#REF!</definedName>
    <definedName name="Overtime_Meal">[16]Tables!#REF!</definedName>
    <definedName name="Overtime_Meal_10" localSheetId="12">[17]Tables!#REF!</definedName>
    <definedName name="Overtime_Meal_10" localSheetId="10">[17]Tables!#REF!</definedName>
    <definedName name="Overtime_Meal_10" localSheetId="6">[17]Tables!#REF!</definedName>
    <definedName name="Overtime_Meal_10">[17]Tables!#REF!</definedName>
    <definedName name="Overtime_Meal_12" localSheetId="12">[17]Tables!#REF!</definedName>
    <definedName name="Overtime_Meal_12" localSheetId="10">[17]Tables!#REF!</definedName>
    <definedName name="Overtime_Meal_12" localSheetId="6">[17]Tables!#REF!</definedName>
    <definedName name="Overtime_Meal_12">[17]Tables!#REF!</definedName>
    <definedName name="Overtime_Meal_3" localSheetId="12">[17]Tables!#REF!</definedName>
    <definedName name="Overtime_Meal_3" localSheetId="10">[17]Tables!#REF!</definedName>
    <definedName name="Overtime_Meal_3" localSheetId="6">[17]Tables!#REF!</definedName>
    <definedName name="Overtime_Meal_3">[17]Tables!#REF!</definedName>
    <definedName name="Overtime_Meal_8" localSheetId="12">[17]Tables!#REF!</definedName>
    <definedName name="Overtime_Meal_8" localSheetId="10">[17]Tables!#REF!</definedName>
    <definedName name="Overtime_Meal_8" localSheetId="6">[17]Tables!#REF!</definedName>
    <definedName name="Overtime_Meal_8">[17]Tables!#REF!</definedName>
    <definedName name="PA_Lineitems_03d_PA_Manual__No_SO___No_Shipment_">[24]PA!$A$1:$L$276</definedName>
    <definedName name="PA_Lineitems_04a_Sales_No_Cost__Find_Cost_Ship_Month_" localSheetId="12">#REF!</definedName>
    <definedName name="PA_Lineitems_04a_Sales_No_Cost__Find_Cost_Ship_Month_" localSheetId="10">#REF!</definedName>
    <definedName name="PA_Lineitems_04a_Sales_No_Cost__Find_Cost_Ship_Month_">#REF!</definedName>
    <definedName name="PA_Lineitems_04b_Cost_No_Sales__Find_Sales_Ship_Month_">[24]Cost!$A$1:$K$54</definedName>
    <definedName name="Pager" localSheetId="12">[16]Tables!#REF!</definedName>
    <definedName name="Pager" localSheetId="10">[16]Tables!#REF!</definedName>
    <definedName name="Pager">[16]Tables!#REF!</definedName>
    <definedName name="Pager_10" localSheetId="12">[17]Tables!#REF!</definedName>
    <definedName name="Pager_10" localSheetId="10">[17]Tables!#REF!</definedName>
    <definedName name="Pager_10">[17]Tables!#REF!</definedName>
    <definedName name="Pager_12" localSheetId="12">[17]Tables!#REF!</definedName>
    <definedName name="Pager_12" localSheetId="10">[17]Tables!#REF!</definedName>
    <definedName name="Pager_12">[17]Tables!#REF!</definedName>
    <definedName name="Pager_3" localSheetId="12">[17]Tables!#REF!</definedName>
    <definedName name="Pager_3" localSheetId="10">[17]Tables!#REF!</definedName>
    <definedName name="Pager_3">[17]Tables!#REF!</definedName>
    <definedName name="Pager_8" localSheetId="12">[17]Tables!#REF!</definedName>
    <definedName name="Pager_8" localSheetId="10">[17]Tables!#REF!</definedName>
    <definedName name="Pager_8">[17]Tables!#REF!</definedName>
    <definedName name="paper_client">[13]Paper!$D$32</definedName>
    <definedName name="paper_mcafee">[13]Paper!$F$32</definedName>
    <definedName name="paper_netshield">[13]Paper!$G$32</definedName>
    <definedName name="paper_norton">[13]Paper!$H$32</definedName>
    <definedName name="paper_server">[13]Paper!$E$32</definedName>
    <definedName name="paper_trend">[13]Paper!$I$32</definedName>
    <definedName name="Pass_Thru" localSheetId="12">#REF!</definedName>
    <definedName name="Pass_Thru" localSheetId="10">#REF!</definedName>
    <definedName name="Pass_Thru">#REF!</definedName>
    <definedName name="Pass_Thru_Choices" localSheetId="12">[16]Tables!#REF!</definedName>
    <definedName name="Pass_Thru_Choices" localSheetId="10">[16]Tables!#REF!</definedName>
    <definedName name="Pass_Thru_Choices">[16]Tables!#REF!</definedName>
    <definedName name="Pass_Thru_Choices_10" localSheetId="12">[17]Tables!#REF!</definedName>
    <definedName name="Pass_Thru_Choices_10" localSheetId="10">[17]Tables!#REF!</definedName>
    <definedName name="Pass_Thru_Choices_10">[17]Tables!#REF!</definedName>
    <definedName name="Pass_Thru_Choices_12" localSheetId="12">[17]Tables!#REF!</definedName>
    <definedName name="Pass_Thru_Choices_12" localSheetId="10">[17]Tables!#REF!</definedName>
    <definedName name="Pass_Thru_Choices_12">[17]Tables!#REF!</definedName>
    <definedName name="Pass_Thru_Choices_3" localSheetId="12">[17]Tables!#REF!</definedName>
    <definedName name="Pass_Thru_Choices_3" localSheetId="10">[17]Tables!#REF!</definedName>
    <definedName name="Pass_Thru_Choices_3">[17]Tables!#REF!</definedName>
    <definedName name="Pass_Thru_Choices_8" localSheetId="12">[17]Tables!#REF!</definedName>
    <definedName name="Pass_Thru_Choices_8" localSheetId="10">[17]Tables!#REF!</definedName>
    <definedName name="Pass_Thru_Choices_8">[17]Tables!#REF!</definedName>
    <definedName name="Pass_Thru_Code" localSheetId="12">#REF!</definedName>
    <definedName name="Pass_Thru_Code" localSheetId="10">#REF!</definedName>
    <definedName name="Pass_Thru_Code">#REF!</definedName>
    <definedName name="Pass_Thru_Costs" localSheetId="12">#REF!</definedName>
    <definedName name="Pass_Thru_Costs" localSheetId="10">#REF!</definedName>
    <definedName name="Pass_Thru_Costs">#REF!</definedName>
    <definedName name="Pass_Thru_Costs_Year_0" localSheetId="12">#REF!</definedName>
    <definedName name="Pass_Thru_Costs_Year_0" localSheetId="10">#REF!</definedName>
    <definedName name="Pass_Thru_Costs_Year_0">#REF!</definedName>
    <definedName name="Pass_Thru_Costs_Year_1" localSheetId="12">#REF!</definedName>
    <definedName name="Pass_Thru_Costs_Year_1" localSheetId="10">#REF!</definedName>
    <definedName name="Pass_Thru_Costs_Year_1">#REF!</definedName>
    <definedName name="Pass_Thru_Costs_Year_10" localSheetId="12">#REF!</definedName>
    <definedName name="Pass_Thru_Costs_Year_10" localSheetId="10">#REF!</definedName>
    <definedName name="Pass_Thru_Costs_Year_10">#REF!</definedName>
    <definedName name="Pass_Thru_Costs_Year_2" localSheetId="12">#REF!</definedName>
    <definedName name="Pass_Thru_Costs_Year_2" localSheetId="10">#REF!</definedName>
    <definedName name="Pass_Thru_Costs_Year_2">#REF!</definedName>
    <definedName name="Pass_Thru_Costs_Year_3" localSheetId="12">#REF!</definedName>
    <definedName name="Pass_Thru_Costs_Year_3" localSheetId="10">#REF!</definedName>
    <definedName name="Pass_Thru_Costs_Year_3">#REF!</definedName>
    <definedName name="Pass_Thru_Costs_Year_4" localSheetId="12">#REF!</definedName>
    <definedName name="Pass_Thru_Costs_Year_4" localSheetId="10">#REF!</definedName>
    <definedName name="Pass_Thru_Costs_Year_4">#REF!</definedName>
    <definedName name="Pass_Thru_Costs_Year_5" localSheetId="12">#REF!</definedName>
    <definedName name="Pass_Thru_Costs_Year_5" localSheetId="10">#REF!</definedName>
    <definedName name="Pass_Thru_Costs_Year_5">#REF!</definedName>
    <definedName name="Pass_Thru_Costs_Year_6" localSheetId="12">#REF!</definedName>
    <definedName name="Pass_Thru_Costs_Year_6" localSheetId="10">#REF!</definedName>
    <definedName name="Pass_Thru_Costs_Year_6">#REF!</definedName>
    <definedName name="Pass_Thru_Costs_Year_7" localSheetId="12">#REF!</definedName>
    <definedName name="Pass_Thru_Costs_Year_7" localSheetId="10">#REF!</definedName>
    <definedName name="Pass_Thru_Costs_Year_7">#REF!</definedName>
    <definedName name="Pass_Thru_Costs_Year_8" localSheetId="12">#REF!</definedName>
    <definedName name="Pass_Thru_Costs_Year_8" localSheetId="10">#REF!</definedName>
    <definedName name="Pass_Thru_Costs_Year_8">#REF!</definedName>
    <definedName name="Pass_Thru_Costs_Year_9" localSheetId="12">#REF!</definedName>
    <definedName name="Pass_Thru_Costs_Year_9" localSheetId="10">#REF!</definedName>
    <definedName name="Pass_Thru_Costs_Year_9">#REF!</definedName>
    <definedName name="Pass_Thru_Gross_Revenues" localSheetId="12">#REF!</definedName>
    <definedName name="Pass_Thru_Gross_Revenues" localSheetId="10">#REF!</definedName>
    <definedName name="Pass_Thru_Gross_Revenues">#REF!</definedName>
    <definedName name="Pass_Thru_Gross_Revenues_Year_0" localSheetId="12">#REF!</definedName>
    <definedName name="Pass_Thru_Gross_Revenues_Year_0" localSheetId="10">#REF!</definedName>
    <definedName name="Pass_Thru_Gross_Revenues_Year_0">#REF!</definedName>
    <definedName name="Pass_Thru_Gross_Revenues_Year_1" localSheetId="12">#REF!</definedName>
    <definedName name="Pass_Thru_Gross_Revenues_Year_1" localSheetId="10">#REF!</definedName>
    <definedName name="Pass_Thru_Gross_Revenues_Year_1">#REF!</definedName>
    <definedName name="Pass_Thru_Gross_Revenues_Year_10" localSheetId="12">#REF!</definedName>
    <definedName name="Pass_Thru_Gross_Revenues_Year_10" localSheetId="10">#REF!</definedName>
    <definedName name="Pass_Thru_Gross_Revenues_Year_10">#REF!</definedName>
    <definedName name="Pass_Thru_Gross_Revenues_Year_2" localSheetId="12">#REF!</definedName>
    <definedName name="Pass_Thru_Gross_Revenues_Year_2" localSheetId="10">#REF!</definedName>
    <definedName name="Pass_Thru_Gross_Revenues_Year_2">#REF!</definedName>
    <definedName name="Pass_Thru_Gross_Revenues_Year_3" localSheetId="12">#REF!</definedName>
    <definedName name="Pass_Thru_Gross_Revenues_Year_3" localSheetId="10">#REF!</definedName>
    <definedName name="Pass_Thru_Gross_Revenues_Year_3">#REF!</definedName>
    <definedName name="Pass_Thru_Gross_Revenues_Year_4" localSheetId="12">#REF!</definedName>
    <definedName name="Pass_Thru_Gross_Revenues_Year_4" localSheetId="10">#REF!</definedName>
    <definedName name="Pass_Thru_Gross_Revenues_Year_4">#REF!</definedName>
    <definedName name="Pass_Thru_Gross_Revenues_Year_5" localSheetId="12">#REF!</definedName>
    <definedName name="Pass_Thru_Gross_Revenues_Year_5" localSheetId="10">#REF!</definedName>
    <definedName name="Pass_Thru_Gross_Revenues_Year_5">#REF!</definedName>
    <definedName name="Pass_Thru_Gross_Revenues_Year_6" localSheetId="12">#REF!</definedName>
    <definedName name="Pass_Thru_Gross_Revenues_Year_6" localSheetId="10">#REF!</definedName>
    <definedName name="Pass_Thru_Gross_Revenues_Year_6">#REF!</definedName>
    <definedName name="Pass_Thru_Gross_Revenues_Year_7" localSheetId="12">#REF!</definedName>
    <definedName name="Pass_Thru_Gross_Revenues_Year_7" localSheetId="10">#REF!</definedName>
    <definedName name="Pass_Thru_Gross_Revenues_Year_7">#REF!</definedName>
    <definedName name="Pass_Thru_Gross_Revenues_Year_8" localSheetId="12">#REF!</definedName>
    <definedName name="Pass_Thru_Gross_Revenues_Year_8" localSheetId="10">#REF!</definedName>
    <definedName name="Pass_Thru_Gross_Revenues_Year_8">#REF!</definedName>
    <definedName name="Pass_Thru_Gross_Revenues_Year_9" localSheetId="12">#REF!</definedName>
    <definedName name="Pass_Thru_Gross_Revenues_Year_9" localSheetId="10">#REF!</definedName>
    <definedName name="Pass_Thru_Gross_Revenues_Year_9">#REF!</definedName>
    <definedName name="Pass_Thru_Table" localSheetId="12">[16]Tables!#REF!</definedName>
    <definedName name="Pass_Thru_Table" localSheetId="10">[16]Tables!#REF!</definedName>
    <definedName name="Pass_Thru_Table">[16]Tables!#REF!</definedName>
    <definedName name="Pass_Thru_Table_10" localSheetId="12">[17]Tables!#REF!</definedName>
    <definedName name="Pass_Thru_Table_10" localSheetId="10">[17]Tables!#REF!</definedName>
    <definedName name="Pass_Thru_Table_10">[17]Tables!#REF!</definedName>
    <definedName name="Pass_Thru_Table_12" localSheetId="12">[17]Tables!#REF!</definedName>
    <definedName name="Pass_Thru_Table_12" localSheetId="10">[17]Tables!#REF!</definedName>
    <definedName name="Pass_Thru_Table_12">[17]Tables!#REF!</definedName>
    <definedName name="Pass_Thru_Table_3" localSheetId="12">[17]Tables!#REF!</definedName>
    <definedName name="Pass_Thru_Table_3" localSheetId="10">[17]Tables!#REF!</definedName>
    <definedName name="Pass_Thru_Table_3">[17]Tables!#REF!</definedName>
    <definedName name="Pass_Thru_Table_8" localSheetId="12">[17]Tables!#REF!</definedName>
    <definedName name="Pass_Thru_Table_8" localSheetId="10">[17]Tables!#REF!</definedName>
    <definedName name="Pass_Thru_Table_8">[17]Tables!#REF!</definedName>
    <definedName name="Path">'[25]Venture Key Assumptions'!$E$18</definedName>
    <definedName name="Payoff_Month" localSheetId="12">#REF!</definedName>
    <definedName name="Payoff_Month" localSheetId="10">#REF!</definedName>
    <definedName name="Payoff_Month">#REF!</definedName>
    <definedName name="Payroll_Conting_Choices" localSheetId="12">[16]Tables!#REF!</definedName>
    <definedName name="Payroll_Conting_Choices" localSheetId="10">[16]Tables!#REF!</definedName>
    <definedName name="Payroll_Conting_Choices">[16]Tables!#REF!</definedName>
    <definedName name="Payroll_Conting_Choices_10" localSheetId="12">[17]Tables!#REF!</definedName>
    <definedName name="Payroll_Conting_Choices_10" localSheetId="10">[17]Tables!#REF!</definedName>
    <definedName name="Payroll_Conting_Choices_10">[17]Tables!#REF!</definedName>
    <definedName name="Payroll_Conting_Choices_12" localSheetId="12">[17]Tables!#REF!</definedName>
    <definedName name="Payroll_Conting_Choices_12" localSheetId="10">[17]Tables!#REF!</definedName>
    <definedName name="Payroll_Conting_Choices_12">[17]Tables!#REF!</definedName>
    <definedName name="Payroll_Conting_Choices_3" localSheetId="12">[17]Tables!#REF!</definedName>
    <definedName name="Payroll_Conting_Choices_3" localSheetId="10">[17]Tables!#REF!</definedName>
    <definedName name="Payroll_Conting_Choices_3">[17]Tables!#REF!</definedName>
    <definedName name="Payroll_Conting_Choices_8" localSheetId="12">[17]Tables!#REF!</definedName>
    <definedName name="Payroll_Conting_Choices_8" localSheetId="10">[17]Tables!#REF!</definedName>
    <definedName name="Payroll_Conting_Choices_8">[17]Tables!#REF!</definedName>
    <definedName name="Payroll_Conting_Table" localSheetId="12">[16]Tables!#REF!</definedName>
    <definedName name="Payroll_Conting_Table" localSheetId="10">[16]Tables!#REF!</definedName>
    <definedName name="Payroll_Conting_Table">[16]Tables!#REF!</definedName>
    <definedName name="Payroll_Conting_Table_10" localSheetId="12">[17]Tables!#REF!</definedName>
    <definedName name="Payroll_Conting_Table_10" localSheetId="10">[17]Tables!#REF!</definedName>
    <definedName name="Payroll_Conting_Table_10">[17]Tables!#REF!</definedName>
    <definedName name="Payroll_Conting_Table_12" localSheetId="12">[17]Tables!#REF!</definedName>
    <definedName name="Payroll_Conting_Table_12" localSheetId="10">[17]Tables!#REF!</definedName>
    <definedName name="Payroll_Conting_Table_12">[17]Tables!#REF!</definedName>
    <definedName name="Payroll_Conting_Table_3" localSheetId="12">[17]Tables!#REF!</definedName>
    <definedName name="Payroll_Conting_Table_3" localSheetId="10">[17]Tables!#REF!</definedName>
    <definedName name="Payroll_Conting_Table_3">[17]Tables!#REF!</definedName>
    <definedName name="Payroll_Conting_Table_8" localSheetId="12">[17]Tables!#REF!</definedName>
    <definedName name="Payroll_Conting_Table_8" localSheetId="10">[17]Tables!#REF!</definedName>
    <definedName name="Payroll_Conting_Table_8">[17]Tables!#REF!</definedName>
    <definedName name="Payroll_Contingency" localSheetId="12">#REF!</definedName>
    <definedName name="Payroll_Contingency" localSheetId="10">#REF!</definedName>
    <definedName name="Payroll_Contingency">#REF!</definedName>
    <definedName name="Payroll_Contingency_Code" localSheetId="12">#REF!</definedName>
    <definedName name="Payroll_Contingency_Code" localSheetId="10">#REF!</definedName>
    <definedName name="Payroll_Contingency_Code">#REF!</definedName>
    <definedName name="Payroll_Contingency_Year_0" localSheetId="12">#REF!</definedName>
    <definedName name="Payroll_Contingency_Year_0" localSheetId="10">#REF!</definedName>
    <definedName name="Payroll_Contingency_Year_0">#REF!</definedName>
    <definedName name="Payroll_Contingency_Year_1" localSheetId="12">#REF!</definedName>
    <definedName name="Payroll_Contingency_Year_1" localSheetId="10">#REF!</definedName>
    <definedName name="Payroll_Contingency_Year_1">#REF!</definedName>
    <definedName name="Payroll_Contingency_Year_10" localSheetId="12">#REF!</definedName>
    <definedName name="Payroll_Contingency_Year_10" localSheetId="10">#REF!</definedName>
    <definedName name="Payroll_Contingency_Year_10">#REF!</definedName>
    <definedName name="Payroll_Contingency_Year_2" localSheetId="12">#REF!</definedName>
    <definedName name="Payroll_Contingency_Year_2" localSheetId="10">#REF!</definedName>
    <definedName name="Payroll_Contingency_Year_2">#REF!</definedName>
    <definedName name="Payroll_Contingency_Year_3" localSheetId="12">#REF!</definedName>
    <definedName name="Payroll_Contingency_Year_3" localSheetId="10">#REF!</definedName>
    <definedName name="Payroll_Contingency_Year_3">#REF!</definedName>
    <definedName name="Payroll_Contingency_Year_4" localSheetId="12">#REF!</definedName>
    <definedName name="Payroll_Contingency_Year_4" localSheetId="10">#REF!</definedName>
    <definedName name="Payroll_Contingency_Year_4">#REF!</definedName>
    <definedName name="Payroll_Contingency_Year_5" localSheetId="12">#REF!</definedName>
    <definedName name="Payroll_Contingency_Year_5" localSheetId="10">#REF!</definedName>
    <definedName name="Payroll_Contingency_Year_5">#REF!</definedName>
    <definedName name="Payroll_Contingency_Year_6" localSheetId="12">#REF!</definedName>
    <definedName name="Payroll_Contingency_Year_6" localSheetId="10">#REF!</definedName>
    <definedName name="Payroll_Contingency_Year_6">#REF!</definedName>
    <definedName name="Payroll_Contingency_Year_7" localSheetId="12">#REF!</definedName>
    <definedName name="Payroll_Contingency_Year_7" localSheetId="10">#REF!</definedName>
    <definedName name="Payroll_Contingency_Year_7">#REF!</definedName>
    <definedName name="Payroll_Contingency_Year_8" localSheetId="12">#REF!</definedName>
    <definedName name="Payroll_Contingency_Year_8" localSheetId="10">#REF!</definedName>
    <definedName name="Payroll_Contingency_Year_8">#REF!</definedName>
    <definedName name="Payroll_Contingency_Year_9" localSheetId="12">#REF!</definedName>
    <definedName name="Payroll_Contingency_Year_9" localSheetId="10">#REF!</definedName>
    <definedName name="Payroll_Contingency_Year_9">#REF!</definedName>
    <definedName name="Percent_of_BPM_Salary" localSheetId="12">#REF!</definedName>
    <definedName name="Percent_of_BPM_Salary" localSheetId="10">#REF!</definedName>
    <definedName name="Percent_of_BPM_Salary">#REF!</definedName>
    <definedName name="Percent_of_Incremental" localSheetId="12">[16]Tables!#REF!</definedName>
    <definedName name="Percent_of_Incremental" localSheetId="10">[16]Tables!#REF!</definedName>
    <definedName name="Percent_of_Incremental">[16]Tables!#REF!</definedName>
    <definedName name="Percent_of_Incremental_10" localSheetId="12">[17]Tables!#REF!</definedName>
    <definedName name="Percent_of_Incremental_10" localSheetId="10">[17]Tables!#REF!</definedName>
    <definedName name="Percent_of_Incremental_10">[17]Tables!#REF!</definedName>
    <definedName name="Percent_of_Incremental_12" localSheetId="12">[17]Tables!#REF!</definedName>
    <definedName name="Percent_of_Incremental_12" localSheetId="10">[17]Tables!#REF!</definedName>
    <definedName name="Percent_of_Incremental_12">[17]Tables!#REF!</definedName>
    <definedName name="Percent_of_Incremental_3" localSheetId="12">[17]Tables!#REF!</definedName>
    <definedName name="Percent_of_Incremental_3" localSheetId="10">[17]Tables!#REF!</definedName>
    <definedName name="Percent_of_Incremental_3">[17]Tables!#REF!</definedName>
    <definedName name="Percent_of_Incremental_8" localSheetId="12">[17]Tables!#REF!</definedName>
    <definedName name="Percent_of_Incremental_8" localSheetId="10">[17]Tables!#REF!</definedName>
    <definedName name="Percent_of_Incremental_8">[17]Tables!#REF!</definedName>
    <definedName name="Percent_Severed" localSheetId="12">[16]Tables!#REF!</definedName>
    <definedName name="Percent_Severed" localSheetId="10">[16]Tables!#REF!</definedName>
    <definedName name="Percent_Severed">[16]Tables!#REF!</definedName>
    <definedName name="Percent_Severed_10" localSheetId="12">[17]Tables!#REF!</definedName>
    <definedName name="Percent_Severed_10" localSheetId="10">[17]Tables!#REF!</definedName>
    <definedName name="Percent_Severed_10">[17]Tables!#REF!</definedName>
    <definedName name="Percent_Severed_12" localSheetId="12">[17]Tables!#REF!</definedName>
    <definedName name="Percent_Severed_12" localSheetId="10">[17]Tables!#REF!</definedName>
    <definedName name="Percent_Severed_12">[17]Tables!#REF!</definedName>
    <definedName name="Percent_Severed_3" localSheetId="12">[17]Tables!#REF!</definedName>
    <definedName name="Percent_Severed_3" localSheetId="10">[17]Tables!#REF!</definedName>
    <definedName name="Percent_Severed_3">[17]Tables!#REF!</definedName>
    <definedName name="Percent_Severed_8" localSheetId="12">[17]Tables!#REF!</definedName>
    <definedName name="Percent_Severed_8" localSheetId="10">[17]Tables!#REF!</definedName>
    <definedName name="Percent_Severed_8">[17]Tables!#REF!</definedName>
    <definedName name="Period" localSheetId="12">#REF!</definedName>
    <definedName name="Period" localSheetId="10">#REF!</definedName>
    <definedName name="Period">#REF!</definedName>
    <definedName name="petro_mcafee">[13]Petro!$F$34</definedName>
    <definedName name="petro_netshield">[13]Petro!$G$34</definedName>
    <definedName name="petro_norton">[13]Petro!$H$34</definedName>
    <definedName name="petro_server">[13]Petro!$E$34</definedName>
    <definedName name="petro_trend">[13]Petro!$I$34</definedName>
    <definedName name="PFA" localSheetId="12">#REF!</definedName>
    <definedName name="PFA" localSheetId="10">#REF!</definedName>
    <definedName name="PFA">#REF!</definedName>
    <definedName name="PFA_Choices" localSheetId="12">[16]Tables!#REF!</definedName>
    <definedName name="PFA_Choices" localSheetId="10">[16]Tables!#REF!</definedName>
    <definedName name="PFA_Choices">[16]Tables!#REF!</definedName>
    <definedName name="PFA_Choices_10" localSheetId="12">[17]Tables!#REF!</definedName>
    <definedName name="PFA_Choices_10" localSheetId="10">[17]Tables!#REF!</definedName>
    <definedName name="PFA_Choices_10">[17]Tables!#REF!</definedName>
    <definedName name="PFA_Choices_12" localSheetId="12">[17]Tables!#REF!</definedName>
    <definedName name="PFA_Choices_12" localSheetId="10">[17]Tables!#REF!</definedName>
    <definedName name="PFA_Choices_12">[17]Tables!#REF!</definedName>
    <definedName name="PFA_Choices_3" localSheetId="12">[17]Tables!#REF!</definedName>
    <definedName name="PFA_Choices_3" localSheetId="10">[17]Tables!#REF!</definedName>
    <definedName name="PFA_Choices_3">[17]Tables!#REF!</definedName>
    <definedName name="PFA_Choices_8" localSheetId="12">[17]Tables!#REF!</definedName>
    <definedName name="PFA_Choices_8" localSheetId="10">[17]Tables!#REF!</definedName>
    <definedName name="PFA_Choices_8">[17]Tables!#REF!</definedName>
    <definedName name="PFA_Code" localSheetId="12">#REF!</definedName>
    <definedName name="PFA_Code" localSheetId="10">#REF!</definedName>
    <definedName name="PFA_Code">#REF!</definedName>
    <definedName name="PFA_Discount" localSheetId="12">#REF!</definedName>
    <definedName name="PFA_Discount" localSheetId="10">#REF!</definedName>
    <definedName name="PFA_Discount">#REF!</definedName>
    <definedName name="PFA_Table" localSheetId="12">[16]Tables!#REF!</definedName>
    <definedName name="PFA_Table" localSheetId="10">[16]Tables!#REF!</definedName>
    <definedName name="PFA_Table">[16]Tables!#REF!</definedName>
    <definedName name="PFA_Table_10" localSheetId="12">[17]Tables!#REF!</definedName>
    <definedName name="PFA_Table_10" localSheetId="10">[17]Tables!#REF!</definedName>
    <definedName name="PFA_Table_10">[17]Tables!#REF!</definedName>
    <definedName name="PFA_Table_12" localSheetId="12">[17]Tables!#REF!</definedName>
    <definedName name="PFA_Table_12" localSheetId="10">[17]Tables!#REF!</definedName>
    <definedName name="PFA_Table_12">[17]Tables!#REF!</definedName>
    <definedName name="PFA_Table_3" localSheetId="12">[17]Tables!#REF!</definedName>
    <definedName name="PFA_Table_3" localSheetId="10">[17]Tables!#REF!</definedName>
    <definedName name="PFA_Table_3">[17]Tables!#REF!</definedName>
    <definedName name="PFA_Table_8" localSheetId="12">[17]Tables!#REF!</definedName>
    <definedName name="PFA_Table_8" localSheetId="10">[17]Tables!#REF!</definedName>
    <definedName name="PFA_Table_8">[17]Tables!#REF!</definedName>
    <definedName name="PFA_Total" localSheetId="12">#REF!</definedName>
    <definedName name="PFA_Total" localSheetId="10">#REF!</definedName>
    <definedName name="PFA_Total">#REF!</definedName>
    <definedName name="PFA_Year_0" localSheetId="12">#REF!</definedName>
    <definedName name="PFA_Year_0" localSheetId="10">#REF!</definedName>
    <definedName name="PFA_Year_0">#REF!</definedName>
    <definedName name="PFA_Year_1" localSheetId="12">#REF!</definedName>
    <definedName name="PFA_Year_1" localSheetId="10">#REF!</definedName>
    <definedName name="PFA_Year_1">#REF!</definedName>
    <definedName name="PFA_Year_10" localSheetId="12">#REF!</definedName>
    <definedName name="PFA_Year_10" localSheetId="10">#REF!</definedName>
    <definedName name="PFA_Year_10">#REF!</definedName>
    <definedName name="PFA_Year_2" localSheetId="12">#REF!</definedName>
    <definedName name="PFA_Year_2" localSheetId="10">#REF!</definedName>
    <definedName name="PFA_Year_2">#REF!</definedName>
    <definedName name="PFA_Year_3" localSheetId="12">#REF!</definedName>
    <definedName name="PFA_Year_3" localSheetId="10">#REF!</definedName>
    <definedName name="PFA_Year_3">#REF!</definedName>
    <definedName name="PFA_Year_4" localSheetId="12">#REF!</definedName>
    <definedName name="PFA_Year_4" localSheetId="10">#REF!</definedName>
    <definedName name="PFA_Year_4">#REF!</definedName>
    <definedName name="PFA_Year_5" localSheetId="12">#REF!</definedName>
    <definedName name="PFA_Year_5" localSheetId="10">#REF!</definedName>
    <definedName name="PFA_Year_5">#REF!</definedName>
    <definedName name="PFA_Year_6" localSheetId="12">#REF!</definedName>
    <definedName name="PFA_Year_6" localSheetId="10">#REF!</definedName>
    <definedName name="PFA_Year_6">#REF!</definedName>
    <definedName name="PFA_Year_7" localSheetId="12">#REF!</definedName>
    <definedName name="PFA_Year_7" localSheetId="10">#REF!</definedName>
    <definedName name="PFA_Year_7">#REF!</definedName>
    <definedName name="PFA_Year_8" localSheetId="12">#REF!</definedName>
    <definedName name="PFA_Year_8" localSheetId="10">#REF!</definedName>
    <definedName name="PFA_Year_8">#REF!</definedName>
    <definedName name="PFA_Year_9" localSheetId="12">#REF!</definedName>
    <definedName name="PFA_Year_9" localSheetId="10">#REF!</definedName>
    <definedName name="PFA_Year_9">#REF!</definedName>
    <definedName name="Phase" localSheetId="12">#REF!</definedName>
    <definedName name="Phase" localSheetId="10">#REF!</definedName>
    <definedName name="Phase">#REF!</definedName>
    <definedName name="Phase_Choice" localSheetId="12">#REF!</definedName>
    <definedName name="Phase_Choice" localSheetId="10">#REF!</definedName>
    <definedName name="Phase_Choice">#REF!</definedName>
    <definedName name="Phase_Choices" localSheetId="12">#REF!</definedName>
    <definedName name="Phase_Choices" localSheetId="10">#REF!</definedName>
    <definedName name="Phase_Choices">#REF!</definedName>
    <definedName name="Phase_Employee_Level_Venture_View" localSheetId="12">#REF!</definedName>
    <definedName name="Phase_Employee_Level_Venture_View" localSheetId="10">#REF!</definedName>
    <definedName name="Phase_Employee_Level_Venture_View">#REF!</definedName>
    <definedName name="Phase_Resource_Employee_Level_Venture_View" localSheetId="12">#REF!</definedName>
    <definedName name="Phase_Resource_Employee_Level_Venture_View" localSheetId="10">#REF!</definedName>
    <definedName name="Phase_Resource_Employee_Level_Venture_View">#REF!</definedName>
    <definedName name="Phase_Resource_Venture_View" localSheetId="12">#REF!</definedName>
    <definedName name="Phase_Resource_Venture_View" localSheetId="10">#REF!</definedName>
    <definedName name="Phase_Resource_Venture_View">#REF!</definedName>
    <definedName name="Phase_Venture_View" localSheetId="12">#REF!</definedName>
    <definedName name="Phase_Venture_View" localSheetId="10">#REF!</definedName>
    <definedName name="Phase_Venture_View">#REF!</definedName>
    <definedName name="po" localSheetId="6" hidden="1">{#N/A,#N/A,FALSE,"Assumptions";#N/A,#N/A,FALSE,"DNP Expense Summary";#N/A,#N/A,FALSE,"Sensitivity Analysis"}</definedName>
    <definedName name="po" hidden="1">{#N/A,#N/A,FALSE,"Assumptions";#N/A,#N/A,FALSE,"DNP Expense Summary";#N/A,#N/A,FALSE,"Sensitivity Analysis"}</definedName>
    <definedName name="poiuy" localSheetId="6" hidden="1">{#N/A,#N/A,FALSE,"Year";#N/A,#N/A,FALSE,"Client Savings";#N/A,#N/A,FALSE,"Staged Delivery by Hour";#N/A,#N/A,FALSE,"Hourly Rate By Activity";#N/A,#N/A,FALSE,"Hourly Rate By Custom Resource";#N/A,#N/A,FALSE,"Line of Business Review";#N/A,#N/A,FALSE,"Financials By Custom Resource";#N/A,#N/A,FALSE,"Assumptions";#N/A,#N/A,FALSE,"Sensitivity Analysis";#N/A,#N/A,FALSE,"Financing By Year";#N/A,#N/A,FALSE,"Billings";#N/A,#N/A,FALSE,"Overall Staffing Review"}</definedName>
    <definedName name="poiuy" hidden="1">{#N/A,#N/A,FALSE,"Year";#N/A,#N/A,FALSE,"Client Savings";#N/A,#N/A,FALSE,"Staged Delivery by Hour";#N/A,#N/A,FALSE,"Hourly Rate By Activity";#N/A,#N/A,FALSE,"Hourly Rate By Custom Resource";#N/A,#N/A,FALSE,"Line of Business Review";#N/A,#N/A,FALSE,"Financials By Custom Resource";#N/A,#N/A,FALSE,"Assumptions";#N/A,#N/A,FALSE,"Sensitivity Analysis";#N/A,#N/A,FALSE,"Financing By Year";#N/A,#N/A,FALSE,"Billings";#N/A,#N/A,FALSE,"Overall Staffing Review"}</definedName>
    <definedName name="pp">'[4]Direct Non-Payroll'!$F$42:$F$105</definedName>
    <definedName name="ppgg" localSheetId="6" hidden="1">{#N/A,#N/A,FALSE,"Year";#N/A,#N/A,FALSE,"AC Fiscal Year";#N/A,#N/A,FALSE,"Financials By Line of Business";#N/A,#N/A,FALSE,"Line of Business Review";#N/A,#N/A,FALSE,"Activity Review";#N/A,#N/A,FALSE,"Financials By Custom Resource";#N/A,#N/A,FALSE,"Custom Resource Review"}</definedName>
    <definedName name="ppgg" hidden="1">{#N/A,#N/A,FALSE,"Year";#N/A,#N/A,FALSE,"AC Fiscal Year";#N/A,#N/A,FALSE,"Financials By Line of Business";#N/A,#N/A,FALSE,"Line of Business Review";#N/A,#N/A,FALSE,"Activity Review";#N/A,#N/A,FALSE,"Financials By Custom Resource";#N/A,#N/A,FALSE,"Custom Resource Review"}</definedName>
    <definedName name="ppp">'[4]Direct Non-Payroll'!$F$42:$F$105</definedName>
    <definedName name="pppp">'[5]Direct Non-Payroll'!$F$42:$F$105</definedName>
    <definedName name="PreparedBy" localSheetId="12">#REF!</definedName>
    <definedName name="PreparedBy" localSheetId="10">#REF!</definedName>
    <definedName name="PreparedBy">#REF!</definedName>
    <definedName name="PreparedByExtension" localSheetId="12">#REF!</definedName>
    <definedName name="PreparedByExtension" localSheetId="10">#REF!</definedName>
    <definedName name="PreparedByExtension">#REF!</definedName>
    <definedName name="PreparedByPersonNum" localSheetId="12">#REF!</definedName>
    <definedName name="PreparedByPersonNum" localSheetId="10">#REF!</definedName>
    <definedName name="PreparedByPersonNum">#REF!</definedName>
    <definedName name="PreparedDate" localSheetId="12">#REF!</definedName>
    <definedName name="PreparedDate" localSheetId="10">#REF!</definedName>
    <definedName name="PreparedDate">#REF!</definedName>
    <definedName name="print" localSheetId="12">#REF!</definedName>
    <definedName name="print" localSheetId="10">#REF!</definedName>
    <definedName name="print">#REF!</definedName>
    <definedName name="Print_Area_MI" localSheetId="12">#REF!</definedName>
    <definedName name="Print_Area_MI" localSheetId="10">#REF!</definedName>
    <definedName name="Print_Area_MI">#REF!</definedName>
    <definedName name="Print_Area_MI_1">"$#REF!.$A$1:$O$48"</definedName>
    <definedName name="Project_FB_Adjustment" localSheetId="12">#REF!</definedName>
    <definedName name="Project_FB_Adjustment" localSheetId="10">#REF!</definedName>
    <definedName name="Project_FB_Adjustment">#REF!</definedName>
    <definedName name="property_client">[13]Property!$D$21</definedName>
    <definedName name="property_mcafee">[13]Property!$F$21</definedName>
    <definedName name="property_netshield">[13]Property!$G$21</definedName>
    <definedName name="property_norton">[13]Property!$H$21</definedName>
    <definedName name="property_server">[13]Property!$E$21</definedName>
    <definedName name="property_trend">[13]Property!$I$21</definedName>
    <definedName name="PVC_Resource_Concat" localSheetId="12">#REF!</definedName>
    <definedName name="PVC_Resource_Concat" localSheetId="10">#REF!</definedName>
    <definedName name="PVC_Resource_Concat">#REF!</definedName>
    <definedName name="PVC_Resources" localSheetId="12">#REF!</definedName>
    <definedName name="PVC_Resources" localSheetId="10">#REF!</definedName>
    <definedName name="PVC_Resources">#REF!</definedName>
    <definedName name="q" localSheetId="6" hidden="1">{#N/A,#N/A,FALSE,"Assessment";#N/A,#N/A,FALSE,"Staffing";#N/A,#N/A,FALSE,"Hires";#N/A,#N/A,FALSE,"Assumptions"}</definedName>
    <definedName name="q" hidden="1">{#N/A,#N/A,FALSE,"Assessment";#N/A,#N/A,FALSE,"Staffing";#N/A,#N/A,FALSE,"Hires";#N/A,#N/A,FALSE,"Assumptions"}</definedName>
    <definedName name="qa" localSheetId="6" hidden="1">{#N/A,#N/A,FALSE,"Monthly Rate By Activity";#N/A,#N/A,FALSE,"Hourly Rate By Activity";#N/A,#N/A,FALSE,"Monthly Rate By Custom Resource";#N/A,#N/A,FALSE,"Hourly Rate By Custom Resource"}</definedName>
    <definedName name="qa" hidden="1">{#N/A,#N/A,FALSE,"Monthly Rate By Activity";#N/A,#N/A,FALSE,"Hourly Rate By Activity";#N/A,#N/A,FALSE,"Monthly Rate By Custom Resource";#N/A,#N/A,FALSE,"Hourly Rate By Custom Resource"}</definedName>
    <definedName name="qq">'[4]Direct Non-Payroll'!$F$42:$F$105</definedName>
    <definedName name="qqq" localSheetId="6" hidden="1">{#N/A,#N/A,FALSE,"Year";#N/A,#N/A,FALSE,"Client Savings";#N/A,#N/A,FALSE,"Staged Delivery by Hour";#N/A,#N/A,FALSE,"Hourly Rate By Activity";#N/A,#N/A,FALSE,"Hourly Rate By Custom Resource";#N/A,#N/A,FALSE,"Line of Business Review";#N/A,#N/A,FALSE,"Financials By Custom Resource";#N/A,#N/A,FALSE,"Assumptions";#N/A,#N/A,FALSE,"Sensitivity Analysis";#N/A,#N/A,FALSE,"Financing By Year";#N/A,#N/A,FALSE,"Billings";#N/A,#N/A,FALSE,"Overall Staffing Review"}</definedName>
    <definedName name="qqq" hidden="1">{#N/A,#N/A,FALSE,"Year";#N/A,#N/A,FALSE,"Client Savings";#N/A,#N/A,FALSE,"Staged Delivery by Hour";#N/A,#N/A,FALSE,"Hourly Rate By Activity";#N/A,#N/A,FALSE,"Hourly Rate By Custom Resource";#N/A,#N/A,FALSE,"Line of Business Review";#N/A,#N/A,FALSE,"Financials By Custom Resource";#N/A,#N/A,FALSE,"Assumptions";#N/A,#N/A,FALSE,"Sensitivity Analysis";#N/A,#N/A,FALSE,"Financing By Year";#N/A,#N/A,FALSE,"Billings";#N/A,#N/A,FALSE,"Overall Staffing Review"}</definedName>
    <definedName name="qqqq" localSheetId="6" hidden="1">{#N/A,#N/A,FALSE,"Year";#N/A,#N/A,FALSE,"AC Fiscal Year";#N/A,#N/A,FALSE,"Hourly Rate By Activity";#N/A,#N/A,FALSE,"Hourly Rate By Custom Resource";#N/A,#N/A,FALSE,"Sensitivity Analysis";#N/A,#N/A,FALSE,"Overall Staffing Review"}</definedName>
    <definedName name="qqqq" hidden="1">{#N/A,#N/A,FALSE,"Year";#N/A,#N/A,FALSE,"AC Fiscal Year";#N/A,#N/A,FALSE,"Hourly Rate By Activity";#N/A,#N/A,FALSE,"Hourly Rate By Custom Resource";#N/A,#N/A,FALSE,"Sensitivity Analysis";#N/A,#N/A,FALSE,"Overall Staffing Review"}</definedName>
    <definedName name="Query1" localSheetId="12">#REF!</definedName>
    <definedName name="Query1" localSheetId="10">#REF!</definedName>
    <definedName name="Query1">#REF!</definedName>
    <definedName name="Query1_12" localSheetId="12">#REF!</definedName>
    <definedName name="Query1_12" localSheetId="10">#REF!</definedName>
    <definedName name="Query1_12">#REF!</definedName>
    <definedName name="qww">'[4]Direct Non-Payroll'!$F$42:$F$105</definedName>
    <definedName name="Rate" localSheetId="12">#REF!</definedName>
    <definedName name="Rate" localSheetId="10">#REF!</definedName>
    <definedName name="Rate">#REF!</definedName>
    <definedName name="Rate_Choices" localSheetId="12">#REF!</definedName>
    <definedName name="Rate_Choices" localSheetId="10">#REF!</definedName>
    <definedName name="Rate_Choices">#REF!</definedName>
    <definedName name="Rate_Combo" localSheetId="12">#REF!</definedName>
    <definedName name="Rate_Combo" localSheetId="10">#REF!</definedName>
    <definedName name="Rate_Combo">#REF!</definedName>
    <definedName name="Rate_Concat" localSheetId="12">#REF!</definedName>
    <definedName name="Rate_Concat" localSheetId="10">#REF!</definedName>
    <definedName name="Rate_Concat">#REF!</definedName>
    <definedName name="Rate_Table" localSheetId="12">#REF!</definedName>
    <definedName name="Rate_Table" localSheetId="10">#REF!</definedName>
    <definedName name="Rate_Table">#REF!</definedName>
    <definedName name="Rates">"$#REF!.$D$1:$G$40"</definedName>
    <definedName name="RAWname" localSheetId="12">#REF!</definedName>
    <definedName name="RAWname" localSheetId="10">#REF!</definedName>
    <definedName name="RAWname">#REF!</definedName>
    <definedName name="RAWVarCur" localSheetId="12">#REF!</definedName>
    <definedName name="RAWVarCur" localSheetId="10">#REF!</definedName>
    <definedName name="RAWVarCur">#REF!</definedName>
    <definedName name="RAWVarYtd" localSheetId="12">#REF!</definedName>
    <definedName name="RAWVarYtd" localSheetId="10">#REF!</definedName>
    <definedName name="RAWVarYtd">#REF!</definedName>
    <definedName name="Remaining_Adjustment" localSheetId="12">#REF!</definedName>
    <definedName name="Remaining_Adjustment" localSheetId="10">#REF!</definedName>
    <definedName name="Remaining_Adjustment">#REF!</definedName>
    <definedName name="Report_Activity_Description" localSheetId="12">#REF!</definedName>
    <definedName name="Report_Activity_Description" localSheetId="10">#REF!</definedName>
    <definedName name="Report_Activity_Description">#REF!</definedName>
    <definedName name="Report_Activity_Year_0" localSheetId="12">#REF!</definedName>
    <definedName name="Report_Activity_Year_0" localSheetId="10">#REF!</definedName>
    <definedName name="Report_Activity_Year_0">#REF!</definedName>
    <definedName name="Report_Activity_Year_1" localSheetId="12">#REF!</definedName>
    <definedName name="Report_Activity_Year_1" localSheetId="10">#REF!</definedName>
    <definedName name="Report_Activity_Year_1">#REF!</definedName>
    <definedName name="Report_Activity_Year_10" localSheetId="12">#REF!</definedName>
    <definedName name="Report_Activity_Year_10" localSheetId="10">#REF!</definedName>
    <definedName name="Report_Activity_Year_10">#REF!</definedName>
    <definedName name="Report_Activity_Year_2" localSheetId="12">#REF!</definedName>
    <definedName name="Report_Activity_Year_2" localSheetId="10">#REF!</definedName>
    <definedName name="Report_Activity_Year_2">#REF!</definedName>
    <definedName name="Report_Activity_Year_3" localSheetId="12">#REF!</definedName>
    <definedName name="Report_Activity_Year_3" localSheetId="10">#REF!</definedName>
    <definedName name="Report_Activity_Year_3">#REF!</definedName>
    <definedName name="Report_Activity_Year_4" localSheetId="12">#REF!</definedName>
    <definedName name="Report_Activity_Year_4" localSheetId="10">#REF!</definedName>
    <definedName name="Report_Activity_Year_4">#REF!</definedName>
    <definedName name="Report_Activity_Year_5" localSheetId="12">#REF!</definedName>
    <definedName name="Report_Activity_Year_5" localSheetId="10">#REF!</definedName>
    <definedName name="Report_Activity_Year_5">#REF!</definedName>
    <definedName name="Report_Activity_Year_6" localSheetId="12">#REF!</definedName>
    <definedName name="Report_Activity_Year_6" localSheetId="10">#REF!</definedName>
    <definedName name="Report_Activity_Year_6">#REF!</definedName>
    <definedName name="Report_Activity_Year_7" localSheetId="12">#REF!</definedName>
    <definedName name="Report_Activity_Year_7" localSheetId="10">#REF!</definedName>
    <definedName name="Report_Activity_Year_7">#REF!</definedName>
    <definedName name="Report_Activity_Year_8" localSheetId="12">#REF!</definedName>
    <definedName name="Report_Activity_Year_8" localSheetId="10">#REF!</definedName>
    <definedName name="Report_Activity_Year_8">#REF!</definedName>
    <definedName name="Report_Activity_Year_9" localSheetId="12">#REF!</definedName>
    <definedName name="Report_Activity_Year_9" localSheetId="10">#REF!</definedName>
    <definedName name="Report_Activity_Year_9">#REF!</definedName>
    <definedName name="Resource" localSheetId="12">#REF!</definedName>
    <definedName name="Resource" localSheetId="10">#REF!</definedName>
    <definedName name="Resource">#REF!</definedName>
    <definedName name="Resource_Choices" localSheetId="12">#REF!</definedName>
    <definedName name="Resource_Choices" localSheetId="10">#REF!</definedName>
    <definedName name="Resource_Choices">#REF!</definedName>
    <definedName name="Resource_Combo_Field" localSheetId="12">#REF!</definedName>
    <definedName name="Resource_Combo_Field" localSheetId="10">#REF!</definedName>
    <definedName name="Resource_Combo_Field">#REF!</definedName>
    <definedName name="Resource_Currency_Concat" localSheetId="12">#REF!</definedName>
    <definedName name="Resource_Currency_Concat" localSheetId="10">#REF!</definedName>
    <definedName name="Resource_Currency_Concat">#REF!</definedName>
    <definedName name="Resource_Employee_Level_Venture_View" localSheetId="12">#REF!</definedName>
    <definedName name="Resource_Employee_Level_Venture_View" localSheetId="10">#REF!</definedName>
    <definedName name="Resource_Employee_Level_Venture_View">#REF!</definedName>
    <definedName name="Resource_Review_Description" localSheetId="12">#REF!</definedName>
    <definedName name="Resource_Review_Description" localSheetId="10">#REF!</definedName>
    <definedName name="Resource_Review_Description">#REF!</definedName>
    <definedName name="Resource_Review_Total" localSheetId="12">#REF!</definedName>
    <definedName name="Resource_Review_Total" localSheetId="10">#REF!</definedName>
    <definedName name="Resource_Review_Total">#REF!</definedName>
    <definedName name="Resource_Status_Employee_Level_Venture_View" localSheetId="12">#REF!</definedName>
    <definedName name="Resource_Status_Employee_Level_Venture_View" localSheetId="10">#REF!</definedName>
    <definedName name="Resource_Status_Employee_Level_Venture_View">#REF!</definedName>
    <definedName name="Resource_Status_Venture_View" localSheetId="12">#REF!</definedName>
    <definedName name="Resource_Status_Venture_View" localSheetId="10">#REF!</definedName>
    <definedName name="Resource_Status_Venture_View">#REF!</definedName>
    <definedName name="Resource_Table" localSheetId="12">#REF!</definedName>
    <definedName name="Resource_Table" localSheetId="10">#REF!</definedName>
    <definedName name="Resource_Table">#REF!</definedName>
    <definedName name="Resource_Venture_View" localSheetId="12">#REF!</definedName>
    <definedName name="Resource_Venture_View" localSheetId="10">#REF!</definedName>
    <definedName name="Resource_Venture_View">#REF!</definedName>
    <definedName name="Resource_Year_0" localSheetId="12">#REF!</definedName>
    <definedName name="Resource_Year_0" localSheetId="10">#REF!</definedName>
    <definedName name="Resource_Year_0">#REF!</definedName>
    <definedName name="Resource_Year_1" localSheetId="12">#REF!</definedName>
    <definedName name="Resource_Year_1" localSheetId="10">#REF!</definedName>
    <definedName name="Resource_Year_1">#REF!</definedName>
    <definedName name="Resource_Year_10" localSheetId="12">#REF!</definedName>
    <definedName name="Resource_Year_10" localSheetId="10">#REF!</definedName>
    <definedName name="Resource_Year_10">#REF!</definedName>
    <definedName name="Resource_Year_2" localSheetId="12">#REF!</definedName>
    <definedName name="Resource_Year_2" localSheetId="10">#REF!</definedName>
    <definedName name="Resource_Year_2">#REF!</definedName>
    <definedName name="Resource_Year_3" localSheetId="12">#REF!</definedName>
    <definedName name="Resource_Year_3" localSheetId="10">#REF!</definedName>
    <definedName name="Resource_Year_3">#REF!</definedName>
    <definedName name="Resource_Year_4" localSheetId="12">#REF!</definedName>
    <definedName name="Resource_Year_4" localSheetId="10">#REF!</definedName>
    <definedName name="Resource_Year_4">#REF!</definedName>
    <definedName name="Resource_Year_5" localSheetId="12">#REF!</definedName>
    <definedName name="Resource_Year_5" localSheetId="10">#REF!</definedName>
    <definedName name="Resource_Year_5">#REF!</definedName>
    <definedName name="Resource_Year_6" localSheetId="12">#REF!</definedName>
    <definedName name="Resource_Year_6" localSheetId="10">#REF!</definedName>
    <definedName name="Resource_Year_6">#REF!</definedName>
    <definedName name="Resource_Year_7" localSheetId="12">#REF!</definedName>
    <definedName name="Resource_Year_7" localSheetId="10">#REF!</definedName>
    <definedName name="Resource_Year_7">#REF!</definedName>
    <definedName name="Resource_Year_8" localSheetId="12">#REF!</definedName>
    <definedName name="Resource_Year_8" localSheetId="10">#REF!</definedName>
    <definedName name="Resource_Year_8">#REF!</definedName>
    <definedName name="Resource_Year_9" localSheetId="12">#REF!</definedName>
    <definedName name="Resource_Year_9" localSheetId="10">#REF!</definedName>
    <definedName name="Resource_Year_9">#REF!</definedName>
    <definedName name="ResponsePerson">[7]Data!$J$3:$J$11</definedName>
    <definedName name="Revenue_Adjust" localSheetId="12">#REF!</definedName>
    <definedName name="Revenue_Adjust" localSheetId="10">#REF!</definedName>
    <definedName name="Revenue_Adjust">#REF!</definedName>
    <definedName name="Revenue_Summary" localSheetId="12">#REF!</definedName>
    <definedName name="Revenue_Summary" localSheetId="10">#REF!</definedName>
    <definedName name="Revenue_Summary">#REF!</definedName>
    <definedName name="Revenue_Year_0" localSheetId="12">#REF!</definedName>
    <definedName name="Revenue_Year_0" localSheetId="10">#REF!</definedName>
    <definedName name="Revenue_Year_0">#REF!</definedName>
    <definedName name="Revenue_Year_1" localSheetId="12">#REF!</definedName>
    <definedName name="Revenue_Year_1" localSheetId="10">#REF!</definedName>
    <definedName name="Revenue_Year_1">#REF!</definedName>
    <definedName name="Revenue_Year_10" localSheetId="12">#REF!</definedName>
    <definedName name="Revenue_Year_10" localSheetId="10">#REF!</definedName>
    <definedName name="Revenue_Year_10">#REF!</definedName>
    <definedName name="Revenue_Year_2" localSheetId="12">#REF!</definedName>
    <definedName name="Revenue_Year_2" localSheetId="10">#REF!</definedName>
    <definedName name="Revenue_Year_2">#REF!</definedName>
    <definedName name="Revenue_Year_3" localSheetId="12">#REF!</definedName>
    <definedName name="Revenue_Year_3" localSheetId="10">#REF!</definedName>
    <definedName name="Revenue_Year_3">#REF!</definedName>
    <definedName name="Revenue_Year_4" localSheetId="12">#REF!</definedName>
    <definedName name="Revenue_Year_4" localSheetId="10">#REF!</definedName>
    <definedName name="Revenue_Year_4">#REF!</definedName>
    <definedName name="Revenue_Year_5" localSheetId="12">#REF!</definedName>
    <definedName name="Revenue_Year_5" localSheetId="10">#REF!</definedName>
    <definedName name="Revenue_Year_5">#REF!</definedName>
    <definedName name="Revenue_Year_6" localSheetId="12">#REF!</definedName>
    <definedName name="Revenue_Year_6" localSheetId="10">#REF!</definedName>
    <definedName name="Revenue_Year_6">#REF!</definedName>
    <definedName name="Revenue_Year_7" localSheetId="12">#REF!</definedName>
    <definedName name="Revenue_Year_7" localSheetId="10">#REF!</definedName>
    <definedName name="Revenue_Year_7">#REF!</definedName>
    <definedName name="Revenue_Year_8" localSheetId="12">#REF!</definedName>
    <definedName name="Revenue_Year_8" localSheetId="10">#REF!</definedName>
    <definedName name="Revenue_Year_8">#REF!</definedName>
    <definedName name="Revenue_Year_9" localSheetId="12">#REF!</definedName>
    <definedName name="Revenue_Year_9" localSheetId="10">#REF!</definedName>
    <definedName name="Revenue_Year_9">#REF!</definedName>
    <definedName name="Role">'[22]Asia Pacific YTD'!$D$91:$D$102</definedName>
    <definedName name="Salary_Costs" localSheetId="12">#REF!</definedName>
    <definedName name="Salary_Costs" localSheetId="10">#REF!</definedName>
    <definedName name="Salary_Costs">#REF!</definedName>
    <definedName name="Salary_Costs_Year_0" localSheetId="12">#REF!</definedName>
    <definedName name="Salary_Costs_Year_0" localSheetId="10">#REF!</definedName>
    <definedName name="Salary_Costs_Year_0">#REF!</definedName>
    <definedName name="Salary_Costs_Year_1" localSheetId="12">#REF!</definedName>
    <definedName name="Salary_Costs_Year_1" localSheetId="10">#REF!</definedName>
    <definedName name="Salary_Costs_Year_1">#REF!</definedName>
    <definedName name="Salary_Costs_Year_10" localSheetId="12">#REF!</definedName>
    <definedName name="Salary_Costs_Year_10" localSheetId="10">#REF!</definedName>
    <definedName name="Salary_Costs_Year_10">#REF!</definedName>
    <definedName name="Salary_Costs_Year_2" localSheetId="12">#REF!</definedName>
    <definedName name="Salary_Costs_Year_2" localSheetId="10">#REF!</definedName>
    <definedName name="Salary_Costs_Year_2">#REF!</definedName>
    <definedName name="Salary_Costs_Year_3" localSheetId="12">#REF!</definedName>
    <definedName name="Salary_Costs_Year_3" localSheetId="10">#REF!</definedName>
    <definedName name="Salary_Costs_Year_3">#REF!</definedName>
    <definedName name="Salary_Costs_Year_4" localSheetId="12">#REF!</definedName>
    <definedName name="Salary_Costs_Year_4" localSheetId="10">#REF!</definedName>
    <definedName name="Salary_Costs_Year_4">#REF!</definedName>
    <definedName name="Salary_Costs_Year_5" localSheetId="12">#REF!</definedName>
    <definedName name="Salary_Costs_Year_5" localSheetId="10">#REF!</definedName>
    <definedName name="Salary_Costs_Year_5">#REF!</definedName>
    <definedName name="Salary_Costs_Year_6" localSheetId="12">#REF!</definedName>
    <definedName name="Salary_Costs_Year_6" localSheetId="10">#REF!</definedName>
    <definedName name="Salary_Costs_Year_6">#REF!</definedName>
    <definedName name="Salary_Costs_Year_7" localSheetId="12">#REF!</definedName>
    <definedName name="Salary_Costs_Year_7" localSheetId="10">#REF!</definedName>
    <definedName name="Salary_Costs_Year_7">#REF!</definedName>
    <definedName name="Salary_Costs_Year_8" localSheetId="12">#REF!</definedName>
    <definedName name="Salary_Costs_Year_8" localSheetId="10">#REF!</definedName>
    <definedName name="Salary_Costs_Year_8">#REF!</definedName>
    <definedName name="Salary_Costs_Year_9" localSheetId="12">#REF!</definedName>
    <definedName name="Salary_Costs_Year_9" localSheetId="10">#REF!</definedName>
    <definedName name="Salary_Costs_Year_9">#REF!</definedName>
    <definedName name="Salary_Level_Choices" localSheetId="12">#REF!</definedName>
    <definedName name="Salary_Level_Choices" localSheetId="10">#REF!</definedName>
    <definedName name="Salary_Level_Choices">#REF!</definedName>
    <definedName name="scc_client">[13]SCC!$C$18</definedName>
    <definedName name="scc_mcafee">[13]SCC!$E$18</definedName>
    <definedName name="scc_netshield">[13]SCC!$F$18</definedName>
    <definedName name="scc_norton">[13]SCC!$G$18</definedName>
    <definedName name="scc_server">[13]SCC!$D$18</definedName>
    <definedName name="scc_trend">[13]SCC!$H$18</definedName>
    <definedName name="SCGD" localSheetId="12">[1]JJDHT!#REF!</definedName>
    <definedName name="SCGD" localSheetId="10">[1]JJDHT!#REF!</definedName>
    <definedName name="SCGD">[1]JJDHT!#REF!</definedName>
    <definedName name="SCGname" localSheetId="12">#REF!</definedName>
    <definedName name="SCGname" localSheetId="10">#REF!</definedName>
    <definedName name="SCGname">#REF!</definedName>
    <definedName name="SCGVarCur" localSheetId="12">#REF!</definedName>
    <definedName name="SCGVarCur" localSheetId="10">#REF!</definedName>
    <definedName name="SCGVarCur">#REF!</definedName>
    <definedName name="SCGVarYtd" localSheetId="12">#REF!</definedName>
    <definedName name="SCGVarYtd" localSheetId="10">#REF!</definedName>
    <definedName name="SCGVarYtd">#REF!</definedName>
    <definedName name="Segment">[7]Data!$D$3:$D$4</definedName>
    <definedName name="SegmentOne">[7]Data!$E$3:$E$9</definedName>
    <definedName name="Serv_price_IT_One_FullIndex">'[20]Yr by Yr rates'!$H$7:$M$11</definedName>
    <definedName name="Serv_price_IT_One_FullIndex_12">'[21]Yr by Yr rates'!$H$7:$M$11</definedName>
    <definedName name="Serv_price_IT_One_PartialIndex">'[20]Yr by Yr rates'!$H$37:$M$41</definedName>
    <definedName name="Serv_price_IT_One_PartialIndex_12">'[21]Yr by Yr rates'!$H$37:$M$41</definedName>
    <definedName name="servers">"$#REF!.$D$4:$F$4"</definedName>
    <definedName name="Split_Names" localSheetId="12">#REF!</definedName>
    <definedName name="Split_Names" localSheetId="10">#REF!</definedName>
    <definedName name="Split_Names">#REF!</definedName>
    <definedName name="Split_Names_10" localSheetId="12">#REF!</definedName>
    <definedName name="Split_Names_10" localSheetId="10">#REF!</definedName>
    <definedName name="Split_Names_10">#REF!</definedName>
    <definedName name="Split_Names_3" localSheetId="12">#REF!</definedName>
    <definedName name="Split_Names_3" localSheetId="10">#REF!</definedName>
    <definedName name="Split_Names_3">#REF!</definedName>
    <definedName name="Split_Names_8" localSheetId="12">#REF!</definedName>
    <definedName name="Split_Names_8" localSheetId="10">#REF!</definedName>
    <definedName name="Split_Names_8">#REF!</definedName>
    <definedName name="Square_Meters" localSheetId="12">#REF!</definedName>
    <definedName name="Square_Meters" localSheetId="10">#REF!</definedName>
    <definedName name="Square_Meters">#REF!</definedName>
    <definedName name="Square_Meters_10" localSheetId="12">#REF!</definedName>
    <definedName name="Square_Meters_10" localSheetId="10">#REF!</definedName>
    <definedName name="Square_Meters_10">#REF!</definedName>
    <definedName name="Square_Meters_3" localSheetId="12">#REF!</definedName>
    <definedName name="Square_Meters_3" localSheetId="10">#REF!</definedName>
    <definedName name="Square_Meters_3">#REF!</definedName>
    <definedName name="Square_Meters_8" localSheetId="12">#REF!</definedName>
    <definedName name="Square_Meters_8" localSheetId="10">#REF!</definedName>
    <definedName name="Square_Meters_8">#REF!</definedName>
    <definedName name="staffing103" localSheetId="6" hidden="1">{#N/A,#N/A,FALSE,"Assessment";#N/A,#N/A,FALSE,"Staffing";#N/A,#N/A,FALSE,"Hires";#N/A,#N/A,FALSE,"Assumptions"}</definedName>
    <definedName name="staffing103" hidden="1">{#N/A,#N/A,FALSE,"Assessment";#N/A,#N/A,FALSE,"Staffing";#N/A,#N/A,FALSE,"Hires";#N/A,#N/A,FALSE,"Assumptions"}</definedName>
    <definedName name="staffing2" localSheetId="6" hidden="1">{#N/A,#N/A,FALSE,"Assessment";#N/A,#N/A,FALSE,"Staffing";#N/A,#N/A,FALSE,"Hires";#N/A,#N/A,FALSE,"Assumptions"}</definedName>
    <definedName name="staffing2" hidden="1">{#N/A,#N/A,FALSE,"Assessment";#N/A,#N/A,FALSE,"Staffing";#N/A,#N/A,FALSE,"Hires";#N/A,#N/A,FALSE,"Assumptions"}</definedName>
    <definedName name="Staffing3" localSheetId="6" hidden="1">{#N/A,#N/A,FALSE,"Assessment";#N/A,#N/A,FALSE,"Staffing";#N/A,#N/A,FALSE,"Hires";#N/A,#N/A,FALSE,"Assumptions"}</definedName>
    <definedName name="Staffing3" hidden="1">{#N/A,#N/A,FALSE,"Assessment";#N/A,#N/A,FALSE,"Staffing";#N/A,#N/A,FALSE,"Hires";#N/A,#N/A,FALSE,"Assumptions"}</definedName>
    <definedName name="staffing4" localSheetId="6" hidden="1">{#N/A,#N/A,FALSE,"Assessment";#N/A,#N/A,FALSE,"Staffing";#N/A,#N/A,FALSE,"Hires";#N/A,#N/A,FALSE,"Assumptions"}</definedName>
    <definedName name="staffing4" hidden="1">{#N/A,#N/A,FALSE,"Assessment";#N/A,#N/A,FALSE,"Staffing";#N/A,#N/A,FALSE,"Hires";#N/A,#N/A,FALSE,"Assumptions"}</definedName>
    <definedName name="Standalone_or_Connected">'[25]Venture Key Assumptions'!$I$19</definedName>
    <definedName name="StandardJournalTypes" localSheetId="12">#REF!</definedName>
    <definedName name="StandardJournalTypes" localSheetId="10">#REF!</definedName>
    <definedName name="StandardJournalTypes">#REF!</definedName>
    <definedName name="Start_Column" localSheetId="12">#REF!</definedName>
    <definedName name="Start_Column" localSheetId="10">#REF!</definedName>
    <definedName name="Start_Column">#REF!</definedName>
    <definedName name="Start_Column_Calculations" localSheetId="12">#REF!</definedName>
    <definedName name="Start_Column_Calculations" localSheetId="10">#REF!</definedName>
    <definedName name="Start_Column_Calculations">#REF!</definedName>
    <definedName name="Start_Column_Concatenations" localSheetId="12">#REF!</definedName>
    <definedName name="Start_Column_Concatenations" localSheetId="10">#REF!</definedName>
    <definedName name="Start_Column_Concatenations">#REF!</definedName>
    <definedName name="Status">[7]Data!$I$3:$I$9</definedName>
    <definedName name="Status_Choices" localSheetId="12">#REF!</definedName>
    <definedName name="Status_Choices" localSheetId="10">#REF!</definedName>
    <definedName name="Status_Choices">#REF!</definedName>
    <definedName name="Sub___Consulting_PDR_Hourly_Rate" localSheetId="12">#REF!</definedName>
    <definedName name="Sub___Consulting_PDR_Hourly_Rate" localSheetId="10">#REF!</definedName>
    <definedName name="Sub___Consulting_PDR_Hourly_Rate">#REF!</definedName>
    <definedName name="Sub_FB_Adjustment" localSheetId="12">#REF!</definedName>
    <definedName name="Sub_FB_Adjustment" localSheetId="10">#REF!</definedName>
    <definedName name="Sub_FB_Adjustment">#REF!</definedName>
    <definedName name="SumInfra_Util_Sub" localSheetId="12">'[26]Transformation - Subsidiary'!#REF!</definedName>
    <definedName name="SumInfra_Util_Sub" localSheetId="10">'[26]Transformation - Subsidiary'!#REF!</definedName>
    <definedName name="SumInfra_Util_Sub">'[26]Transformation - Subsidiary'!#REF!</definedName>
    <definedName name="Summary_Tags_Missing" localSheetId="12">#REF!</definedName>
    <definedName name="Summary_Tags_Missing" localSheetId="10">#REF!</definedName>
    <definedName name="Summary_Tags_Missing">#REF!</definedName>
    <definedName name="SumTrans" localSheetId="12">#REF!</definedName>
    <definedName name="SumTrans" localSheetId="10">#REF!</definedName>
    <definedName name="SumTrans">#REF!</definedName>
    <definedName name="SumUtil" localSheetId="12">#REF!</definedName>
    <definedName name="SumUtil" localSheetId="10">#REF!</definedName>
    <definedName name="SumUtil">#REF!</definedName>
    <definedName name="System">[7]Data!$H$3:$H$14</definedName>
    <definedName name="T_comcode" localSheetId="12">#REF!</definedName>
    <definedName name="T_comcode" localSheetId="10">#REF!</definedName>
    <definedName name="T_comcode">#REF!</definedName>
    <definedName name="Temp" localSheetId="12">#REF!</definedName>
    <definedName name="Temp" localSheetId="10">#REF!</definedName>
    <definedName name="Temp">#REF!</definedName>
    <definedName name="Temp_2" localSheetId="6" hidden="1">{#N/A,#N/A,FALSE,"Assessment";#N/A,#N/A,FALSE,"Staffing";#N/A,#N/A,FALSE,"Hires";#N/A,#N/A,FALSE,"Assumptions"}</definedName>
    <definedName name="Temp_2" hidden="1">{#N/A,#N/A,FALSE,"Assessment";#N/A,#N/A,FALSE,"Staffing";#N/A,#N/A,FALSE,"Hires";#N/A,#N/A,FALSE,"Assumptions"}</definedName>
    <definedName name="Temp_3" localSheetId="6" hidden="1">{#N/A,#N/A,FALSE,"Assessment";#N/A,#N/A,FALSE,"Staffing";#N/A,#N/A,FALSE,"Hires";#N/A,#N/A,FALSE,"Assumptions"}</definedName>
    <definedName name="Temp_3" hidden="1">{#N/A,#N/A,FALSE,"Assessment";#N/A,#N/A,FALSE,"Staffing";#N/A,#N/A,FALSE,"Hires";#N/A,#N/A,FALSE,"Assumptions"}</definedName>
    <definedName name="test" localSheetId="6" hidden="1">{"'ตัวอย่าง'!$A$1:$O$21"}</definedName>
    <definedName name="test" hidden="1">{"'ตัวอย่าง'!$A$1:$O$21"}</definedName>
    <definedName name="Test_Range" localSheetId="12">#REF!</definedName>
    <definedName name="Test_Range" localSheetId="10">#REF!</definedName>
    <definedName name="Test_Range">#REF!</definedName>
    <definedName name="TEST0" localSheetId="12">#REF!</definedName>
    <definedName name="TEST0" localSheetId="10">#REF!</definedName>
    <definedName name="TEST0">#REF!</definedName>
    <definedName name="TESTHKEY" localSheetId="12">#REF!</definedName>
    <definedName name="TESTHKEY" localSheetId="10">#REF!</definedName>
    <definedName name="TESTHKEY">#REF!</definedName>
    <definedName name="TESTKEYS" localSheetId="12">#REF!</definedName>
    <definedName name="TESTKEYS" localSheetId="10">#REF!</definedName>
    <definedName name="TESTKEYS">#REF!</definedName>
    <definedName name="TESTVKEY" localSheetId="12">#REF!</definedName>
    <definedName name="TESTVKEY" localSheetId="10">#REF!</definedName>
    <definedName name="TESTVKEY">#REF!</definedName>
    <definedName name="THB_Benefits_Table" localSheetId="12">#REF!</definedName>
    <definedName name="THB_Benefits_Table" localSheetId="10">#REF!</definedName>
    <definedName name="THB_Benefits_Table">#REF!</definedName>
    <definedName name="TOC">[27]Sheet2!$B$3:$B$5</definedName>
    <definedName name="Total_Billing_Adjustment" localSheetId="12">#REF!</definedName>
    <definedName name="Total_Billing_Adjustment" localSheetId="10">#REF!</definedName>
    <definedName name="Total_Billing_Adjustment">#REF!</definedName>
    <definedName name="Total_Client_Billings" localSheetId="12">#REF!</definedName>
    <definedName name="Total_Client_Billings" localSheetId="10">#REF!</definedName>
    <definedName name="Total_Client_Billings">#REF!</definedName>
    <definedName name="Total_Direct_Costs" localSheetId="12">#REF!</definedName>
    <definedName name="Total_Direct_Costs" localSheetId="10">#REF!</definedName>
    <definedName name="Total_Direct_Costs">#REF!</definedName>
    <definedName name="Total_Rev_Adjust" localSheetId="12">#REF!</definedName>
    <definedName name="Total_Rev_Adjust" localSheetId="10">#REF!</definedName>
    <definedName name="Total_Rev_Adjust">#REF!</definedName>
    <definedName name="TotalDebits" localSheetId="12">#REF!</definedName>
    <definedName name="TotalDebits" localSheetId="10">#REF!</definedName>
    <definedName name="TotalDebits">#REF!</definedName>
    <definedName name="ToW_BPM_Year_0" localSheetId="12">#REF!</definedName>
    <definedName name="ToW_BPM_Year_0" localSheetId="10">#REF!</definedName>
    <definedName name="ToW_BPM_Year_0">#REF!</definedName>
    <definedName name="ToW_BPM_Year_1" localSheetId="12">#REF!</definedName>
    <definedName name="ToW_BPM_Year_1" localSheetId="10">#REF!</definedName>
    <definedName name="ToW_BPM_Year_1">#REF!</definedName>
    <definedName name="ToW_BPM_Year_10" localSheetId="12">#REF!</definedName>
    <definedName name="ToW_BPM_Year_10" localSheetId="10">#REF!</definedName>
    <definedName name="ToW_BPM_Year_10">#REF!</definedName>
    <definedName name="ToW_BPM_Year_2" localSheetId="12">#REF!</definedName>
    <definedName name="ToW_BPM_Year_2" localSheetId="10">#REF!</definedName>
    <definedName name="ToW_BPM_Year_2">#REF!</definedName>
    <definedName name="ToW_BPM_Year_3" localSheetId="12">#REF!</definedName>
    <definedName name="ToW_BPM_Year_3" localSheetId="10">#REF!</definedName>
    <definedName name="ToW_BPM_Year_3">#REF!</definedName>
    <definedName name="ToW_BPM_Year_4" localSheetId="12">#REF!</definedName>
    <definedName name="ToW_BPM_Year_4" localSheetId="10">#REF!</definedName>
    <definedName name="ToW_BPM_Year_4">#REF!</definedName>
    <definedName name="ToW_BPM_Year_5" localSheetId="12">#REF!</definedName>
    <definedName name="ToW_BPM_Year_5" localSheetId="10">#REF!</definedName>
    <definedName name="ToW_BPM_Year_5">#REF!</definedName>
    <definedName name="ToW_BPM_Year_6" localSheetId="12">#REF!</definedName>
    <definedName name="ToW_BPM_Year_6" localSheetId="10">#REF!</definedName>
    <definedName name="ToW_BPM_Year_6">#REF!</definedName>
    <definedName name="ToW_BPM_Year_7" localSheetId="12">#REF!</definedName>
    <definedName name="ToW_BPM_Year_7" localSheetId="10">#REF!</definedName>
    <definedName name="ToW_BPM_Year_7">#REF!</definedName>
    <definedName name="ToW_BPM_Year_8" localSheetId="12">#REF!</definedName>
    <definedName name="ToW_BPM_Year_8" localSheetId="10">#REF!</definedName>
    <definedName name="ToW_BPM_Year_8">#REF!</definedName>
    <definedName name="ToW_BPM_Year_9" localSheetId="12">#REF!</definedName>
    <definedName name="ToW_BPM_Year_9" localSheetId="10">#REF!</definedName>
    <definedName name="ToW_BPM_Year_9">#REF!</definedName>
    <definedName name="TOW_Choices" localSheetId="12">#REF!</definedName>
    <definedName name="TOW_Choices" localSheetId="10">#REF!</definedName>
    <definedName name="TOW_Choices">#REF!</definedName>
    <definedName name="ToW_Con_Year_0" localSheetId="12">#REF!</definedName>
    <definedName name="ToW_Con_Year_0" localSheetId="10">#REF!</definedName>
    <definedName name="ToW_Con_Year_0">#REF!</definedName>
    <definedName name="ToW_Con_Year_1" localSheetId="12">#REF!</definedName>
    <definedName name="ToW_Con_Year_1" localSheetId="10">#REF!</definedName>
    <definedName name="ToW_Con_Year_1">#REF!</definedName>
    <definedName name="ToW_Con_Year_10" localSheetId="12">#REF!</definedName>
    <definedName name="ToW_Con_Year_10" localSheetId="10">#REF!</definedName>
    <definedName name="ToW_Con_Year_10">#REF!</definedName>
    <definedName name="ToW_Con_Year_2" localSheetId="12">#REF!</definedName>
    <definedName name="ToW_Con_Year_2" localSheetId="10">#REF!</definedName>
    <definedName name="ToW_Con_Year_2">#REF!</definedName>
    <definedName name="ToW_Con_Year_3" localSheetId="12">#REF!</definedName>
    <definedName name="ToW_Con_Year_3" localSheetId="10">#REF!</definedName>
    <definedName name="ToW_Con_Year_3">#REF!</definedName>
    <definedName name="ToW_Con_Year_4" localSheetId="12">#REF!</definedName>
    <definedName name="ToW_Con_Year_4" localSheetId="10">#REF!</definedName>
    <definedName name="ToW_Con_Year_4">#REF!</definedName>
    <definedName name="ToW_Con_Year_5" localSheetId="12">#REF!</definedName>
    <definedName name="ToW_Con_Year_5" localSheetId="10">#REF!</definedName>
    <definedName name="ToW_Con_Year_5">#REF!</definedName>
    <definedName name="ToW_Con_Year_6" localSheetId="12">#REF!</definedName>
    <definedName name="ToW_Con_Year_6" localSheetId="10">#REF!</definedName>
    <definedName name="ToW_Con_Year_6">#REF!</definedName>
    <definedName name="ToW_Con_Year_7" localSheetId="12">#REF!</definedName>
    <definedName name="ToW_Con_Year_7" localSheetId="10">#REF!</definedName>
    <definedName name="ToW_Con_Year_7">#REF!</definedName>
    <definedName name="ToW_Con_Year_8" localSheetId="12">#REF!</definedName>
    <definedName name="ToW_Con_Year_8" localSheetId="10">#REF!</definedName>
    <definedName name="ToW_Con_Year_8">#REF!</definedName>
    <definedName name="ToW_Con_Year_9" localSheetId="12">#REF!</definedName>
    <definedName name="ToW_Con_Year_9" localSheetId="10">#REF!</definedName>
    <definedName name="ToW_Con_Year_9">#REF!</definedName>
    <definedName name="ToW_Venture_View" localSheetId="12">#REF!</definedName>
    <definedName name="ToW_Venture_View" localSheetId="10">#REF!</definedName>
    <definedName name="ToW_Venture_View">#REF!</definedName>
    <definedName name="transition_y1" localSheetId="12">'[12]AC MSL- Dnp Assumptions'!#REF!</definedName>
    <definedName name="transition_y1" localSheetId="10">'[12]AC MSL- Dnp Assumptions'!#REF!</definedName>
    <definedName name="transition_y1">'[12]AC MSL- Dnp Assumptions'!#REF!</definedName>
    <definedName name="transition_y1_10" localSheetId="12">'[12]AC MSL- Dnp Assumptions'!#REF!</definedName>
    <definedName name="transition_y1_10" localSheetId="10">'[12]AC MSL- Dnp Assumptions'!#REF!</definedName>
    <definedName name="transition_y1_10">'[12]AC MSL- Dnp Assumptions'!#REF!</definedName>
    <definedName name="transition_y1_3" localSheetId="12">'[12]AC MSL- Dnp Assumptions'!#REF!</definedName>
    <definedName name="transition_y1_3" localSheetId="10">'[12]AC MSL- Dnp Assumptions'!#REF!</definedName>
    <definedName name="transition_y1_3">'[12]AC MSL- Dnp Assumptions'!#REF!</definedName>
    <definedName name="transition_y1_8" localSheetId="12">'[12]AC MSL- Dnp Assumptions'!#REF!</definedName>
    <definedName name="transition_y1_8" localSheetId="10">'[12]AC MSL- Dnp Assumptions'!#REF!</definedName>
    <definedName name="transition_y1_8">'[12]AC MSL- Dnp Assumptions'!#REF!</definedName>
    <definedName name="transition_y2" localSheetId="12">'[12]AC MSL- Dnp Assumptions'!#REF!</definedName>
    <definedName name="transition_y2" localSheetId="10">'[12]AC MSL- Dnp Assumptions'!#REF!</definedName>
    <definedName name="transition_y2">'[12]AC MSL- Dnp Assumptions'!#REF!</definedName>
    <definedName name="transition_y2_10" localSheetId="12">'[12]AC MSL- Dnp Assumptions'!#REF!</definedName>
    <definedName name="transition_y2_10" localSheetId="10">'[12]AC MSL- Dnp Assumptions'!#REF!</definedName>
    <definedName name="transition_y2_10">'[12]AC MSL- Dnp Assumptions'!#REF!</definedName>
    <definedName name="transition_y2_3" localSheetId="12">'[12]AC MSL- Dnp Assumptions'!#REF!</definedName>
    <definedName name="transition_y2_3" localSheetId="10">'[12]AC MSL- Dnp Assumptions'!#REF!</definedName>
    <definedName name="transition_y2_3">'[12]AC MSL- Dnp Assumptions'!#REF!</definedName>
    <definedName name="transition_y2_8" localSheetId="12">'[12]AC MSL- Dnp Assumptions'!#REF!</definedName>
    <definedName name="transition_y2_8" localSheetId="10">'[12]AC MSL- Dnp Assumptions'!#REF!</definedName>
    <definedName name="transition_y2_8">'[12]AC MSL- Dnp Assumptions'!#REF!</definedName>
    <definedName name="transition_y3" localSheetId="12">'[12]AC MSL- Dnp Assumptions'!#REF!</definedName>
    <definedName name="transition_y3" localSheetId="10">'[12]AC MSL- Dnp Assumptions'!#REF!</definedName>
    <definedName name="transition_y3">'[12]AC MSL- Dnp Assumptions'!#REF!</definedName>
    <definedName name="transition_y3_10" localSheetId="12">'[12]AC MSL- Dnp Assumptions'!#REF!</definedName>
    <definedName name="transition_y3_10" localSheetId="10">'[12]AC MSL- Dnp Assumptions'!#REF!</definedName>
    <definedName name="transition_y3_10">'[12]AC MSL- Dnp Assumptions'!#REF!</definedName>
    <definedName name="transition_y3_3" localSheetId="12">'[12]AC MSL- Dnp Assumptions'!#REF!</definedName>
    <definedName name="transition_y3_3" localSheetId="10">'[12]AC MSL- Dnp Assumptions'!#REF!</definedName>
    <definedName name="transition_y3_3">'[12]AC MSL- Dnp Assumptions'!#REF!</definedName>
    <definedName name="transition_y3_8" localSheetId="12">'[12]AC MSL- Dnp Assumptions'!#REF!</definedName>
    <definedName name="transition_y3_8" localSheetId="10">'[12]AC MSL- Dnp Assumptions'!#REF!</definedName>
    <definedName name="transition_y3_8">'[12]AC MSL- Dnp Assumptions'!#REF!</definedName>
    <definedName name="transition_y4" localSheetId="12">'[12]AC MSL- Dnp Assumptions'!#REF!</definedName>
    <definedName name="transition_y4" localSheetId="10">'[12]AC MSL- Dnp Assumptions'!#REF!</definedName>
    <definedName name="transition_y4">'[12]AC MSL- Dnp Assumptions'!#REF!</definedName>
    <definedName name="transition_y4_10" localSheetId="12">'[12]AC MSL- Dnp Assumptions'!#REF!</definedName>
    <definedName name="transition_y4_10" localSheetId="10">'[12]AC MSL- Dnp Assumptions'!#REF!</definedName>
    <definedName name="transition_y4_10">'[12]AC MSL- Dnp Assumptions'!#REF!</definedName>
    <definedName name="transition_y4_3" localSheetId="12">'[12]AC MSL- Dnp Assumptions'!#REF!</definedName>
    <definedName name="transition_y4_3" localSheetId="10">'[12]AC MSL- Dnp Assumptions'!#REF!</definedName>
    <definedName name="transition_y4_3">'[12]AC MSL- Dnp Assumptions'!#REF!</definedName>
    <definedName name="transition_y4_8" localSheetId="12">'[12]AC MSL- Dnp Assumptions'!#REF!</definedName>
    <definedName name="transition_y4_8" localSheetId="10">'[12]AC MSL- Dnp Assumptions'!#REF!</definedName>
    <definedName name="transition_y4_8">'[12]AC MSL- Dnp Assumptions'!#REF!</definedName>
    <definedName name="Type">[7]Data!$A$3:$A$4</definedName>
    <definedName name="type_lmu">'[12]AC MSL&amp;NOVARE- Employment Wk'!$I$6:$I$613</definedName>
    <definedName name="Type_of_cost">[27]Sheet2!$D$3:$D$5</definedName>
    <definedName name="Type_of_Work" localSheetId="12">#REF!</definedName>
    <definedName name="Type_of_Work" localSheetId="10">#REF!</definedName>
    <definedName name="Type_of_Work">#REF!</definedName>
    <definedName name="Type_of_Work_Resource_Home_Office_Venture_View" localSheetId="12">#REF!</definedName>
    <definedName name="Type_of_Work_Resource_Home_Office_Venture_View" localSheetId="10">#REF!</definedName>
    <definedName name="Type_of_Work_Resource_Home_Office_Venture_View">#REF!</definedName>
    <definedName name="Type_of_Work_Resource_Venture_View" localSheetId="12">#REF!</definedName>
    <definedName name="Type_of_Work_Resource_Venture_View" localSheetId="10">#REF!</definedName>
    <definedName name="Type_of_Work_Resource_Venture_View">#REF!</definedName>
    <definedName name="TypeOne">[7]Data!$B$3:$B$8</definedName>
    <definedName name="TypeTwo">[7]Data!$C$3:$C$5</definedName>
    <definedName name="USD_Benefits_Table" localSheetId="12">#REF!</definedName>
    <definedName name="USD_Benefits_Table" localSheetId="10">#REF!</definedName>
    <definedName name="USD_Benefits_Table">#REF!</definedName>
    <definedName name="utilized_hours" localSheetId="12">#REF!</definedName>
    <definedName name="utilized_hours" localSheetId="10">#REF!</definedName>
    <definedName name="utilized_hours">#REF!</definedName>
    <definedName name="Vendor">[7]Data!$F$3:$F$6</definedName>
    <definedName name="Vendor_Type" localSheetId="12">#REF!</definedName>
    <definedName name="Vendor_Type" localSheetId="10">#REF!</definedName>
    <definedName name="Vendor_Type">#REF!</definedName>
    <definedName name="VendorOne">[7]Data!$G$3:$G$10</definedName>
    <definedName name="Venture_Expense" localSheetId="12">#REF!</definedName>
    <definedName name="Venture_Expense" localSheetId="10">#REF!</definedName>
    <definedName name="Venture_Expense">#REF!</definedName>
    <definedName name="Venture_Expense_Choices" localSheetId="12">#REF!</definedName>
    <definedName name="Venture_Expense_Choices" localSheetId="10">#REF!</definedName>
    <definedName name="Venture_Expense_Choices">#REF!</definedName>
    <definedName name="Venture_View" localSheetId="12">#REF!</definedName>
    <definedName name="Venture_View" localSheetId="10">#REF!</definedName>
    <definedName name="Venture_View">#REF!</definedName>
    <definedName name="Venture_View_Choices" localSheetId="12">#REF!</definedName>
    <definedName name="Venture_View_Choices" localSheetId="10">#REF!</definedName>
    <definedName name="Venture_View_Choices">#REF!</definedName>
    <definedName name="Venture_View_Expense" localSheetId="12">#REF!</definedName>
    <definedName name="Venture_View_Expense" localSheetId="10">#REF!</definedName>
    <definedName name="Venture_View_Expense">#REF!</definedName>
    <definedName name="Venture_View_TOW_Expense" localSheetId="12">#REF!</definedName>
    <definedName name="Venture_View_TOW_Expense" localSheetId="10">#REF!</definedName>
    <definedName name="Venture_View_TOW_Expense">#REF!</definedName>
    <definedName name="WC_Billings" localSheetId="12">#REF!</definedName>
    <definedName name="WC_Billings" localSheetId="10">#REF!</definedName>
    <definedName name="WC_Billings">#REF!</definedName>
    <definedName name="WC_Costs" localSheetId="12">#REF!</definedName>
    <definedName name="WC_Costs" localSheetId="10">#REF!</definedName>
    <definedName name="WC_Costs">#REF!</definedName>
    <definedName name="WC_Costs_Year_0" localSheetId="12">#REF!</definedName>
    <definedName name="WC_Costs_Year_0" localSheetId="10">#REF!</definedName>
    <definedName name="WC_Costs_Year_0">#REF!</definedName>
    <definedName name="WC_Costs_Year_1" localSheetId="12">#REF!</definedName>
    <definedName name="WC_Costs_Year_1" localSheetId="10">#REF!</definedName>
    <definedName name="WC_Costs_Year_1">#REF!</definedName>
    <definedName name="WC_Costs_Year_10" localSheetId="12">#REF!</definedName>
    <definedName name="WC_Costs_Year_10" localSheetId="10">#REF!</definedName>
    <definedName name="WC_Costs_Year_10">#REF!</definedName>
    <definedName name="WC_Costs_Year_2" localSheetId="12">#REF!</definedName>
    <definedName name="WC_Costs_Year_2" localSheetId="10">#REF!</definedName>
    <definedName name="WC_Costs_Year_2">#REF!</definedName>
    <definedName name="WC_Costs_Year_3" localSheetId="12">#REF!</definedName>
    <definedName name="WC_Costs_Year_3" localSheetId="10">#REF!</definedName>
    <definedName name="WC_Costs_Year_3">#REF!</definedName>
    <definedName name="WC_Costs_Year_4" localSheetId="12">#REF!</definedName>
    <definedName name="WC_Costs_Year_4" localSheetId="10">#REF!</definedName>
    <definedName name="WC_Costs_Year_4">#REF!</definedName>
    <definedName name="WC_Costs_Year_5" localSheetId="12">#REF!</definedName>
    <definedName name="WC_Costs_Year_5" localSheetId="10">#REF!</definedName>
    <definedName name="WC_Costs_Year_5">#REF!</definedName>
    <definedName name="WC_Costs_Year_6" localSheetId="12">#REF!</definedName>
    <definedName name="WC_Costs_Year_6" localSheetId="10">#REF!</definedName>
    <definedName name="WC_Costs_Year_6">#REF!</definedName>
    <definedName name="WC_Costs_Year_7" localSheetId="12">#REF!</definedName>
    <definedName name="WC_Costs_Year_7" localSheetId="10">#REF!</definedName>
    <definedName name="WC_Costs_Year_7">#REF!</definedName>
    <definedName name="WC_Costs_Year_8" localSheetId="12">#REF!</definedName>
    <definedName name="WC_Costs_Year_8" localSheetId="10">#REF!</definedName>
    <definedName name="WC_Costs_Year_8">#REF!</definedName>
    <definedName name="WC_Costs_Year_9" localSheetId="12">#REF!</definedName>
    <definedName name="WC_Costs_Year_9" localSheetId="10">#REF!</definedName>
    <definedName name="WC_Costs_Year_9">#REF!</definedName>
    <definedName name="WC_Days" localSheetId="12">[16]Tables!#REF!</definedName>
    <definedName name="WC_Days" localSheetId="10">[16]Tables!#REF!</definedName>
    <definedName name="WC_Days">[16]Tables!#REF!</definedName>
    <definedName name="WC_Days_10" localSheetId="12">[17]Tables!#REF!</definedName>
    <definedName name="WC_Days_10" localSheetId="10">[17]Tables!#REF!</definedName>
    <definedName name="WC_Days_10">[17]Tables!#REF!</definedName>
    <definedName name="WC_Days_12" localSheetId="12">[17]Tables!#REF!</definedName>
    <definedName name="WC_Days_12" localSheetId="10">[17]Tables!#REF!</definedName>
    <definedName name="WC_Days_12">[17]Tables!#REF!</definedName>
    <definedName name="WC_Days_3" localSheetId="12">[17]Tables!#REF!</definedName>
    <definedName name="WC_Days_3" localSheetId="10">[17]Tables!#REF!</definedName>
    <definedName name="WC_Days_3">[17]Tables!#REF!</definedName>
    <definedName name="WC_Days_8" localSheetId="12">[17]Tables!#REF!</definedName>
    <definedName name="WC_Days_8" localSheetId="10">[17]Tables!#REF!</definedName>
    <definedName name="WC_Days_8">[17]Tables!#REF!</definedName>
    <definedName name="WC_Gross_Revenues" localSheetId="12">#REF!</definedName>
    <definedName name="WC_Gross_Revenues" localSheetId="10">#REF!</definedName>
    <definedName name="WC_Gross_Revenues">#REF!</definedName>
    <definedName name="WC_Gross_Revenues_Year_0" localSheetId="12">#REF!</definedName>
    <definedName name="WC_Gross_Revenues_Year_0" localSheetId="10">#REF!</definedName>
    <definedName name="WC_Gross_Revenues_Year_0">#REF!</definedName>
    <definedName name="WC_Gross_Revenues_Year_1" localSheetId="12">#REF!</definedName>
    <definedName name="WC_Gross_Revenues_Year_1" localSheetId="10">#REF!</definedName>
    <definedName name="WC_Gross_Revenues_Year_1">#REF!</definedName>
    <definedName name="WC_Gross_Revenues_Year_10" localSheetId="12">#REF!</definedName>
    <definedName name="WC_Gross_Revenues_Year_10" localSheetId="10">#REF!</definedName>
    <definedName name="WC_Gross_Revenues_Year_10">#REF!</definedName>
    <definedName name="WC_Gross_Revenues_Year_2" localSheetId="12">#REF!</definedName>
    <definedName name="WC_Gross_Revenues_Year_2" localSheetId="10">#REF!</definedName>
    <definedName name="WC_Gross_Revenues_Year_2">#REF!</definedName>
    <definedName name="WC_Gross_Revenues_Year_3" localSheetId="12">#REF!</definedName>
    <definedName name="WC_Gross_Revenues_Year_3" localSheetId="10">#REF!</definedName>
    <definedName name="WC_Gross_Revenues_Year_3">#REF!</definedName>
    <definedName name="WC_Gross_Revenues_Year_4" localSheetId="12">#REF!</definedName>
    <definedName name="WC_Gross_Revenues_Year_4" localSheetId="10">#REF!</definedName>
    <definedName name="WC_Gross_Revenues_Year_4">#REF!</definedName>
    <definedName name="WC_Gross_Revenues_Year_5" localSheetId="12">#REF!</definedName>
    <definedName name="WC_Gross_Revenues_Year_5" localSheetId="10">#REF!</definedName>
    <definedName name="WC_Gross_Revenues_Year_5">#REF!</definedName>
    <definedName name="WC_Gross_Revenues_Year_6" localSheetId="12">#REF!</definedName>
    <definedName name="WC_Gross_Revenues_Year_6" localSheetId="10">#REF!</definedName>
    <definedName name="WC_Gross_Revenues_Year_6">#REF!</definedName>
    <definedName name="WC_Gross_Revenues_Year_7" localSheetId="12">#REF!</definedName>
    <definedName name="WC_Gross_Revenues_Year_7" localSheetId="10">#REF!</definedName>
    <definedName name="WC_Gross_Revenues_Year_7">#REF!</definedName>
    <definedName name="WC_Gross_Revenues_Year_8" localSheetId="12">#REF!</definedName>
    <definedName name="WC_Gross_Revenues_Year_8" localSheetId="10">#REF!</definedName>
    <definedName name="WC_Gross_Revenues_Year_8">#REF!</definedName>
    <definedName name="WC_Gross_Revenues_Year_9" localSheetId="12">#REF!</definedName>
    <definedName name="WC_Gross_Revenues_Year_9" localSheetId="10">#REF!</definedName>
    <definedName name="WC_Gross_Revenues_Year_9">#REF!</definedName>
    <definedName name="wererw" localSheetId="6" hidden="1">{#N/A,#N/A,FALSE,"Assessment";#N/A,#N/A,FALSE,"Staffing";#N/A,#N/A,FALSE,"Hires";#N/A,#N/A,FALSE,"Assumptions"}</definedName>
    <definedName name="wererw" hidden="1">{#N/A,#N/A,FALSE,"Assessment";#N/A,#N/A,FALSE,"Staffing";#N/A,#N/A,FALSE,"Hires";#N/A,#N/A,FALSE,"Assumptions"}</definedName>
    <definedName name="wertr4ew" localSheetId="6" hidden="1">{#N/A,#N/A,FALSE,"Year";#N/A,#N/A,FALSE,"AC Fiscal Year";#N/A,#N/A,FALSE,"Financials By Line of Business";#N/A,#N/A,FALSE,"Line of Business Review";#N/A,#N/A,FALSE,"Activity Review";#N/A,#N/A,FALSE,"Financials By Custom Resource";#N/A,#N/A,FALSE,"Custom Resource Review"}</definedName>
    <definedName name="wertr4ew" hidden="1">{#N/A,#N/A,FALSE,"Year";#N/A,#N/A,FALSE,"AC Fiscal Year";#N/A,#N/A,FALSE,"Financials By Line of Business";#N/A,#N/A,FALSE,"Line of Business Review";#N/A,#N/A,FALSE,"Activity Review";#N/A,#N/A,FALSE,"Financials By Custom Resource";#N/A,#N/A,FALSE,"Custom Resource Review"}</definedName>
    <definedName name="Work_Location" localSheetId="12">#REF!</definedName>
    <definedName name="Work_Location" localSheetId="10">#REF!</definedName>
    <definedName name="Work_Location">#REF!</definedName>
    <definedName name="Work_Location_Employee_Level" localSheetId="12">#REF!</definedName>
    <definedName name="Work_Location_Employee_Level" localSheetId="10">#REF!</definedName>
    <definedName name="Work_Location_Employee_Level">#REF!</definedName>
    <definedName name="Work_Location_Employee_Level_Venture_View" localSheetId="12">#REF!</definedName>
    <definedName name="Work_Location_Employee_Level_Venture_View" localSheetId="10">#REF!</definedName>
    <definedName name="Work_Location_Employee_Level_Venture_View">#REF!</definedName>
    <definedName name="Work_Location_Venture_View" localSheetId="12">#REF!</definedName>
    <definedName name="Work_Location_Venture_View" localSheetId="10">#REF!</definedName>
    <definedName name="Work_Location_Venture_View">#REF!</definedName>
    <definedName name="wrn.Executive._.Reports." localSheetId="6" hidden="1">{#N/A,#N/A,FALSE,"Year";#N/A,#N/A,FALSE,"Client Savings";#N/A,#N/A,FALSE,"Staged Delivery by Hour";#N/A,#N/A,FALSE,"Hourly Rate By Activity";#N/A,#N/A,FALSE,"Hourly Rate By Custom Resource";#N/A,#N/A,FALSE,"Line of Business Review";#N/A,#N/A,FALSE,"Financials By Custom Resource";#N/A,#N/A,FALSE,"Assumptions";#N/A,#N/A,FALSE,"Sensitivity Analysis";#N/A,#N/A,FALSE,"Financing By Year";#N/A,#N/A,FALSE,"Billings";#N/A,#N/A,FALSE,"Overall Staffing Review"}</definedName>
    <definedName name="wrn.Executive._.Reports." hidden="1">{#N/A,#N/A,FALSE,"Year";#N/A,#N/A,FALSE,"Client Savings";#N/A,#N/A,FALSE,"Staged Delivery by Hour";#N/A,#N/A,FALSE,"Hourly Rate By Activity";#N/A,#N/A,FALSE,"Hourly Rate By Custom Resource";#N/A,#N/A,FALSE,"Line of Business Review";#N/A,#N/A,FALSE,"Financials By Custom Resource";#N/A,#N/A,FALSE,"Assumptions";#N/A,#N/A,FALSE,"Sensitivity Analysis";#N/A,#N/A,FALSE,"Financing By Year";#N/A,#N/A,FALSE,"Billings";#N/A,#N/A,FALSE,"Overall Staffing Review"}</definedName>
    <definedName name="wrn.Financials." localSheetId="6" hidden="1">{#N/A,#N/A,FALSE,"Year";#N/A,#N/A,FALSE,"AC Fiscal Year";#N/A,#N/A,FALSE,"Financials By Line of Business";#N/A,#N/A,FALSE,"Line of Business Review";#N/A,#N/A,FALSE,"Activity Review";#N/A,#N/A,FALSE,"Financials By Custom Resource";#N/A,#N/A,FALSE,"Custom Resource Review"}</definedName>
    <definedName name="wrn.Financials." hidden="1">{#N/A,#N/A,FALSE,"Year";#N/A,#N/A,FALSE,"AC Fiscal Year";#N/A,#N/A,FALSE,"Financials By Line of Business";#N/A,#N/A,FALSE,"Line of Business Review";#N/A,#N/A,FALSE,"Activity Review";#N/A,#N/A,FALSE,"Financials By Custom Resource";#N/A,#N/A,FALSE,"Custom Resource Review"}</definedName>
    <definedName name="wrn.Jury." localSheetId="6" hidden="1">{#N/A,#N/A,FALSE,"Year";#N/A,#N/A,FALSE,"AC Fiscal Year";#N/A,#N/A,FALSE,"Hourly Rate By Activity";#N/A,#N/A,FALSE,"Hourly Rate By Custom Resource";#N/A,#N/A,FALSE,"Sensitivity Analysis";#N/A,#N/A,FALSE,"Overall Staffing Review"}</definedName>
    <definedName name="wrn.Jury." hidden="1">{#N/A,#N/A,FALSE,"Year";#N/A,#N/A,FALSE,"AC Fiscal Year";#N/A,#N/A,FALSE,"Hourly Rate By Activity";#N/A,#N/A,FALSE,"Hourly Rate By Custom Resource";#N/A,#N/A,FALSE,"Sensitivity Analysis";#N/A,#N/A,FALSE,"Overall Staffing Review"}</definedName>
    <definedName name="wrn.Rate._.Reports." localSheetId="6" hidden="1">{#N/A,#N/A,FALSE,"Monthly Rate By Activity";#N/A,#N/A,FALSE,"Hourly Rate By Activity";#N/A,#N/A,FALSE,"Monthly Rate By Custom Resource";#N/A,#N/A,FALSE,"Hourly Rate By Custom Resource"}</definedName>
    <definedName name="wrn.Rate._.Reports." hidden="1">{#N/A,#N/A,FALSE,"Monthly Rate By Activity";#N/A,#N/A,FALSE,"Hourly Rate By Activity";#N/A,#N/A,FALSE,"Monthly Rate By Custom Resource";#N/A,#N/A,FALSE,"Hourly Rate By Custom Resource"}</definedName>
    <definedName name="wrn.Rippert." localSheetId="6" hidden="1">{#N/A,#N/A,FALSE,"Year";#N/A,#N/A,FALSE,"AC Fiscal Year";#N/A,#N/A,FALSE,"Hourly Rate By Activity";#N/A,#N/A,FALSE,"Hourly Rate By Custom Resource";#N/A,#N/A,FALSE,"Line of Business Review";#N/A,#N/A,FALSE,"Assumptions";#N/A,#N/A,FALSE,"Sensitivity Analysis";#N/A,#N/A,FALSE,"Overall Staffing Review"}</definedName>
    <definedName name="wrn.Rippert." hidden="1">{#N/A,#N/A,FALSE,"Year";#N/A,#N/A,FALSE,"AC Fiscal Year";#N/A,#N/A,FALSE,"Hourly Rate By Activity";#N/A,#N/A,FALSE,"Hourly Rate By Custom Resource";#N/A,#N/A,FALSE,"Line of Business Review";#N/A,#N/A,FALSE,"Assumptions";#N/A,#N/A,FALSE,"Sensitivity Analysis";#N/A,#N/A,FALSE,"Overall Staffing Review"}</definedName>
    <definedName name="wrn.Staffing." localSheetId="6" hidden="1">{#N/A,#N/A,FALSE,"Assessment";#N/A,#N/A,FALSE,"Staffing";#N/A,#N/A,FALSE,"Hires";#N/A,#N/A,FALSE,"Assumptions"}</definedName>
    <definedName name="wrn.Staffing." hidden="1">{#N/A,#N/A,FALSE,"Assessment";#N/A,#N/A,FALSE,"Staffing";#N/A,#N/A,FALSE,"Hires";#N/A,#N/A,FALSE,"Assumptions"}</definedName>
    <definedName name="wrn.Staffing._.Inputs." localSheetId="6" hidden="1">{#N/A,#N/A,FALSE,"Overall Staffing Review";#N/A,#N/A,FALSE,"Detailed Resource Mix Review";#N/A,#N/A,FALSE,"Detailed Pyramid Review";#N/A,#N/A,FALSE,"Hours By Activity";#N/A,#N/A,FALSE,"Hours By Custom Resource"}</definedName>
    <definedName name="wrn.Staffing._.Inputs." hidden="1">{#N/A,#N/A,FALSE,"Overall Staffing Review";#N/A,#N/A,FALSE,"Detailed Resource Mix Review";#N/A,#N/A,FALSE,"Detailed Pyramid Review";#N/A,#N/A,FALSE,"Hours By Activity";#N/A,#N/A,FALSE,"Hours By Custom Resource"}</definedName>
    <definedName name="wrn.Staffing1" localSheetId="6" hidden="1">{#N/A,#N/A,FALSE,"Assessment";#N/A,#N/A,FALSE,"Staffing";#N/A,#N/A,FALSE,"Hires";#N/A,#N/A,FALSE,"Assumptions"}</definedName>
    <definedName name="wrn.Staffing1" hidden="1">{#N/A,#N/A,FALSE,"Assessment";#N/A,#N/A,FALSE,"Staffing";#N/A,#N/A,FALSE,"Hires";#N/A,#N/A,FALSE,"Assumptions"}</definedName>
    <definedName name="wrn.Supplemental._.Information." localSheetId="6" hidden="1">{#N/A,#N/A,FALSE,"Assumptions";#N/A,#N/A,FALSE,"DNP Expense Summary";#N/A,#N/A,FALSE,"Sensitivity Analysis"}</definedName>
    <definedName name="wrn.Supplemental._.Information." hidden="1">{#N/A,#N/A,FALSE,"Assumptions";#N/A,#N/A,FALSE,"DNP Expense Summary";#N/A,#N/A,FALSE,"Sensitivity Analysis"}</definedName>
    <definedName name="wwwww">'[4]Direct Non-Payroll'!$F$42:$F$105</definedName>
    <definedName name="Year_0_Month__1" localSheetId="12">#REF!</definedName>
    <definedName name="Year_0_Month__1" localSheetId="10">#REF!</definedName>
    <definedName name="Year_0_Month__1">#REF!</definedName>
    <definedName name="Year_0_Month__10" localSheetId="12">#REF!</definedName>
    <definedName name="Year_0_Month__10" localSheetId="10">#REF!</definedName>
    <definedName name="Year_0_Month__10">#REF!</definedName>
    <definedName name="Year_0_Month__11" localSheetId="12">#REF!</definedName>
    <definedName name="Year_0_Month__11" localSheetId="10">#REF!</definedName>
    <definedName name="Year_0_Month__11">#REF!</definedName>
    <definedName name="Year_0_Month__12" localSheetId="12">#REF!</definedName>
    <definedName name="Year_0_Month__12" localSheetId="10">#REF!</definedName>
    <definedName name="Year_0_Month__12">#REF!</definedName>
    <definedName name="Year_0_Month__2" localSheetId="12">#REF!</definedName>
    <definedName name="Year_0_Month__2" localSheetId="10">#REF!</definedName>
    <definedName name="Year_0_Month__2">#REF!</definedName>
    <definedName name="Year_0_Month__3" localSheetId="12">#REF!</definedName>
    <definedName name="Year_0_Month__3" localSheetId="10">#REF!</definedName>
    <definedName name="Year_0_Month__3">#REF!</definedName>
    <definedName name="Year_0_Month__4" localSheetId="12">#REF!</definedName>
    <definedName name="Year_0_Month__4" localSheetId="10">#REF!</definedName>
    <definedName name="Year_0_Month__4">#REF!</definedName>
    <definedName name="Year_0_Month__5" localSheetId="12">#REF!</definedName>
    <definedName name="Year_0_Month__5" localSheetId="10">#REF!</definedName>
    <definedName name="Year_0_Month__5">#REF!</definedName>
    <definedName name="Year_0_Month__6" localSheetId="12">#REF!</definedName>
    <definedName name="Year_0_Month__6" localSheetId="10">#REF!</definedName>
    <definedName name="Year_0_Month__6">#REF!</definedName>
    <definedName name="Year_0_Month__7" localSheetId="12">#REF!</definedName>
    <definedName name="Year_0_Month__7" localSheetId="10">#REF!</definedName>
    <definedName name="Year_0_Month__7">#REF!</definedName>
    <definedName name="Year_0_Month__8" localSheetId="12">#REF!</definedName>
    <definedName name="Year_0_Month__8" localSheetId="10">#REF!</definedName>
    <definedName name="Year_0_Month__8">#REF!</definedName>
    <definedName name="Year_0_Month__9" localSheetId="12">#REF!</definedName>
    <definedName name="Year_0_Month__9" localSheetId="10">#REF!</definedName>
    <definedName name="Year_0_Month__9">#REF!</definedName>
    <definedName name="Year_0_Months" localSheetId="12">#REF!</definedName>
    <definedName name="Year_0_Months" localSheetId="10">#REF!</definedName>
    <definedName name="Year_0_Months">#REF!</definedName>
    <definedName name="Year_1_Month_1" localSheetId="12">#REF!</definedName>
    <definedName name="Year_1_Month_1" localSheetId="10">#REF!</definedName>
    <definedName name="Year_1_Month_1">#REF!</definedName>
    <definedName name="Year_1_Month_10" localSheetId="12">#REF!</definedName>
    <definedName name="Year_1_Month_10" localSheetId="10">#REF!</definedName>
    <definedName name="Year_1_Month_10">#REF!</definedName>
    <definedName name="Year_1_Month_11" localSheetId="12">#REF!</definedName>
    <definedName name="Year_1_Month_11" localSheetId="10">#REF!</definedName>
    <definedName name="Year_1_Month_11">#REF!</definedName>
    <definedName name="Year_1_Month_12" localSheetId="12">#REF!</definedName>
    <definedName name="Year_1_Month_12" localSheetId="10">#REF!</definedName>
    <definedName name="Year_1_Month_12">#REF!</definedName>
    <definedName name="Year_1_Month_2" localSheetId="12">#REF!</definedName>
    <definedName name="Year_1_Month_2" localSheetId="10">#REF!</definedName>
    <definedName name="Year_1_Month_2">#REF!</definedName>
    <definedName name="Year_1_Month_3" localSheetId="12">#REF!</definedName>
    <definedName name="Year_1_Month_3" localSheetId="10">#REF!</definedName>
    <definedName name="Year_1_Month_3">#REF!</definedName>
    <definedName name="Year_1_Month_4" localSheetId="12">#REF!</definedName>
    <definedName name="Year_1_Month_4" localSheetId="10">#REF!</definedName>
    <definedName name="Year_1_Month_4">#REF!</definedName>
    <definedName name="Year_1_Month_5" localSheetId="12">#REF!</definedName>
    <definedName name="Year_1_Month_5" localSheetId="10">#REF!</definedName>
    <definedName name="Year_1_Month_5">#REF!</definedName>
    <definedName name="Year_1_Month_6" localSheetId="12">#REF!</definedName>
    <definedName name="Year_1_Month_6" localSheetId="10">#REF!</definedName>
    <definedName name="Year_1_Month_6">#REF!</definedName>
    <definedName name="Year_1_Month_7" localSheetId="12">#REF!</definedName>
    <definedName name="Year_1_Month_7" localSheetId="10">#REF!</definedName>
    <definedName name="Year_1_Month_7">#REF!</definedName>
    <definedName name="Year_1_Month_8" localSheetId="12">#REF!</definedName>
    <definedName name="Year_1_Month_8" localSheetId="10">#REF!</definedName>
    <definedName name="Year_1_Month_8">#REF!</definedName>
    <definedName name="Year_1_Month_9" localSheetId="12">#REF!</definedName>
    <definedName name="Year_1_Month_9" localSheetId="10">#REF!</definedName>
    <definedName name="Year_1_Month_9">#REF!</definedName>
    <definedName name="Year_2_Month_1" localSheetId="12">#REF!</definedName>
    <definedName name="Year_2_Month_1" localSheetId="10">#REF!</definedName>
    <definedName name="Year_2_Month_1">#REF!</definedName>
    <definedName name="Year_2_Month_10" localSheetId="12">#REF!</definedName>
    <definedName name="Year_2_Month_10" localSheetId="10">#REF!</definedName>
    <definedName name="Year_2_Month_10">#REF!</definedName>
    <definedName name="Year_2_Month_11" localSheetId="12">#REF!</definedName>
    <definedName name="Year_2_Month_11" localSheetId="10">#REF!</definedName>
    <definedName name="Year_2_Month_11">#REF!</definedName>
    <definedName name="Year_2_Month_12" localSheetId="12">#REF!</definedName>
    <definedName name="Year_2_Month_12" localSheetId="10">#REF!</definedName>
    <definedName name="Year_2_Month_12">#REF!</definedName>
    <definedName name="Year_2_Month_2" localSheetId="12">#REF!</definedName>
    <definedName name="Year_2_Month_2" localSheetId="10">#REF!</definedName>
    <definedName name="Year_2_Month_2">#REF!</definedName>
    <definedName name="Year_2_Month_3" localSheetId="12">#REF!</definedName>
    <definedName name="Year_2_Month_3" localSheetId="10">#REF!</definedName>
    <definedName name="Year_2_Month_3">#REF!</definedName>
    <definedName name="Year_2_Month_4" localSheetId="12">#REF!</definedName>
    <definedName name="Year_2_Month_4" localSheetId="10">#REF!</definedName>
    <definedName name="Year_2_Month_4">#REF!</definedName>
    <definedName name="Year_2_Month_5" localSheetId="12">#REF!</definedName>
    <definedName name="Year_2_Month_5" localSheetId="10">#REF!</definedName>
    <definedName name="Year_2_Month_5">#REF!</definedName>
    <definedName name="Year_2_Month_6" localSheetId="12">#REF!</definedName>
    <definedName name="Year_2_Month_6" localSheetId="10">#REF!</definedName>
    <definedName name="Year_2_Month_6">#REF!</definedName>
    <definedName name="Year_2_Month_7" localSheetId="12">#REF!</definedName>
    <definedName name="Year_2_Month_7" localSheetId="10">#REF!</definedName>
    <definedName name="Year_2_Month_7">#REF!</definedName>
    <definedName name="Year_2_Month_8" localSheetId="12">#REF!</definedName>
    <definedName name="Year_2_Month_8" localSheetId="10">#REF!</definedName>
    <definedName name="Year_2_Month_8">#REF!</definedName>
    <definedName name="Year_2_Month_9" localSheetId="12">#REF!</definedName>
    <definedName name="Year_2_Month_9" localSheetId="10">#REF!</definedName>
    <definedName name="Year_2_Month_9">#REF!</definedName>
    <definedName name="Year_3_Month_1" localSheetId="12">#REF!</definedName>
    <definedName name="Year_3_Month_1" localSheetId="10">#REF!</definedName>
    <definedName name="Year_3_Month_1">#REF!</definedName>
    <definedName name="Year_3_Month_10" localSheetId="12">#REF!</definedName>
    <definedName name="Year_3_Month_10" localSheetId="10">#REF!</definedName>
    <definedName name="Year_3_Month_10">#REF!</definedName>
    <definedName name="Year_3_Month_11" localSheetId="12">#REF!</definedName>
    <definedName name="Year_3_Month_11" localSheetId="10">#REF!</definedName>
    <definedName name="Year_3_Month_11">#REF!</definedName>
    <definedName name="Year_3_Month_12" localSheetId="12">#REF!</definedName>
    <definedName name="Year_3_Month_12" localSheetId="10">#REF!</definedName>
    <definedName name="Year_3_Month_12">#REF!</definedName>
    <definedName name="Year_3_Month_2" localSheetId="12">#REF!</definedName>
    <definedName name="Year_3_Month_2" localSheetId="10">#REF!</definedName>
    <definedName name="Year_3_Month_2">#REF!</definedName>
    <definedName name="Year_3_Month_3" localSheetId="12">#REF!</definedName>
    <definedName name="Year_3_Month_3" localSheetId="10">#REF!</definedName>
    <definedName name="Year_3_Month_3">#REF!</definedName>
    <definedName name="Year_3_Month_4" localSheetId="12">#REF!</definedName>
    <definedName name="Year_3_Month_4" localSheetId="10">#REF!</definedName>
    <definedName name="Year_3_Month_4">#REF!</definedName>
    <definedName name="Year_3_Month_5" localSheetId="12">#REF!</definedName>
    <definedName name="Year_3_Month_5" localSheetId="10">#REF!</definedName>
    <definedName name="Year_3_Month_5">#REF!</definedName>
    <definedName name="Year_3_Month_6" localSheetId="12">#REF!</definedName>
    <definedName name="Year_3_Month_6" localSheetId="10">#REF!</definedName>
    <definedName name="Year_3_Month_6">#REF!</definedName>
    <definedName name="Year_3_Month_7" localSheetId="12">#REF!</definedName>
    <definedName name="Year_3_Month_7" localSheetId="10">#REF!</definedName>
    <definedName name="Year_3_Month_7">#REF!</definedName>
    <definedName name="Year_3_Month_8" localSheetId="12">#REF!</definedName>
    <definedName name="Year_3_Month_8" localSheetId="10">#REF!</definedName>
    <definedName name="Year_3_Month_8">#REF!</definedName>
    <definedName name="Year_3_Month_9" localSheetId="12">#REF!</definedName>
    <definedName name="Year_3_Month_9" localSheetId="10">#REF!</definedName>
    <definedName name="Year_3_Month_9">#REF!</definedName>
    <definedName name="Year_4_Month_1" localSheetId="12">#REF!</definedName>
    <definedName name="Year_4_Month_1" localSheetId="10">#REF!</definedName>
    <definedName name="Year_4_Month_1">#REF!</definedName>
    <definedName name="Year_4_Month_10" localSheetId="12">#REF!</definedName>
    <definedName name="Year_4_Month_10" localSheetId="10">#REF!</definedName>
    <definedName name="Year_4_Month_10">#REF!</definedName>
    <definedName name="Year_4_Month_11" localSheetId="12">#REF!</definedName>
    <definedName name="Year_4_Month_11" localSheetId="10">#REF!</definedName>
    <definedName name="Year_4_Month_11">#REF!</definedName>
    <definedName name="Year_4_Month_12" localSheetId="12">#REF!</definedName>
    <definedName name="Year_4_Month_12" localSheetId="10">#REF!</definedName>
    <definedName name="Year_4_Month_12">#REF!</definedName>
    <definedName name="Year_4_Month_2" localSheetId="12">#REF!</definedName>
    <definedName name="Year_4_Month_2" localSheetId="10">#REF!</definedName>
    <definedName name="Year_4_Month_2">#REF!</definedName>
    <definedName name="Year_4_Month_3" localSheetId="12">#REF!</definedName>
    <definedName name="Year_4_Month_3" localSheetId="10">#REF!</definedName>
    <definedName name="Year_4_Month_3">#REF!</definedName>
    <definedName name="Year_4_Month_4" localSheetId="12">#REF!</definedName>
    <definedName name="Year_4_Month_4" localSheetId="10">#REF!</definedName>
    <definedName name="Year_4_Month_4">#REF!</definedName>
    <definedName name="Year_4_Month_5" localSheetId="12">#REF!</definedName>
    <definedName name="Year_4_Month_5" localSheetId="10">#REF!</definedName>
    <definedName name="Year_4_Month_5">#REF!</definedName>
    <definedName name="Year_4_Month_6" localSheetId="12">#REF!</definedName>
    <definedName name="Year_4_Month_6" localSheetId="10">#REF!</definedName>
    <definedName name="Year_4_Month_6">#REF!</definedName>
    <definedName name="Year_4_Month_7" localSheetId="12">#REF!</definedName>
    <definedName name="Year_4_Month_7" localSheetId="10">#REF!</definedName>
    <definedName name="Year_4_Month_7">#REF!</definedName>
    <definedName name="Year_4_Month_8" localSheetId="12">#REF!</definedName>
    <definedName name="Year_4_Month_8" localSheetId="10">#REF!</definedName>
    <definedName name="Year_4_Month_8">#REF!</definedName>
    <definedName name="Year_4_Month_9" localSheetId="12">#REF!</definedName>
    <definedName name="Year_4_Month_9" localSheetId="10">#REF!</definedName>
    <definedName name="Year_4_Month_9">#REF!</definedName>
    <definedName name="Year_Description" localSheetId="12">#REF!</definedName>
    <definedName name="Year_Description" localSheetId="10">#REF!</definedName>
    <definedName name="Year_Description">#REF!</definedName>
    <definedName name="Year_Total" localSheetId="12">#REF!</definedName>
    <definedName name="Year_Total" localSheetId="10">#REF!</definedName>
    <definedName name="Year_Total">#REF!</definedName>
    <definedName name="Year_Year_0" localSheetId="12">#REF!</definedName>
    <definedName name="Year_Year_0" localSheetId="10">#REF!</definedName>
    <definedName name="Year_Year_0">#REF!</definedName>
    <definedName name="Year_Year_1" localSheetId="12">#REF!</definedName>
    <definedName name="Year_Year_1" localSheetId="10">#REF!</definedName>
    <definedName name="Year_Year_1">#REF!</definedName>
    <definedName name="Year_Year_10" localSheetId="12">#REF!</definedName>
    <definedName name="Year_Year_10" localSheetId="10">#REF!</definedName>
    <definedName name="Year_Year_10">#REF!</definedName>
    <definedName name="Year_Year_2" localSheetId="12">#REF!</definedName>
    <definedName name="Year_Year_2" localSheetId="10">#REF!</definedName>
    <definedName name="Year_Year_2">#REF!</definedName>
    <definedName name="Year_Year_3" localSheetId="12">#REF!</definedName>
    <definedName name="Year_Year_3" localSheetId="10">#REF!</definedName>
    <definedName name="Year_Year_3">#REF!</definedName>
    <definedName name="Year_Year_4" localSheetId="12">#REF!</definedName>
    <definedName name="Year_Year_4" localSheetId="10">#REF!</definedName>
    <definedName name="Year_Year_4">#REF!</definedName>
    <definedName name="Year_Year_5" localSheetId="12">#REF!</definedName>
    <definedName name="Year_Year_5" localSheetId="10">#REF!</definedName>
    <definedName name="Year_Year_5">#REF!</definedName>
    <definedName name="Year_Year_6" localSheetId="12">#REF!</definedName>
    <definedName name="Year_Year_6" localSheetId="10">#REF!</definedName>
    <definedName name="Year_Year_6">#REF!</definedName>
    <definedName name="Year_Year_7" localSheetId="12">#REF!</definedName>
    <definedName name="Year_Year_7" localSheetId="10">#REF!</definedName>
    <definedName name="Year_Year_7">#REF!</definedName>
    <definedName name="Year_Year_8" localSheetId="12">#REF!</definedName>
    <definedName name="Year_Year_8" localSheetId="10">#REF!</definedName>
    <definedName name="Year_Year_8">#REF!</definedName>
    <definedName name="Year_Year_9" localSheetId="12">#REF!</definedName>
    <definedName name="Year_Year_9" localSheetId="10">#REF!</definedName>
    <definedName name="Year_Year_9">#REF!</definedName>
    <definedName name="Yearly_Payment_Schedule" localSheetId="12">#REF!</definedName>
    <definedName name="Yearly_Payment_Schedule" localSheetId="10">#REF!</definedName>
    <definedName name="Yearly_Payment_Schedule">#REF!</definedName>
    <definedName name="zzz" localSheetId="6" hidden="1">{#N/A,#N/A,FALSE,"Year";#N/A,#N/A,FALSE,"AC Fiscal Year";#N/A,#N/A,FALSE,"Financials By Line of Business";#N/A,#N/A,FALSE,"Line of Business Review";#N/A,#N/A,FALSE,"Activity Review";#N/A,#N/A,FALSE,"Financials By Custom Resource";#N/A,#N/A,FALSE,"Custom Resource Review"}</definedName>
    <definedName name="zzz" hidden="1">{#N/A,#N/A,FALSE,"Year";#N/A,#N/A,FALSE,"AC Fiscal Year";#N/A,#N/A,FALSE,"Financials By Line of Business";#N/A,#N/A,FALSE,"Line of Business Review";#N/A,#N/A,FALSE,"Activity Review";#N/A,#N/A,FALSE,"Financials By Custom Resource";#N/A,#N/A,FALSE,"Custom Resource Review"}</definedName>
    <definedName name="zzzrates" localSheetId="12">#REF!</definedName>
    <definedName name="zzzrates" localSheetId="10">#REF!</definedName>
    <definedName name="zzzrates">#REF!</definedName>
    <definedName name="zzzsub" localSheetId="12">#REF!</definedName>
    <definedName name="zzzsub" localSheetId="10">#REF!</definedName>
    <definedName name="zzzsub">#REF!</definedName>
    <definedName name="zzztest" localSheetId="12">#REF!</definedName>
    <definedName name="zzztest" localSheetId="10">#REF!</definedName>
    <definedName name="zzztest">#REF!</definedName>
    <definedName name="รายละเอ_ยด_CPUTime_แต_ละเด_อนแยกตาม_ComCode_สำหร_บด__Ratio" localSheetId="12">#REF!</definedName>
    <definedName name="รายละเอ_ยด_CPUTime_แต_ละเด_อนแยกตาม_ComCode_สำหร_บด__Ratio" localSheetId="10">#REF!</definedName>
    <definedName name="รายละเอ_ยด_CPUTime_แต_ละเด_อนแยกตาม_ComCode_สำหร_บด__Ratio">#REF!</definedName>
    <definedName name="รายละเอียด_CPUTime_แต่ละเดือนแยกตาม_ComCode_สำหรับดู_Ratio" localSheetId="12">#REF!</definedName>
    <definedName name="รายละเอียด_CPUTime_แต่ละเดือนแยกตาม_ComCode_สำหรับดู_Ratio" localSheetId="10">#REF!</definedName>
    <definedName name="รายละเอียด_CPUTime_แต่ละเดือนแยกตาม_ComCode_สำหรับดู_Ratio">#REF!</definedName>
  </definedNames>
  <calcPr calcId="145621"/>
  <pivotCaches>
    <pivotCache cacheId="0" r:id="rId44"/>
    <pivotCache cacheId="1" r:id="rId45"/>
    <pivotCache cacheId="2" r:id="rId46"/>
    <pivotCache cacheId="3" r:id="rId47"/>
    <pivotCache cacheId="4" r:id="rId48"/>
    <pivotCache cacheId="5" r:id="rId49"/>
    <pivotCache cacheId="6" r:id="rId50"/>
    <pivotCache cacheId="7" r:id="rId51"/>
    <pivotCache cacheId="8" r:id="rId52"/>
    <pivotCache cacheId="9" r:id="rId53"/>
    <pivotCache cacheId="10" r:id="rId54"/>
  </pivotCaches>
</workbook>
</file>

<file path=xl/calcChain.xml><?xml version="1.0" encoding="utf-8"?>
<calcChain xmlns="http://schemas.openxmlformats.org/spreadsheetml/2006/main">
  <c r="D14" i="8" l="1"/>
  <c r="D15" i="8"/>
  <c r="D13" i="8"/>
  <c r="S7" i="8"/>
  <c r="S8" i="8"/>
  <c r="S6" i="8"/>
  <c r="AE20" i="23"/>
  <c r="Z31" i="23" l="1"/>
  <c r="Y31" i="23"/>
  <c r="X31" i="23"/>
  <c r="Z32" i="23" l="1"/>
  <c r="Y32" i="23"/>
  <c r="X32" i="23"/>
  <c r="AA12" i="23"/>
  <c r="AB12" i="23"/>
  <c r="AA13" i="23"/>
  <c r="AB13" i="23"/>
  <c r="AB11" i="23"/>
  <c r="AA11" i="23"/>
  <c r="AS64" i="1"/>
  <c r="AS59" i="1"/>
  <c r="AS58" i="1"/>
  <c r="AS57" i="1"/>
  <c r="AS71" i="1"/>
  <c r="AS72" i="1"/>
  <c r="AS73" i="1"/>
  <c r="AS74" i="1"/>
  <c r="AS75" i="1"/>
  <c r="AS76" i="1"/>
  <c r="AS77" i="1"/>
  <c r="AS65" i="1"/>
  <c r="AS66" i="1"/>
  <c r="AS89" i="1"/>
  <c r="AS88" i="1"/>
  <c r="AS87" i="1"/>
  <c r="L10" i="21"/>
  <c r="AI20" i="23" l="1"/>
  <c r="AG21" i="23"/>
  <c r="AG24" i="23" s="1"/>
  <c r="AE21" i="23"/>
  <c r="BE176" i="23"/>
  <c r="BE175" i="23"/>
  <c r="BE174" i="23"/>
  <c r="BE173" i="23"/>
  <c r="BE172" i="23"/>
  <c r="BE171" i="23"/>
  <c r="BE170" i="23"/>
  <c r="BE169" i="23"/>
  <c r="BE168" i="23"/>
  <c r="BE167" i="23"/>
  <c r="BE166" i="23"/>
  <c r="BE165" i="23"/>
  <c r="AQ135" i="23"/>
  <c r="AQ134" i="23"/>
  <c r="AQ133" i="23"/>
  <c r="AQ132" i="23"/>
  <c r="AQ131" i="23"/>
  <c r="AQ130" i="23"/>
  <c r="AQ129" i="23"/>
  <c r="AQ128" i="23"/>
  <c r="AQ127" i="23"/>
  <c r="AQ126" i="23"/>
  <c r="AQ125" i="23"/>
  <c r="AQ124" i="23"/>
  <c r="AQ123" i="23"/>
  <c r="AQ122" i="23"/>
  <c r="AQ121" i="23"/>
  <c r="AQ120" i="23"/>
  <c r="AQ119" i="23"/>
  <c r="AF23" i="23"/>
  <c r="AE23" i="23"/>
  <c r="AI23" i="23"/>
  <c r="AF21" i="23"/>
  <c r="AI21" i="23"/>
  <c r="AG20" i="23"/>
  <c r="AF20" i="23"/>
  <c r="AF17" i="23"/>
  <c r="AE17" i="23"/>
  <c r="AI17" i="23"/>
  <c r="AI12" i="23"/>
  <c r="AI11" i="23" s="1"/>
  <c r="AG11" i="23"/>
  <c r="AF11" i="23"/>
  <c r="AE11" i="23"/>
  <c r="AV10" i="23"/>
  <c r="AU10" i="23"/>
  <c r="AT10" i="23"/>
  <c r="Y5" i="23"/>
  <c r="Y4" i="23"/>
  <c r="Y3" i="23"/>
  <c r="M5" i="23"/>
  <c r="N5" i="23"/>
  <c r="L5" i="23"/>
  <c r="K5" i="23"/>
  <c r="J8" i="23"/>
  <c r="O5" i="23"/>
  <c r="J9" i="23"/>
  <c r="M6" i="23"/>
  <c r="N6" i="23"/>
  <c r="K6" i="23"/>
  <c r="L6" i="23"/>
  <c r="O6" i="23"/>
  <c r="L7" i="23"/>
  <c r="J10" i="23"/>
  <c r="K7" i="23"/>
  <c r="O7" i="23"/>
  <c r="N7" i="23"/>
  <c r="M7" i="23"/>
  <c r="M8" i="23"/>
  <c r="N8" i="23"/>
  <c r="L8" i="23"/>
  <c r="O8" i="23"/>
  <c r="K8" i="23"/>
  <c r="K9" i="23"/>
  <c r="O9" i="23"/>
  <c r="L9" i="23"/>
  <c r="N9" i="23"/>
  <c r="M9" i="23"/>
  <c r="N10" i="23"/>
  <c r="K10" i="23"/>
  <c r="L10" i="23"/>
  <c r="M10" i="23"/>
  <c r="O10" i="23"/>
  <c r="AE24" i="23" l="1"/>
  <c r="AI24" i="23"/>
  <c r="AF24" i="23"/>
  <c r="J8" i="21"/>
  <c r="K8" i="21"/>
  <c r="L8" i="21"/>
  <c r="I8" i="21"/>
  <c r="J10" i="21"/>
  <c r="K10" i="21"/>
  <c r="I10" i="21"/>
  <c r="T29" i="1" l="1"/>
  <c r="AC40" i="1" l="1"/>
  <c r="O4" i="20" l="1"/>
  <c r="N4" i="20"/>
  <c r="M4" i="20"/>
  <c r="L4" i="20"/>
  <c r="O5" i="20"/>
  <c r="N5" i="20"/>
  <c r="M5" i="20"/>
  <c r="L5" i="20"/>
  <c r="O3" i="20"/>
  <c r="N3" i="20"/>
  <c r="N6" i="20" s="1"/>
  <c r="N9" i="20" s="1"/>
  <c r="M6" i="20"/>
  <c r="M7" i="20" s="1"/>
  <c r="L6" i="20"/>
  <c r="L8" i="20" s="1"/>
  <c r="S114" i="12"/>
  <c r="S124" i="12"/>
  <c r="S123" i="12"/>
  <c r="S95" i="12"/>
  <c r="S94" i="12"/>
  <c r="S104" i="12"/>
  <c r="S110" i="12"/>
  <c r="S103" i="12"/>
  <c r="S109" i="12"/>
  <c r="S108" i="12"/>
  <c r="S107" i="12"/>
  <c r="S122" i="12"/>
  <c r="S106" i="12"/>
  <c r="S105" i="12"/>
  <c r="S93" i="12"/>
  <c r="S89" i="12"/>
  <c r="S92" i="12"/>
  <c r="S90" i="12"/>
  <c r="S81" i="12"/>
  <c r="S80" i="12"/>
  <c r="S67" i="12"/>
  <c r="S66" i="12"/>
  <c r="S65" i="12"/>
  <c r="S63" i="12"/>
  <c r="S50" i="12"/>
  <c r="S49" i="12"/>
  <c r="S47" i="12"/>
  <c r="S40" i="12"/>
  <c r="S38" i="12"/>
  <c r="S37" i="12"/>
  <c r="S36" i="12"/>
  <c r="S30" i="12"/>
  <c r="S28" i="12"/>
  <c r="S25" i="12"/>
  <c r="S24" i="12"/>
  <c r="S120" i="12"/>
  <c r="S119" i="12"/>
  <c r="S118" i="12"/>
  <c r="S117" i="12"/>
  <c r="S116" i="12"/>
  <c r="S112" i="12"/>
  <c r="S115" i="12"/>
  <c r="S111" i="12"/>
  <c r="S113" i="12"/>
  <c r="S102" i="12"/>
  <c r="S101" i="12"/>
  <c r="S100" i="12"/>
  <c r="S88" i="12"/>
  <c r="S99" i="12"/>
  <c r="S98" i="12"/>
  <c r="S97" i="12"/>
  <c r="S87" i="12"/>
  <c r="S75" i="12"/>
  <c r="S86" i="12"/>
  <c r="S85" i="12"/>
  <c r="S84" i="12"/>
  <c r="S74" i="12"/>
  <c r="S96" i="12"/>
  <c r="S83" i="12"/>
  <c r="S59" i="12"/>
  <c r="S29" i="12"/>
  <c r="S12" i="12"/>
  <c r="S73" i="12"/>
  <c r="S72" i="12"/>
  <c r="S71" i="12"/>
  <c r="S58" i="12"/>
  <c r="S57" i="12"/>
  <c r="S56" i="12"/>
  <c r="S46" i="12"/>
  <c r="S45" i="12"/>
  <c r="S44" i="12"/>
  <c r="S43" i="12"/>
  <c r="S33" i="12"/>
  <c r="S32" i="12"/>
  <c r="S20" i="12"/>
  <c r="S11" i="12"/>
  <c r="S70" i="12"/>
  <c r="S82" i="12"/>
  <c r="S69" i="12"/>
  <c r="S68" i="12"/>
  <c r="S55" i="12"/>
  <c r="S54" i="12"/>
  <c r="S53" i="12"/>
  <c r="S42" i="12"/>
  <c r="S41" i="12"/>
  <c r="S31" i="12"/>
  <c r="S19" i="12"/>
  <c r="S16" i="12"/>
  <c r="S15" i="12"/>
  <c r="S10" i="12"/>
  <c r="S9" i="12"/>
  <c r="S8" i="12"/>
  <c r="S7" i="12"/>
  <c r="I11" i="6"/>
  <c r="J11" i="6"/>
  <c r="K11" i="6"/>
  <c r="H11" i="6"/>
  <c r="O33" i="17"/>
  <c r="N33" i="17"/>
  <c r="O34" i="17"/>
  <c r="P34" i="17"/>
  <c r="P33" i="17" s="1"/>
  <c r="Q34" i="17"/>
  <c r="Q33" i="17" s="1"/>
  <c r="N34" i="17"/>
  <c r="Q7" i="17"/>
  <c r="P7" i="17"/>
  <c r="O7" i="17"/>
  <c r="N7" i="17"/>
  <c r="Q125" i="12"/>
  <c r="R125" i="12"/>
  <c r="P125" i="12"/>
  <c r="M11" i="20" l="1"/>
  <c r="N11" i="20"/>
  <c r="M10" i="20"/>
  <c r="L11" i="20"/>
  <c r="N10" i="20"/>
  <c r="L10" i="20"/>
  <c r="O6" i="20"/>
  <c r="O8" i="20" s="1"/>
  <c r="M9" i="20"/>
  <c r="L7" i="20"/>
  <c r="N8" i="20"/>
  <c r="L9" i="20"/>
  <c r="M8" i="20"/>
  <c r="N7" i="20"/>
  <c r="T39" i="1"/>
  <c r="T35" i="1"/>
  <c r="T32" i="1"/>
  <c r="T36" i="1"/>
  <c r="T34" i="1"/>
  <c r="T33" i="1"/>
  <c r="T38" i="1"/>
  <c r="T45" i="1"/>
  <c r="T40" i="1"/>
  <c r="T44" i="1"/>
  <c r="T37" i="1"/>
  <c r="T42" i="1"/>
  <c r="T41" i="1"/>
  <c r="T43" i="1"/>
  <c r="T49" i="1"/>
  <c r="T81" i="1"/>
  <c r="T59" i="1"/>
  <c r="T53" i="1"/>
  <c r="T50" i="1"/>
  <c r="T67" i="1"/>
  <c r="T51" i="1"/>
  <c r="T62" i="1"/>
  <c r="T54" i="1"/>
  <c r="T63" i="1"/>
  <c r="T61" i="1"/>
  <c r="T68" i="1"/>
  <c r="T56" i="1"/>
  <c r="T48" i="1"/>
  <c r="T47" i="1"/>
  <c r="T55" i="1"/>
  <c r="T52" i="1"/>
  <c r="T69" i="1"/>
  <c r="T73" i="1"/>
  <c r="T70" i="1"/>
  <c r="T79" i="1"/>
  <c r="T80" i="1"/>
  <c r="T9" i="1"/>
  <c r="T10" i="1"/>
  <c r="T11" i="1"/>
  <c r="T12" i="1"/>
  <c r="T15" i="1"/>
  <c r="T16" i="1"/>
  <c r="T17" i="1"/>
  <c r="T18" i="1"/>
  <c r="T19" i="1"/>
  <c r="T20" i="1"/>
  <c r="T21" i="1"/>
  <c r="T22" i="1"/>
  <c r="T23" i="1"/>
  <c r="T24" i="1"/>
  <c r="T27" i="1"/>
  <c r="T28" i="1"/>
  <c r="T30" i="1"/>
  <c r="T31" i="1"/>
  <c r="T8" i="1"/>
  <c r="I8" i="6"/>
  <c r="J8" i="6"/>
  <c r="K8" i="6"/>
  <c r="H8" i="6"/>
  <c r="H10" i="6" s="1"/>
  <c r="I9" i="6"/>
  <c r="J9" i="6"/>
  <c r="K9" i="6"/>
  <c r="K10" i="6" s="1"/>
  <c r="H9" i="6"/>
  <c r="I10" i="6"/>
  <c r="AO59" i="1"/>
  <c r="AO27" i="1"/>
  <c r="AO24" i="1"/>
  <c r="AO56" i="1"/>
  <c r="AO62" i="1"/>
  <c r="AO51" i="1"/>
  <c r="AO50" i="1"/>
  <c r="Q16" i="7"/>
  <c r="O10" i="20" l="1"/>
  <c r="O11" i="20"/>
  <c r="O7" i="20"/>
  <c r="O9" i="20"/>
  <c r="J10" i="6"/>
  <c r="O3" i="13"/>
  <c r="O2" i="13"/>
  <c r="Q3" i="13"/>
  <c r="R3" i="13"/>
  <c r="S3" i="13"/>
  <c r="T3" i="13"/>
  <c r="U3" i="13"/>
  <c r="V3" i="13"/>
  <c r="W3" i="13"/>
  <c r="X3" i="13"/>
  <c r="Y3" i="13"/>
  <c r="P3" i="13"/>
  <c r="Q2" i="13"/>
  <c r="R2" i="13"/>
  <c r="S2" i="13"/>
  <c r="T2" i="13"/>
  <c r="U2" i="13"/>
  <c r="V2" i="13"/>
  <c r="W2" i="13"/>
  <c r="X2" i="13"/>
  <c r="Y2" i="13"/>
  <c r="P2" i="13"/>
  <c r="K3" i="13" l="1"/>
  <c r="J3" i="13"/>
  <c r="I3" i="13"/>
  <c r="H3" i="13"/>
  <c r="G3" i="13"/>
  <c r="F3" i="13"/>
  <c r="E3" i="13"/>
  <c r="D3" i="13"/>
  <c r="C3" i="13"/>
  <c r="B3" i="13"/>
  <c r="K2" i="13"/>
  <c r="J2" i="13"/>
  <c r="I2" i="13"/>
  <c r="H2" i="13"/>
  <c r="G2" i="13"/>
  <c r="F2" i="13"/>
  <c r="E2" i="13"/>
  <c r="D2" i="13"/>
  <c r="C2" i="13"/>
  <c r="B2" i="13"/>
  <c r="W3" i="12"/>
  <c r="X3" i="12"/>
  <c r="Y3" i="12"/>
  <c r="Z3" i="12"/>
  <c r="AA3" i="12"/>
  <c r="AB3" i="12"/>
  <c r="AC3" i="12"/>
  <c r="AD3" i="12"/>
  <c r="AE3" i="12"/>
  <c r="AF3" i="12"/>
  <c r="AG3" i="12"/>
  <c r="B3" i="12"/>
  <c r="C3" i="12"/>
  <c r="D3" i="12"/>
  <c r="E3" i="12"/>
  <c r="F3" i="12"/>
  <c r="G3" i="12"/>
  <c r="H3" i="12"/>
  <c r="I3" i="12"/>
  <c r="J3" i="12"/>
  <c r="K3" i="12"/>
  <c r="B4" i="12"/>
  <c r="C4" i="12"/>
  <c r="D4" i="12"/>
  <c r="E4" i="12"/>
  <c r="F4" i="12"/>
  <c r="G4" i="12"/>
  <c r="H4" i="12"/>
  <c r="I4" i="12"/>
  <c r="J4" i="12"/>
  <c r="K4" i="12"/>
  <c r="W4" i="12"/>
  <c r="X4" i="12"/>
  <c r="Y4" i="12"/>
  <c r="Z4" i="12"/>
  <c r="AA4" i="12"/>
  <c r="AB4" i="12"/>
  <c r="AC4" i="12"/>
  <c r="AD4" i="12"/>
  <c r="AE4" i="12"/>
  <c r="AF4" i="12"/>
  <c r="AG4" i="12"/>
  <c r="AA6" i="12" l="1"/>
  <c r="W6" i="12"/>
  <c r="AD5" i="12"/>
  <c r="AG5" i="12"/>
  <c r="P4" i="13"/>
  <c r="T4" i="13"/>
  <c r="X4" i="13"/>
  <c r="R5" i="13"/>
  <c r="Q4" i="13"/>
  <c r="U4" i="13"/>
  <c r="Y4" i="13"/>
  <c r="O5" i="13"/>
  <c r="S5" i="13"/>
  <c r="W5" i="13"/>
  <c r="R4" i="13"/>
  <c r="V4" i="13"/>
  <c r="V5" i="13"/>
  <c r="P5" i="13"/>
  <c r="T5" i="13"/>
  <c r="X5" i="13"/>
  <c r="Q5" i="13"/>
  <c r="U5" i="13"/>
  <c r="Y5" i="13"/>
  <c r="O4" i="13"/>
  <c r="S4" i="13"/>
  <c r="W4" i="13"/>
  <c r="AE6" i="12"/>
  <c r="Y5" i="12"/>
  <c r="X6" i="12"/>
  <c r="AF5" i="12"/>
  <c r="AD6" i="12"/>
  <c r="AC5" i="12"/>
  <c r="AB6" i="12"/>
  <c r="Y6" i="12"/>
  <c r="AB5" i="12"/>
  <c r="AF6" i="12"/>
  <c r="X5" i="12"/>
  <c r="AA5" i="12"/>
  <c r="W5" i="12"/>
  <c r="Z6" i="12"/>
  <c r="AG6" i="12"/>
  <c r="AC6" i="12"/>
  <c r="AE5" i="12"/>
  <c r="Z5" i="12"/>
  <c r="AS81" i="1" l="1"/>
  <c r="AS53" i="1"/>
  <c r="AS50" i="1"/>
  <c r="AS67" i="1"/>
  <c r="AS51" i="1"/>
  <c r="AS62" i="1"/>
  <c r="AS54" i="1"/>
  <c r="AS63" i="1"/>
  <c r="AS61" i="1"/>
  <c r="AS68" i="1"/>
  <c r="AS56" i="1"/>
  <c r="AS48" i="1"/>
  <c r="AS47" i="1"/>
  <c r="AS55" i="1"/>
  <c r="AS52" i="1"/>
  <c r="AS84" i="1"/>
  <c r="AS78" i="1"/>
  <c r="AS69" i="1"/>
  <c r="AS82" i="1"/>
  <c r="AS70" i="1"/>
  <c r="AS79" i="1"/>
  <c r="AS85" i="1"/>
  <c r="AS86" i="1"/>
  <c r="AS80" i="1"/>
  <c r="AS83" i="1"/>
  <c r="AS49" i="1"/>
  <c r="AO84" i="1"/>
  <c r="AO78" i="1"/>
  <c r="AO69" i="1"/>
  <c r="AO73" i="1"/>
  <c r="AO82" i="1"/>
  <c r="AO70" i="1"/>
  <c r="AO79" i="1"/>
  <c r="AO85" i="1"/>
  <c r="AO86" i="1"/>
  <c r="AO80" i="1"/>
  <c r="AO83" i="1"/>
  <c r="AO20" i="1"/>
  <c r="AO21" i="1"/>
  <c r="AO22" i="1"/>
  <c r="AO23" i="1"/>
  <c r="AO25" i="1"/>
  <c r="AO26" i="1"/>
  <c r="AO28" i="1"/>
  <c r="AO29" i="1"/>
  <c r="AO30" i="1"/>
  <c r="AO31" i="1"/>
  <c r="AO39" i="1"/>
  <c r="AO35" i="1"/>
  <c r="AO32" i="1"/>
  <c r="AO36" i="1"/>
  <c r="AO34" i="1"/>
  <c r="AO33" i="1"/>
  <c r="AO38" i="1"/>
  <c r="AO45" i="1"/>
  <c r="AO40" i="1"/>
  <c r="AO44" i="1"/>
  <c r="AO37" i="1"/>
  <c r="AO42" i="1"/>
  <c r="AO41" i="1"/>
  <c r="AO46" i="1"/>
  <c r="AO43" i="1"/>
  <c r="AO49" i="1"/>
  <c r="AO81" i="1"/>
  <c r="AO53" i="1"/>
  <c r="AO67" i="1"/>
  <c r="AO54" i="1"/>
  <c r="AO63" i="1"/>
  <c r="AO61" i="1"/>
  <c r="AO68" i="1"/>
  <c r="AO48" i="1"/>
  <c r="AO47" i="1"/>
  <c r="AO55" i="1"/>
  <c r="AO52" i="1"/>
  <c r="AO75" i="1"/>
  <c r="AO19" i="1"/>
  <c r="AO18" i="1"/>
  <c r="L18" i="1" l="1"/>
  <c r="L86" i="1" l="1"/>
  <c r="L52" i="1"/>
  <c r="L48" i="1"/>
  <c r="L54" i="1"/>
  <c r="L42" i="1"/>
  <c r="L26" i="1"/>
  <c r="L25" i="1"/>
  <c r="L24" i="1"/>
  <c r="E3" i="2" l="1"/>
  <c r="AC80" i="1"/>
  <c r="AC31" i="1"/>
  <c r="L8" i="1" l="1"/>
  <c r="L9" i="1"/>
  <c r="L10" i="1"/>
  <c r="L11" i="1"/>
  <c r="L12" i="1"/>
  <c r="L13" i="1"/>
  <c r="L14" i="1"/>
  <c r="L15" i="1"/>
  <c r="L16" i="1"/>
  <c r="L17" i="1"/>
  <c r="L19" i="1"/>
  <c r="L20" i="1"/>
  <c r="L21" i="1"/>
  <c r="L22" i="1"/>
  <c r="L23" i="1"/>
  <c r="L27" i="1"/>
  <c r="L28" i="1"/>
  <c r="L29" i="1"/>
  <c r="L30" i="1"/>
  <c r="L31" i="1"/>
  <c r="L39" i="1"/>
  <c r="L35" i="1"/>
  <c r="L32" i="1"/>
  <c r="L36" i="1"/>
  <c r="L34" i="1"/>
  <c r="L33" i="1"/>
  <c r="L38" i="1"/>
  <c r="L45" i="1"/>
  <c r="L40" i="1"/>
  <c r="L44" i="1"/>
  <c r="L37" i="1"/>
  <c r="L41" i="1"/>
  <c r="L46" i="1"/>
  <c r="L43" i="1"/>
  <c r="L81" i="1"/>
  <c r="L59" i="1"/>
  <c r="L53" i="1"/>
  <c r="L50" i="1"/>
  <c r="L67" i="1"/>
  <c r="L51" i="1"/>
  <c r="L62" i="1"/>
  <c r="L63" i="1"/>
  <c r="L61" i="1"/>
  <c r="L68" i="1"/>
  <c r="L56" i="1"/>
  <c r="L47" i="1"/>
  <c r="L55" i="1"/>
  <c r="L75" i="1"/>
  <c r="L84" i="1"/>
  <c r="L78" i="1"/>
  <c r="L69" i="1"/>
  <c r="L73" i="1"/>
  <c r="L82" i="1"/>
  <c r="L70" i="1"/>
  <c r="L79" i="1"/>
  <c r="L85" i="1"/>
  <c r="L80" i="1"/>
  <c r="L83" i="1"/>
  <c r="L49" i="1"/>
</calcChain>
</file>

<file path=xl/comments1.xml><?xml version="1.0" encoding="utf-8"?>
<comments xmlns="http://schemas.openxmlformats.org/spreadsheetml/2006/main">
  <authors>
    <author>HP</author>
    <author>Dell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ใช้คิดว่าจะนับ Project นี้ในปีนั้นหรือไม่</t>
        </r>
      </text>
    </comment>
    <comment ref="M1" authorId="0">
      <text>
        <r>
          <rPr>
            <sz val="9"/>
            <color indexed="81"/>
            <rFont val="Tahoma"/>
            <family val="2"/>
          </rPr>
          <t xml:space="preserve">Project ที่ง่ายหรือซับซ้อน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 xml:space="preserve">Project on-time
ทำแล้วมีการใช้งานจริง
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Project Duration
</t>
        </r>
      </text>
    </comment>
    <comment ref="AC1" authorId="0">
      <text>
        <r>
          <rPr>
            <b/>
            <sz val="9"/>
            <color indexed="81"/>
            <rFont val="Tahoma"/>
            <family val="2"/>
          </rPr>
          <t xml:space="preserve">Eakaposi :
เช่น เพิ่ม efficiency ลดต้นทุน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>
      <text>
        <r>
          <rPr>
            <b/>
            <sz val="9"/>
            <color indexed="81"/>
            <rFont val="Tahoma"/>
            <family val="2"/>
          </rPr>
          <t xml:space="preserve">Engineer วัด time/budget/spec
PI วัดด้วยการได้ใช้จริง
</t>
        </r>
      </text>
    </comment>
    <comment ref="AE1" authorId="0">
      <text>
        <r>
          <rPr>
            <sz val="9"/>
            <color indexed="81"/>
            <rFont val="Tahoma"/>
            <family val="2"/>
          </rPr>
          <t xml:space="preserve">ตาม Engineer เช่น
VEHICLE
MACHINE
MATERIAL
INFRA
</t>
        </r>
      </text>
    </comment>
    <comment ref="AF1" authorId="0">
      <text>
        <r>
          <rPr>
            <sz val="9"/>
            <color indexed="81"/>
            <rFont val="Tahoma"/>
            <family val="2"/>
          </rPr>
          <t xml:space="preserve">
เนื่องจากเราต้องการวัดระบบที่เป็น common มากขึ้น จึงใช้ assumption
1. Combine เป็น Project ที่ทำแล้วทำให้ระบบเดิมรวมกันได้ ระบบลดลง
2. Simplify เป็น Project ที่ทำให้ แล้วเป็น common เลย หรือ ไปทดแทนระบบเดิม หลายๆ ระบบ</t>
        </r>
      </text>
    </comment>
    <comment ref="AG1" authorId="0">
      <text>
        <r>
          <rPr>
            <sz val="9"/>
            <color indexed="81"/>
            <rFont val="Tahoma"/>
            <family val="2"/>
          </rPr>
          <t xml:space="preserve">
Co-create project คือ project ที่เข้าไปร่วมดำเนินการกับลูกค้า เช่น การปรับ process หรือ integrate ข้อมุลกับลูกค้า</t>
        </r>
      </text>
    </comment>
    <comment ref="AL1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ลูกค้าได้ประโยชน์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visualization
speed ดีขึ้น
</t>
        </r>
      </text>
    </comment>
    <comment ref="AT1" authorId="0">
      <text>
        <r>
          <rPr>
            <b/>
            <sz val="9"/>
            <color indexed="81"/>
            <rFont val="Tahoma"/>
            <family val="2"/>
          </rPr>
          <t>เพื่อมาใช้เปรียบเทียบเป็น coverage กับ customer requirement และ service operation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sz val="9"/>
            <color indexed="81"/>
            <rFont val="Tahoma"/>
            <family val="2"/>
          </rPr>
          <t xml:space="preserve">หน่วยงานที่เป็น key user เช่น Operation / Solution Design
</t>
        </r>
      </text>
    </comment>
    <comment ref="V27" authorId="1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Plan Reduce 10 mins
Actual Reduce 11 mins
</t>
        </r>
      </text>
    </comment>
    <comment ref="N45" authorId="0">
      <text>
        <r>
          <rPr>
            <b/>
            <sz val="9"/>
            <color indexed="81"/>
            <rFont val="Tahoma"/>
            <family val="2"/>
          </rPr>
          <t xml:space="preserve">ทำแล้วไม่ได้ใช้งานจริง
</t>
        </r>
      </text>
    </comment>
    <comment ref="N59" authorId="0">
      <text>
        <r>
          <rPr>
            <b/>
            <sz val="9"/>
            <color indexed="81"/>
            <rFont val="Tahoma"/>
            <family val="2"/>
          </rPr>
          <t xml:space="preserve">ทำให้หน้างานทำงานช้าลง
</t>
        </r>
      </text>
    </comment>
    <comment ref="N61" authorId="0">
      <text>
        <r>
          <rPr>
            <b/>
            <sz val="9"/>
            <color indexed="81"/>
            <rFont val="Tahoma"/>
            <family val="2"/>
          </rPr>
          <t>Data source ทำให้ข้อมูลที่เข้ามาไม่ถูกต้อง</t>
        </r>
      </text>
    </comment>
  </commentList>
</comments>
</file>

<file path=xl/comments2.xml><?xml version="1.0" encoding="utf-8"?>
<comments xmlns="http://schemas.openxmlformats.org/spreadsheetml/2006/main">
  <authors>
    <author>Dell</author>
  </authors>
  <commentList>
    <comment ref="T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6 Platforms ตาม DTQMP</t>
        </r>
      </text>
    </comment>
    <comment ref="R7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Integral = Print shipment
Modular = SAP / LND / Accounting Web / e-Doc.</t>
        </r>
      </text>
    </comment>
    <comment ref="R10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Integral = SAP / TMS
Modular = Other Transportation System</t>
        </r>
      </text>
    </comment>
    <comment ref="R1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Integral = SAP / LND / Accounting Web
Modular = Order / Shipment exexution / AP-AR</t>
        </r>
      </text>
    </comment>
    <comment ref="R54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Integral = TMS
Modular = Customer System</t>
        </r>
      </text>
    </comment>
    <comment ref="R71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Integral = SCGL System (SAP / TMS / e-Doc. / etc.)
Modular = GPS Vendor</t>
        </r>
      </text>
    </comment>
    <comment ref="R8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Integral = SAP / TMS
Modular = Other Transportation System</t>
        </r>
      </text>
    </comment>
    <comment ref="R84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Integral = SAP
Modular = Reveiving / Picking / Inventory</t>
        </r>
      </text>
    </comment>
    <comment ref="R98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Integral = TMS
Modular = Customer System</t>
        </r>
      </text>
    </comment>
    <comment ref="R11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Integral = SAP / non-SAP
Modular = TMS / LND / Doc. Return</t>
        </r>
      </text>
    </comment>
    <comment ref="R113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Integral = SAP 4.7, ECC6.0 / Ariba / Customer System
Modular = Order / Shipment execution / Report / Payment / Billing
</t>
        </r>
      </text>
    </comment>
  </commentList>
</comments>
</file>

<file path=xl/sharedStrings.xml><?xml version="1.0" encoding="utf-8"?>
<sst xmlns="http://schemas.openxmlformats.org/spreadsheetml/2006/main" count="4426" uniqueCount="546">
  <si>
    <t>GPS App for SFT</t>
  </si>
  <si>
    <t>Customer Requirement</t>
  </si>
  <si>
    <t>Service Improvement</t>
  </si>
  <si>
    <t>Dept</t>
  </si>
  <si>
    <t>Yes</t>
  </si>
  <si>
    <t>Y</t>
  </si>
  <si>
    <t>X-Sense</t>
  </si>
  <si>
    <t>Eakapon</t>
  </si>
  <si>
    <t>Carrier Billing Interface</t>
  </si>
  <si>
    <t>IT-One</t>
  </si>
  <si>
    <t>Nuchnara</t>
  </si>
  <si>
    <t>CCTV for Northern Operation</t>
  </si>
  <si>
    <t>Existing Operation</t>
  </si>
  <si>
    <t>Internal Improvement</t>
  </si>
  <si>
    <t>WIT</t>
  </si>
  <si>
    <t>Shipment Barcode</t>
  </si>
  <si>
    <t>A</t>
  </si>
  <si>
    <t>Sukanya</t>
  </si>
  <si>
    <t>Interface GPS Tipparath</t>
  </si>
  <si>
    <t>Tipparath</t>
  </si>
  <si>
    <t>SKIC Import/Export Operation</t>
  </si>
  <si>
    <t>BN Auto ID</t>
  </si>
  <si>
    <t>New SAP Pricing</t>
  </si>
  <si>
    <t>N</t>
  </si>
  <si>
    <t>PO Interfacing</t>
  </si>
  <si>
    <t>Sustain Growth</t>
  </si>
  <si>
    <t>Sarun</t>
  </si>
  <si>
    <t>MCR Enhancement support Yard management, Monitor Dashboard</t>
  </si>
  <si>
    <t>Thai Intersol</t>
  </si>
  <si>
    <t>TPT System Improvement (MCR)</t>
  </si>
  <si>
    <t>New Operation</t>
  </si>
  <si>
    <t>Setup WMS and IT infrastructure at RDC Khonkaen</t>
  </si>
  <si>
    <t>Kasco</t>
  </si>
  <si>
    <t>Thaworn</t>
  </si>
  <si>
    <t>Setup ESC system at ESC4</t>
  </si>
  <si>
    <t>Chaicharn</t>
  </si>
  <si>
    <t>Supply Chain Visibility: Delivery plan, SCV - Phase I (Internal SCG)</t>
  </si>
  <si>
    <t>HVA</t>
  </si>
  <si>
    <t>Logistics Command Center</t>
  </si>
  <si>
    <t>SAP PI Implementation to replace P2P Integration with SAP R/3</t>
  </si>
  <si>
    <t>Thanasin</t>
  </si>
  <si>
    <t>Document Management System: Roll-out</t>
  </si>
  <si>
    <t>Service Roll-out</t>
  </si>
  <si>
    <t>System integration with Vitamilk</t>
  </si>
  <si>
    <t>New Customer</t>
  </si>
  <si>
    <t>Kubota system Phase I</t>
  </si>
  <si>
    <t>New Business</t>
  </si>
  <si>
    <t>Mongkolchai</t>
  </si>
  <si>
    <t>Kubota system Phase II</t>
  </si>
  <si>
    <t>TROK web tracking</t>
  </si>
  <si>
    <t>GPS Solution for Cold Chain Business</t>
  </si>
  <si>
    <t>New billing</t>
  </si>
  <si>
    <t>Sineekarn</t>
  </si>
  <si>
    <t>TPC Interface@hub</t>
  </si>
  <si>
    <t>Nantanit</t>
  </si>
  <si>
    <t>Accounting Web Upgrade</t>
  </si>
  <si>
    <t>WMS for DC Rangsit</t>
  </si>
  <si>
    <t>WMS for Mitrphuviang (MPV)</t>
  </si>
  <si>
    <t>Saranachon</t>
  </si>
  <si>
    <t>WMS for Kubota Wangnoi</t>
  </si>
  <si>
    <t>SAP Cambodia Implementation</t>
  </si>
  <si>
    <t>Data Warehouse Upgrade: Pilot SAP Cambodia</t>
  </si>
  <si>
    <t>Tatthep</t>
  </si>
  <si>
    <t>Automate report: Sales</t>
  </si>
  <si>
    <t>Self Develop</t>
  </si>
  <si>
    <t>Automate report: Operation</t>
  </si>
  <si>
    <t>VMI for Affiliate Customer</t>
  </si>
  <si>
    <t>GPS pilot test in Indonesia (ready-mix)</t>
  </si>
  <si>
    <t>IT solution for Kubota Spare Part</t>
  </si>
  <si>
    <t>WMS Kubota Lube</t>
  </si>
  <si>
    <t>Transportation Web for Lao</t>
  </si>
  <si>
    <t>SAP Extended Warehouse Management</t>
  </si>
  <si>
    <t>Atos</t>
  </si>
  <si>
    <t>Import / Export Visibility Platform (Bright &amp; Shine) - Quick-win</t>
  </si>
  <si>
    <t>Multi-Vendor</t>
  </si>
  <si>
    <t>Nattawut</t>
  </si>
  <si>
    <t>System Integration with TCG</t>
  </si>
  <si>
    <t>on progress 2016</t>
  </si>
  <si>
    <t>BU</t>
  </si>
  <si>
    <t>Truck Inspection</t>
  </si>
  <si>
    <t>TBSP</t>
  </si>
  <si>
    <t>Patricia</t>
  </si>
  <si>
    <t>SCGL e Portal</t>
  </si>
  <si>
    <t>Truck Queuing at Watbandai</t>
  </si>
  <si>
    <t>Product Return System (Reverse Logistics System)</t>
  </si>
  <si>
    <t>TMS-OV: Indonesia</t>
  </si>
  <si>
    <t>TMS-OV: Laos</t>
  </si>
  <si>
    <t>Mobille proof of delivery</t>
  </si>
  <si>
    <t>G-Able</t>
  </si>
  <si>
    <t>TMS Server Upgrade</t>
  </si>
  <si>
    <t>Nex Tech</t>
  </si>
  <si>
    <t>Chokchai</t>
  </si>
  <si>
    <t>TMS - TPE</t>
  </si>
  <si>
    <t>CNV (CFR no VAT)</t>
  </si>
  <si>
    <t>CPAC Net Interface</t>
  </si>
  <si>
    <t>IT system for Hino</t>
  </si>
  <si>
    <t>Rack Sensor for Mitr Phuviang</t>
  </si>
  <si>
    <t>WIT Innovation</t>
  </si>
  <si>
    <t>Noppat</t>
  </si>
  <si>
    <t>Mobile app for GPS</t>
  </si>
  <si>
    <t>IT system for Mitsu Fuso</t>
  </si>
  <si>
    <t>Cross-docking system at CDC Wangnoi</t>
  </si>
  <si>
    <t>Import-Export Visibility Platform - Bright &amp; Shine Project</t>
  </si>
  <si>
    <t>Medium WMS</t>
  </si>
  <si>
    <t>e-ISO</t>
  </si>
  <si>
    <t>Papatsorn</t>
  </si>
  <si>
    <t>Business Intelligent</t>
  </si>
  <si>
    <t>IT-Oversea System Platform</t>
  </si>
  <si>
    <t>SCGL GPS Interface Improvement</t>
  </si>
  <si>
    <t>Supply Chain Visibility</t>
  </si>
  <si>
    <t>Consolidate Platform</t>
  </si>
  <si>
    <t>Pakamon</t>
  </si>
  <si>
    <t>Logistics e-Commerce</t>
  </si>
  <si>
    <t>Carrier Management System</t>
  </si>
  <si>
    <t>VMI-Cement Bulk for Dealer</t>
  </si>
  <si>
    <t>Year</t>
  </si>
  <si>
    <t>Project</t>
  </si>
  <si>
    <t>Value Type of Project</t>
  </si>
  <si>
    <t>Value Type of Project 
(New assumption)</t>
  </si>
  <si>
    <t>S</t>
  </si>
  <si>
    <t>Strategy</t>
  </si>
  <si>
    <t>Selected</t>
  </si>
  <si>
    <t>Plan Finish</t>
  </si>
  <si>
    <t>Finish</t>
  </si>
  <si>
    <t>C</t>
  </si>
  <si>
    <t>D</t>
  </si>
  <si>
    <t>Vendor</t>
  </si>
  <si>
    <t>4-Student</t>
  </si>
  <si>
    <t>PIC</t>
  </si>
  <si>
    <t>Implementation Approach</t>
  </si>
  <si>
    <t>All Requirement</t>
  </si>
  <si>
    <t>Cover Requirement</t>
  </si>
  <si>
    <t>% Coverage</t>
  </si>
  <si>
    <t>Investment
(Million Baht)</t>
  </si>
  <si>
    <t>Project Value</t>
  </si>
  <si>
    <t>Quality (Big Q)</t>
  </si>
  <si>
    <t>Mission</t>
  </si>
  <si>
    <t>M1</t>
  </si>
  <si>
    <t>M2</t>
  </si>
  <si>
    <t>M3</t>
  </si>
  <si>
    <t>ABL</t>
  </si>
  <si>
    <t>Combine</t>
  </si>
  <si>
    <t>Simplify</t>
  </si>
  <si>
    <t>Common approach (1.1)</t>
  </si>
  <si>
    <t>-</t>
  </si>
  <si>
    <t>Start (เดือนที่เริ่มต้น Project)</t>
  </si>
  <si>
    <t>Co-create</t>
  </si>
  <si>
    <t xml:space="preserve">ตรงตาม Objective (Yes/No) </t>
  </si>
  <si>
    <t xml:space="preserve"> Co-create(2.1.1)</t>
  </si>
  <si>
    <t>Objective ของ Project คือ (2.1)</t>
  </si>
  <si>
    <t xml:space="preserve">Customer requirement ในเรื่องของการทำ จองคิว / ตอบรับงาน / จัดเที่ยวรถ ด้วยระบบ GPS
</t>
  </si>
  <si>
    <t>Safety เพื่อให้สามารถนำข้อมูลรถที่ติดตั้ง GPS กับทิพพรัฐเข้ามา monitor ได้ โดย user ไม่ต้อง monitor หลายหน้าจอ</t>
  </si>
  <si>
    <t>Visibility เพื่อทำให้ข้อมูลที่กระจายอยู่ในหลายระบบ (SAP/TMS/GPS/e-Doc) รวมเข้ามาอยู่ในระบบเดียวกัน โดยสามารถเปิดให้ Carrier และ Customer เข้ามาดูได้</t>
  </si>
  <si>
    <t>Customer requirement SCGNL มีความต้องการในการ monitor อุณหภูมิสินค้าแบบ real-time เพื่อเป็น value added ให้กับลูกค้า</t>
  </si>
  <si>
    <t>ขยายผลการใช้งาน GPS ที่ใช้อยู่ในประเทศไทย ไปยังประเทศอินโดนิเซีย</t>
  </si>
  <si>
    <t>Operation efficiency พัฒนาระบบ TMS สำหรับการ Operate งาน chemical transportation</t>
  </si>
  <si>
    <t xml:space="preserve">เป็นการรวมระบบในที่ใช้ในเรื่องของ Safety / Visibility / Operation Efficiency </t>
  </si>
  <si>
    <t>ปรับปรุงประสิทธิภาพในการทำงานของระบบ GPS Interface (Performance) / เพื่อขั้นตอนในการเอาข้อมูล Interface เข้าระบบ / update technology ให้เป็นปัจจุบัน</t>
  </si>
  <si>
    <t>เพิ่มช่องทางในการตามสถานะ GPS ผ่าน Mobile Application</t>
  </si>
  <si>
    <t>Column Labels</t>
  </si>
  <si>
    <t>(blank)</t>
  </si>
  <si>
    <t>Grand Total</t>
  </si>
  <si>
    <t>Row Labels</t>
  </si>
  <si>
    <t>Count of Project</t>
  </si>
  <si>
    <t>Project Sponsor</t>
  </si>
  <si>
    <t>ALL</t>
  </si>
  <si>
    <t>SCG Nichirei Logistics</t>
  </si>
  <si>
    <t>Operation</t>
  </si>
  <si>
    <t>Overseas</t>
  </si>
  <si>
    <t>Opearation / CSM</t>
  </si>
  <si>
    <t>B</t>
  </si>
  <si>
    <t>1. ลดค่าใช้จ่าย MA
2. อุปกรณ์ได้รับการ support จาก Vendor
3. เพิ่มความเร็วในการของ ระบบ TMS</t>
  </si>
  <si>
    <t>Q</t>
  </si>
  <si>
    <t>Cancel</t>
  </si>
  <si>
    <t>Incture/Itone</t>
  </si>
  <si>
    <t>Tanaphon</t>
  </si>
  <si>
    <t>AE Non SCG customer</t>
  </si>
  <si>
    <t>1. ลดเวลาการเอางานเข้าระบบ
2. ลดปริมาณการ Mappng บน SAP
3. สามารถ Monitor การทำงานของการ Interface ได้
4. Standardize</t>
  </si>
  <si>
    <t>AE Cement</t>
  </si>
  <si>
    <t xml:space="preserve">1. Implement new VMI system with up-to-date technology to support new 4 SCG affiliate companies. 
2. Integrate end-to-end business valued chain process among SCG Cement, and 4 affiliate companies.
3. Utilize and plan transportation capability to feed business valued chain effectively. 
4. Manage stock availability to serve business demand visibility and production. </t>
  </si>
  <si>
    <t>1. EXW hire SCGL will use credit control area 0180
2. Change payment term and due date for SCGL as same as CBM 0180
3. SCGL e-CN to CBM’s Dealer to be able to request credit/debit note EXW hire SCGL
4. Adjust Deletion program of Sales order and Delivery for EXW hire SCGL</t>
  </si>
  <si>
    <t>1. Reduce manual workforce to manually enter data into these 2 systems.
2. Improve integrity of data correctness for operation usage.
3. Utilize existing SCG Logistics applications to monitor for tracing and tracking transportation status</t>
  </si>
  <si>
    <t>1.4MB</t>
  </si>
  <si>
    <t>0MB</t>
  </si>
  <si>
    <t>5MB</t>
  </si>
  <si>
    <t>No</t>
  </si>
  <si>
    <t>The main objectives of this PROJECT are to fundamentally setup new Microsoft SQL 2012 as a database of data staging for data source extration(SAP SCG Logistics Cambodia as a pilot system)</t>
  </si>
  <si>
    <t>Sales</t>
  </si>
  <si>
    <t>ให้นกต.สามารถดูรายงานยอดขายโดยดูได้ดังนี้ Daily/Monthly/ผ่านintranet และดูได้หลายมุมมองเช่นแยกBU/Sub Bu,MFG</t>
  </si>
  <si>
    <t>QA</t>
  </si>
  <si>
    <t>To migrate and enhance the remaining SCG Logistics data source from the existic SCG Logistics data warehouse(SQL2000) to the new SCG Logistics data warehouse(SQL2012)</t>
  </si>
  <si>
    <t>New Claim &amp; Complaint System (Phase 1)</t>
  </si>
  <si>
    <t>Claim &amp; Complaint Enhancement (Phase 2)</t>
  </si>
  <si>
    <t>Quality</t>
  </si>
  <si>
    <t>Quality Management</t>
  </si>
  <si>
    <t>1. รับข้อร้องเรียน (Claim &amp; Complaint), มอบหมายผู้รับผิดชอบ, การตอบข้อร้องเรียน, การร้าง CAR/PAR, การปิดข้อร้องเรียน
2. มีการแจ้งเตือนผ่าน Email และ SMS
3. การประเมิน Effectivenexx ของการแก้ไข
4. จัดทำรายงานสรุปเพื่อช่วยวิเคราะห์ข้อมูล
5. รับข้อมูลจากระบบ Claim &amp; Complaint จากระบบอื่นได้เช่น SCG Network, SCG Paper, SCG Chemical
6. การจัดการข้อมูล Master ต่างๆ</t>
  </si>
  <si>
    <t>1. ปรับปรุง Function การทำงานเดิม
2. พัฒนาระบบแจ้งเตือนด้วย SMS เมื่อมีการเปลี่ยนแปลงสถานะและใกล้ถึงกำหนด KPI
3. ปรับปรุงการรับส่งข้อมูลกับ SKIC</t>
  </si>
  <si>
    <t>Carrier, Opration, Safety</t>
  </si>
  <si>
    <t>1. พัฒนาระบบ Logistics Network Database (LND) ขึ้นมาใหม่ เนื่องจากระบบเดิมใช้เทคโนโลยีที่ล้าสมัย
2. ปรับปรุงให้มีเสถียรภาพและตอบสนองให้รวดเร็วยิ่งขึ้น
3. พัฒนาให้สามารถตอบสนองต่อผู้ใช้งานได้อย่างมีประสิทธิภาพและเหมาะสม เช่น การจัดเก็บข้อมูล, การค้นหา, การรับส่งข้อมูลกับระบบอื่นๆ</t>
  </si>
  <si>
    <t>1.SCGL cost saving 3,900 baht/month/Hub</t>
  </si>
  <si>
    <t>1. ลด เวลาการรับ-ส่ง ข้อมูล โดยสามารถรับข้อมูลผ่านระบบได้ทันที
2. ลด การ Re-key จากเอกสาร โดยสามารถบันทึกผ่านระบบได้ทันที
3. ลด เวลาการสร้าง Report โดยสามารถดูผ่านระบบได้ทันที</t>
  </si>
  <si>
    <t>1. ลด เวลาการสอบถามข้อมูล status จากลูกค้าผ่านทางหน้างาน</t>
  </si>
  <si>
    <t>1.SCGL cost saving 1,300 baht/month</t>
  </si>
  <si>
    <t>Delisoft</t>
  </si>
  <si>
    <t>Cost Saving</t>
  </si>
  <si>
    <t>Type</t>
  </si>
  <si>
    <t>จำนวน</t>
  </si>
  <si>
    <t>SCGL</t>
  </si>
  <si>
    <t>Customer</t>
  </si>
  <si>
    <t>Carrier</t>
  </si>
  <si>
    <t>- หน้างานทำการกดรับ-ส่ง ข้อมูลก่อนการทำงานแต่ละ Process
- Re-Key การบันทึกข้อมูลในระบบ
- สร้าง Report เรียกดูข้อมูล</t>
  </si>
  <si>
    <t>- Admin Cost 2 hrs/day (26days / month)
- Admin Cost 30 mins/day (26days / month)
- Admin Cost 30 mins/day (26days / month)
* 3 hours/Day * 25 Hubs</t>
  </si>
  <si>
    <t>ยกเลิก เนื่องจาก SKC ดำเนินการ upgrade EPR --&gt; ECC 6.0</t>
  </si>
  <si>
    <t>TBC</t>
  </si>
  <si>
    <t>1.SCGL cost saving 7,150 baht/month
2.Customer cost saving 7,150 baht/month</t>
  </si>
  <si>
    <t>1.SCGL cost saving 75,010 baht/month (employee 12 persons)</t>
  </si>
  <si>
    <t>1.SCGL cost saving 160,000 baht/month
2.Customer cost saving 160,000 baht/month</t>
  </si>
  <si>
    <t>1.SCGL cost saving 1.665 baht/month (employee 1 persons)</t>
  </si>
  <si>
    <t>1.SCGL cost saving 2,505 baht/month (employee 1 persons)</t>
  </si>
  <si>
    <t>1.ลดเวลาในการรับ-ส่ง textfile ระหว่าง Vitamilk และ SCGL (2 Hrs/Day)</t>
  </si>
  <si>
    <t>1.ลดเวลาในการ Operate งานจาก 160 sec/box --&gt; 100 sec/box
2.ลด Human Error</t>
  </si>
  <si>
    <t>1.ลด Error ในการส่งสินค้า (ส่งผิด / ส่งสลับ)</t>
  </si>
  <si>
    <t>1.เพิ่ม speed ในการรับสินค้าต้นทางและแยก Route</t>
  </si>
  <si>
    <t>AE</t>
  </si>
  <si>
    <t>1.เพื่อเป็น Market Place สำหรับการซื้อขายสินค้าของ Supplier</t>
  </si>
  <si>
    <t>Reduce personal</t>
  </si>
  <si>
    <t>Prevent item lost</t>
  </si>
  <si>
    <t>SCGL เข้าบริหารคลังสินค้าน้ำตาลมิตรผล โรงงานภูเวียง จังหวัดขอนแก่น โดยสามารถบริหารงานคลังสินค้า
เพื่อจ่ายสินค้าน้ำตาลแบบ FIFO</t>
  </si>
  <si>
    <t>ควบคุมการจ่ายสินค้าแบบ FIFO
สามารถตรวจสอบ stock เพื่อแจ้งลูกค้าได้
ควบคุมการรับ/จ่ายด้วยระบบ Handheld barcode
สามารถวางแผนการจ่ายล่วงหน้าได้
ออกรายงานวิเคราะคลังสินค้าได้</t>
  </si>
  <si>
    <t>ทำให้ลดงาน Manual นอกระบบลง และ สามารถทราบแผนของลูกค้าและทำให้การส่งมอบตรงตามเวลามากขึ้น</t>
  </si>
  <si>
    <t>ทำให้สามารถควบคุมยอดสินค้าได้ถูกต้องมากขึ้น และ ลด Process Manual ลง</t>
  </si>
  <si>
    <t>Support การขนส่ง Overseas และการเชื่อมต่อข้อมูลของลูกค้า</t>
  </si>
  <si>
    <t>Support การขนส่ง Raw Mat ของ Overseas  และลดงาน Manual</t>
  </si>
  <si>
    <t>Support การขนส่ง Cross border Overseas  และลดงาน Manual</t>
  </si>
  <si>
    <t>ไม่ได้ implement Project</t>
  </si>
  <si>
    <t>FulFill</t>
  </si>
  <si>
    <t>C , Q</t>
  </si>
  <si>
    <t>Operation &amp; WH</t>
  </si>
  <si>
    <t>Support Variety of product for customer &amp; and automation machine to use in warehouse</t>
  </si>
  <si>
    <t>Operation &amp; LPC</t>
  </si>
  <si>
    <t>Enhance the functionality of the LPC.</t>
  </si>
  <si>
    <t>Develop Consolidation Management System Platform</t>
  </si>
  <si>
    <t>SD</t>
  </si>
  <si>
    <t>Develop Warehouse Management System Platform</t>
  </si>
  <si>
    <t>พัฒนา Visibility ในสำหรับกลุ่ม Consolidate</t>
  </si>
  <si>
    <t>Quality improvement</t>
  </si>
  <si>
    <t>Complex/Simple</t>
  </si>
  <si>
    <t>Simple</t>
  </si>
  <si>
    <t>Complex</t>
  </si>
  <si>
    <t>Achievement</t>
  </si>
  <si>
    <t>(Multiple Items)</t>
  </si>
  <si>
    <t>Count of  Co-create(2.1.1)</t>
  </si>
  <si>
    <t>Siam Forestry (Customer)</t>
  </si>
  <si>
    <t>d</t>
  </si>
  <si>
    <t>Collaborative</t>
  </si>
  <si>
    <t>Collaborate</t>
  </si>
  <si>
    <t>Effective base</t>
  </si>
  <si>
    <t>Efficiency base</t>
  </si>
  <si>
    <t>Innovation base</t>
  </si>
  <si>
    <t>Flexible base</t>
  </si>
  <si>
    <t>Efficiency</t>
  </si>
  <si>
    <t>Effective</t>
  </si>
  <si>
    <t>Innovation</t>
  </si>
  <si>
    <t>Flexible</t>
  </si>
  <si>
    <t>Project Cat.</t>
  </si>
  <si>
    <t>ทำแบบ accumulate</t>
  </si>
  <si>
    <t>Outsource กับ in-house development</t>
  </si>
  <si>
    <t>Before</t>
  </si>
  <si>
    <t>After</t>
  </si>
  <si>
    <t>Physical</t>
  </si>
  <si>
    <t>VM</t>
  </si>
  <si>
    <t>re-organise</t>
  </si>
  <si>
    <t xml:space="preserve"> </t>
  </si>
  <si>
    <t>Team by Systems</t>
  </si>
  <si>
    <t>IT for Safety (PIR at MPV)</t>
  </si>
  <si>
    <t>เช่น Carrier Integration System</t>
  </si>
  <si>
    <t>ประสิทธิภาพการทำงานของ Partner ดีขึ้น (การทำระบบ IT ให้ Carrier )</t>
  </si>
  <si>
    <t>ลดการส่งสินค้าผิดโดยการใช้ Technology (การทำ POD)</t>
  </si>
  <si>
    <t>Paperless (ใช้ Tablet ในการปฏิบัติงานที่ CDC วังน้อย)</t>
  </si>
  <si>
    <t>ลด manual work (โดยการแก้ระบบให้ที่ CDC วังน้อย)</t>
  </si>
  <si>
    <t>เพิ่ม Speed ในการเข้าถึงข้อมูล (GPS App on mobile)</t>
  </si>
  <si>
    <t xml:space="preserve">Mission </t>
  </si>
  <si>
    <t>Details</t>
  </si>
  <si>
    <t>Roll-out Platform ที่ใช้ในประเทศไทย ไปยังต่างประเทศ</t>
  </si>
  <si>
    <t xml:space="preserve">Truck Inspection </t>
  </si>
  <si>
    <t>% ตอบ Needs สูงขึ้น (จากการ re-organise)</t>
  </si>
  <si>
    <t>การขยายผลเป็น Virtual Machine (Server Consolidation)</t>
  </si>
  <si>
    <t xml:space="preserve">สาเหตุในการ in-house มองในเรื่องของ requirement ในเชิงลึก </t>
  </si>
  <si>
    <t>Make</t>
  </si>
  <si>
    <t>Buy</t>
  </si>
  <si>
    <t>Modify</t>
  </si>
  <si>
    <t>Make / Modify / Buy</t>
  </si>
  <si>
    <t>Improvement</t>
  </si>
  <si>
    <t>Man Power</t>
  </si>
  <si>
    <t>Customize</t>
  </si>
  <si>
    <t>TMS-OV: Lao</t>
  </si>
  <si>
    <t>Product Return System</t>
  </si>
  <si>
    <t>Claim &amp; Complaint Enhancement</t>
  </si>
  <si>
    <t>New Claim &amp; Complaint System</t>
  </si>
  <si>
    <t>Setup ESC system at ESC6</t>
  </si>
  <si>
    <t>Setup ESC system at ESC5</t>
  </si>
  <si>
    <t>Operation Performance Web</t>
  </si>
  <si>
    <t>System Integration with SCG Chemical</t>
  </si>
  <si>
    <t>IT System for Waste Paper</t>
  </si>
  <si>
    <t>SCGL IPAD App</t>
  </si>
  <si>
    <t>Handheld Barcode for TPC</t>
  </si>
  <si>
    <t>WSA</t>
  </si>
  <si>
    <t>Business Performance Monitoring Website</t>
  </si>
  <si>
    <t>Weight Scale Automation for ESC3</t>
  </si>
  <si>
    <t>ปรับปรุง Web Intranet/Internet</t>
  </si>
  <si>
    <t>Logistics for Modular Home Solution</t>
  </si>
  <si>
    <t>Mobile Camera Record for Container Management</t>
  </si>
  <si>
    <t>SAP TPC @ ESC</t>
  </si>
  <si>
    <t>Queuing System @TCG</t>
  </si>
  <si>
    <t>ESC2 (WOEX)</t>
  </si>
  <si>
    <t>SAP Experience</t>
  </si>
  <si>
    <t>TCG Application</t>
  </si>
  <si>
    <t>TPC Web</t>
  </si>
  <si>
    <t>VMI</t>
  </si>
  <si>
    <t>TSTH Integration</t>
  </si>
  <si>
    <t>KK1</t>
  </si>
  <si>
    <t>SKIC Web</t>
  </si>
  <si>
    <t>e-PTS</t>
  </si>
  <si>
    <t>KPI Mapping</t>
  </si>
  <si>
    <t>Customize System</t>
  </si>
  <si>
    <t>Warehouse Management System for Klongluang</t>
  </si>
  <si>
    <t>Standard-Warehouse Mgmt.</t>
  </si>
  <si>
    <t>Logistics system in South China</t>
  </si>
  <si>
    <t>Dem/Des</t>
  </si>
  <si>
    <t>SCTL Link</t>
  </si>
  <si>
    <t>Standard-International Logistics</t>
  </si>
  <si>
    <t>Safety Monitoring Center : War Room</t>
  </si>
  <si>
    <t>CCTV for TROK</t>
  </si>
  <si>
    <t>TPT System Improvement (CCTV)</t>
  </si>
  <si>
    <t>GPS Lignite installation</t>
  </si>
  <si>
    <t>RFID Enhancement (เหมืองแม่ทาน)</t>
  </si>
  <si>
    <t>RFID Coal Hub Mahachai</t>
  </si>
  <si>
    <t>CCTV for Bulk Operation</t>
  </si>
  <si>
    <t>GPS Interface for TPC</t>
  </si>
  <si>
    <t>RFID NGV</t>
  </si>
  <si>
    <t>RFID Coal</t>
  </si>
  <si>
    <t>GPS Lighter</t>
  </si>
  <si>
    <t>RFID Gypsum Ore</t>
  </si>
  <si>
    <t>GPS Bulk Cement</t>
  </si>
  <si>
    <t>Standard-Track and Trace</t>
  </si>
  <si>
    <t>SAP PI Implementation to replace P2P Integration with SAP R/5</t>
  </si>
  <si>
    <t>SAP PI Implementation to replace P2P Integration with SAP R/4</t>
  </si>
  <si>
    <t>Proof of Delivery</t>
  </si>
  <si>
    <t>E Document return</t>
  </si>
  <si>
    <t>Doc. Return for TSTH</t>
  </si>
  <si>
    <t>Digital Map Enhancement</t>
  </si>
  <si>
    <t>Order Management (Multi-Shipment Order): Delivery Management</t>
  </si>
  <si>
    <t>B2C</t>
  </si>
  <si>
    <t>SAP Cambodia</t>
  </si>
  <si>
    <t>Doc return</t>
  </si>
  <si>
    <t>Accounting Web</t>
  </si>
  <si>
    <t>Digital Map</t>
  </si>
  <si>
    <t>OSS</t>
  </si>
  <si>
    <t>TMS6.2</t>
  </si>
  <si>
    <t>Standard-Transportation</t>
  </si>
  <si>
    <t>% Individual System</t>
  </si>
  <si>
    <t>% Customize</t>
  </si>
  <si>
    <t>% Standard</t>
  </si>
  <si>
    <t>Individual System</t>
  </si>
  <si>
    <t>Standard System</t>
  </si>
  <si>
    <t>Commonr System</t>
  </si>
  <si>
    <t>% Common System</t>
  </si>
  <si>
    <t>Common</t>
  </si>
  <si>
    <t>Integration</t>
  </si>
  <si>
    <t>% Integration System</t>
  </si>
  <si>
    <t>Flexible System</t>
  </si>
  <si>
    <t>% Flexible System</t>
  </si>
  <si>
    <t>2016-H1</t>
  </si>
  <si>
    <t>Co-Creation</t>
  </si>
  <si>
    <t>Total Project</t>
  </si>
  <si>
    <t>%Co-Creation</t>
  </si>
  <si>
    <t>Regular</t>
  </si>
  <si>
    <t>%Regular</t>
  </si>
  <si>
    <t>Customer need</t>
  </si>
  <si>
    <t>Performance</t>
  </si>
  <si>
    <t>Performance / Customer (2.1)</t>
  </si>
  <si>
    <t>All Project</t>
  </si>
  <si>
    <t>% of Customer Need Project</t>
  </si>
  <si>
    <t>AP2016</t>
  </si>
  <si>
    <t>Integral</t>
  </si>
  <si>
    <t>TMS6.2 (i2)</t>
  </si>
  <si>
    <t>Integral + Modular</t>
  </si>
  <si>
    <t>Carrier Management Platform</t>
  </si>
  <si>
    <t>SAP Cambodia (KCC)</t>
  </si>
  <si>
    <t>Individual</t>
  </si>
  <si>
    <t>Integral System</t>
  </si>
  <si>
    <t>Modular System</t>
  </si>
  <si>
    <t>Stand Alone + Improvement</t>
  </si>
  <si>
    <t>Service Platform</t>
  </si>
  <si>
    <t>Value Added</t>
  </si>
  <si>
    <t>New Customer Requirement Project</t>
  </si>
  <si>
    <t>x</t>
  </si>
  <si>
    <t>Customer / SCGL Need</t>
  </si>
  <si>
    <t>SD-SCGL</t>
  </si>
  <si>
    <t>Next Day Zongshen</t>
  </si>
  <si>
    <t>Next Day Ware &amp; Fitting</t>
  </si>
  <si>
    <t>Next Day SUBARU</t>
  </si>
  <si>
    <t>Next Day Soiha</t>
  </si>
  <si>
    <t>Next Day Lucky Star</t>
  </si>
  <si>
    <t>Next Day Amway</t>
  </si>
  <si>
    <t>Next Day Stiebel</t>
  </si>
  <si>
    <t>Next Day NSR</t>
  </si>
  <si>
    <t>Next Day PTT</t>
  </si>
  <si>
    <t>Leadtime Idemitsu</t>
  </si>
  <si>
    <t>TROK Rongmeuang</t>
  </si>
  <si>
    <t>Leadtime PTT</t>
  </si>
  <si>
    <t>Leadtime Global House</t>
  </si>
  <si>
    <t>Count of Customer / SCGL Need</t>
  </si>
  <si>
    <t>% Customer Need Project</t>
  </si>
  <si>
    <t>Improvement Project</t>
  </si>
  <si>
    <t>New Cutomer Requirement Project</t>
  </si>
  <si>
    <t>Total</t>
  </si>
  <si>
    <t>System Name</t>
  </si>
  <si>
    <t>GPS-Tracking</t>
  </si>
  <si>
    <t>GPS-Interface</t>
  </si>
  <si>
    <t>Sale Report</t>
  </si>
  <si>
    <t>TROK</t>
  </si>
  <si>
    <t>DWH</t>
  </si>
  <si>
    <t>CCTV</t>
  </si>
  <si>
    <t>Claim &amp; Complaint</t>
  </si>
  <si>
    <t>SAP</t>
  </si>
  <si>
    <t>CPAC Net</t>
  </si>
  <si>
    <t>Consolidated</t>
  </si>
  <si>
    <t>DEM-DES</t>
  </si>
  <si>
    <t>CrossDocking</t>
  </si>
  <si>
    <t>Document Return</t>
  </si>
  <si>
    <t>OTM</t>
  </si>
  <si>
    <t>Next-Day</t>
  </si>
  <si>
    <t>WMS</t>
  </si>
  <si>
    <t>TMS</t>
  </si>
  <si>
    <t>System</t>
  </si>
  <si>
    <t>DMS</t>
  </si>
  <si>
    <t>POD</t>
  </si>
  <si>
    <t>LCC</t>
  </si>
  <si>
    <t>SCV</t>
  </si>
  <si>
    <t>TMS-C</t>
  </si>
  <si>
    <t>EWM</t>
  </si>
  <si>
    <t>Reverse Logistics</t>
  </si>
  <si>
    <t>TMS OV</t>
  </si>
  <si>
    <t>SAP-Integration</t>
  </si>
  <si>
    <t>WOEX</t>
  </si>
  <si>
    <t>ESCOM</t>
  </si>
  <si>
    <t>SCGL Web</t>
  </si>
  <si>
    <t>TMS TPE</t>
  </si>
  <si>
    <t>Rack Sensor</t>
  </si>
  <si>
    <t>Project Category</t>
  </si>
  <si>
    <t>Count of System Name</t>
  </si>
  <si>
    <t>% Individual</t>
  </si>
  <si>
    <t>% Integral System</t>
  </si>
  <si>
    <t>% Modular System</t>
  </si>
  <si>
    <t>Insurance</t>
  </si>
  <si>
    <t>Truck-Booking</t>
  </si>
  <si>
    <t>Ratio of Individual ICT System</t>
  </si>
  <si>
    <t>% Integral and Modular System</t>
  </si>
  <si>
    <t>ม.ค-16</t>
  </si>
  <si>
    <t>AP2015</t>
  </si>
  <si>
    <t>AP2014</t>
  </si>
  <si>
    <t>AP2013</t>
  </si>
  <si>
    <t>Co-creation Project</t>
  </si>
  <si>
    <t>% Co-create project with Customer Requirement</t>
  </si>
  <si>
    <t>S1</t>
  </si>
  <si>
    <t>S4</t>
  </si>
  <si>
    <t>S5</t>
  </si>
  <si>
    <t>On-time</t>
  </si>
  <si>
    <t>SCGL KPI Web</t>
  </si>
  <si>
    <t>Count KPI</t>
  </si>
  <si>
    <t>(All)</t>
  </si>
  <si>
    <t>Success</t>
  </si>
  <si>
    <t>Failed</t>
  </si>
  <si>
    <t>% Ratio project status</t>
  </si>
  <si>
    <t xml:space="preserve"> Year 2013</t>
  </si>
  <si>
    <t>Year 2014</t>
  </si>
  <si>
    <t>Year 2015</t>
  </si>
  <si>
    <t>Year 2016</t>
  </si>
  <si>
    <t>On time</t>
  </si>
  <si>
    <t>Delay</t>
  </si>
  <si>
    <t>Platform development project</t>
  </si>
  <si>
    <t>on progress</t>
  </si>
  <si>
    <t>Target KPI</t>
  </si>
  <si>
    <t>% Ratio of project completion</t>
  </si>
  <si>
    <t>% Project on-time</t>
  </si>
  <si>
    <t>% Project achieve</t>
  </si>
  <si>
    <t>Man power (IT Operation)</t>
  </si>
  <si>
    <t>Man power (Total)</t>
  </si>
  <si>
    <t>Task / Manpower</t>
  </si>
  <si>
    <t>Column1</t>
  </si>
  <si>
    <t>Team</t>
  </si>
  <si>
    <t>Team2</t>
  </si>
  <si>
    <t>Success/Failed</t>
  </si>
  <si>
    <t>Remarks</t>
  </si>
  <si>
    <t>Enhance to be Platform</t>
  </si>
  <si>
    <t>Column2</t>
  </si>
  <si>
    <t>Column3</t>
  </si>
  <si>
    <t>ESC Network Enhancement</t>
  </si>
  <si>
    <t>Server Consolidation</t>
  </si>
  <si>
    <t>Paper Count System</t>
  </si>
  <si>
    <t>Desktop Mgt. (Control authorization)</t>
  </si>
  <si>
    <t>Yui</t>
  </si>
  <si>
    <t>Business Architecture</t>
  </si>
  <si>
    <t>Sien</t>
  </si>
  <si>
    <t>IT Operation</t>
  </si>
  <si>
    <t>Fail</t>
  </si>
  <si>
    <t>Bas</t>
  </si>
  <si>
    <t>Fon</t>
  </si>
  <si>
    <t>Nan</t>
  </si>
  <si>
    <t>X</t>
  </si>
  <si>
    <t>Eak</t>
  </si>
  <si>
    <t>Meng</t>
  </si>
  <si>
    <t>Chao</t>
  </si>
  <si>
    <t>Ford</t>
  </si>
  <si>
    <t>Joob</t>
  </si>
  <si>
    <t>Technical issue (Old DB Version not support new programming technic)</t>
  </si>
  <si>
    <t>Yes (TCG Platform)</t>
  </si>
  <si>
    <t>Arm</t>
  </si>
  <si>
    <t>Pong</t>
  </si>
  <si>
    <t>Chok</t>
  </si>
  <si>
    <t>Change in business requirement</t>
  </si>
  <si>
    <t>Product Return System (Reverse Logistics)</t>
  </si>
  <si>
    <t>Expand scope to serve business process</t>
  </si>
  <si>
    <t>Renew plan after production of SAP EWM</t>
  </si>
  <si>
    <t>B&amp;S Project</t>
  </si>
  <si>
    <t>Warehouse</t>
  </si>
  <si>
    <t xml:space="preserve">ERP-TMS </t>
  </si>
  <si>
    <t>Operation Intelligent</t>
  </si>
  <si>
    <t>Oversea</t>
  </si>
  <si>
    <t>Logistics Commerce</t>
  </si>
  <si>
    <t>Status</t>
  </si>
  <si>
    <t>Assign</t>
  </si>
  <si>
    <t>Actual</t>
  </si>
  <si>
    <t>%</t>
  </si>
  <si>
    <t>No.of achieve project</t>
  </si>
  <si>
    <t>No.of on-time project</t>
  </si>
  <si>
    <t>Not achieve reason</t>
  </si>
  <si>
    <t>Total Collab</t>
  </si>
  <si>
    <t>Count of Collaborative</t>
  </si>
  <si>
    <t>Collaborative Project</t>
  </si>
  <si>
    <t>non-Collaborative Project</t>
  </si>
  <si>
    <t>On-time project</t>
  </si>
  <si>
    <t>% Collaborative project</t>
  </si>
  <si>
    <t>u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</si>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</sst>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฿&quot;* #,##0_-;\-&quot;฿&quot;* #,##0_-;_-&quot;฿&quot;* &quot;-&quot;_-;_-@_-"/>
    <numFmt numFmtId="165" formatCode="_-* #,##0_-;\-* #,##0_-;_-* &quot;-&quot;_-;_-@_-"/>
    <numFmt numFmtId="166" formatCode="_-&quot;฿&quot;* #,##0.00_-;\-&quot;฿&quot;* #,##0.00_-;_-&quot;฿&quot;* &quot;-&quot;??_-;_-@_-"/>
    <numFmt numFmtId="167" formatCode="_-* #,##0.00_-;\-* #,##0.00_-;_-* &quot;-&quot;??_-;_-@_-"/>
    <numFmt numFmtId="168" formatCode="#,##0.00_ ;\-#,##0.00\ "/>
    <numFmt numFmtId="169" formatCode="mm"/>
    <numFmt numFmtId="170" formatCode="0.0%"/>
    <numFmt numFmtId="171" formatCode="0.0000000"/>
    <numFmt numFmtId="172" formatCode="#,##0\ &quot;F&quot;;[Red]\-#,##0\ &quot;F&quot;"/>
    <numFmt numFmtId="173" formatCode="_-* #,##0.00\ &quot;F&quot;_-;\-* #,##0.00\ &quot;F&quot;_-;_-* &quot;-&quot;??\ &quot;F&quot;_-;_-@_-"/>
    <numFmt numFmtId="174" formatCode="_(&quot;฿&quot;* #,##0_);_(&quot;฿&quot;* \(#,##0\);_(&quot;฿&quot;* &quot;-&quot;_);_(@_)"/>
    <numFmt numFmtId="175" formatCode="_-&quot;ฃ&quot;* #,##0_-;\-&quot;ฃ&quot;* #,##0_-;_-&quot;ฃ&quot;* &quot;-&quot;_-;_-@_-"/>
    <numFmt numFmtId="176" formatCode="0.00_)"/>
    <numFmt numFmtId="177" formatCode="_-* #,##0\ &quot;F&quot;_-;\-* #,##0\ &quot;F&quot;_-;_-* &quot;-&quot;\ &quot;F&quot;_-;_-@_-"/>
    <numFmt numFmtId="178" formatCode="#,##0\ &quot;F&quot;;\-#,##0\ &quot;F&quot;"/>
    <numFmt numFmtId="179" formatCode="#,##0.00000"/>
    <numFmt numFmtId="180" formatCode="_-&quot;$&quot;* #,##0_-;\-&quot;$&quot;* #,##0_-;_-&quot;$&quot;* &quot;-&quot;_-;_-@_-"/>
    <numFmt numFmtId="181" formatCode="#,##0&quot; F&quot;_);[Red]\(#,##0&quot; F&quot;\)"/>
    <numFmt numFmtId="182" formatCode="_(* #,##0.0_);_(* \(#,##0.0\);_(* &quot;-&quot;??_);_(@_)"/>
    <numFmt numFmtId="183" formatCode="[$-409]mmm\-yy;@"/>
    <numFmt numFmtId="184" formatCode="\t0.00"/>
    <numFmt numFmtId="185" formatCode="0.00\ "/>
    <numFmt numFmtId="186" formatCode="#,##0\ ;\-#,##0\ ;&quot; - &quot;;@\ "/>
    <numFmt numFmtId="187" formatCode="#,##0.00\ ;\-#,##0.00\ ;&quot; -&quot;#\ ;@\ "/>
    <numFmt numFmtId="188" formatCode="_([$€-2]* #,##0.00_);_([$€-2]* \(#,##0.00\);_([$€-2]* \-??_)"/>
    <numFmt numFmtId="189" formatCode="_([$€-2]* #,##0.00_);_([$€-2]* \(#,##0.00\);_([$€-2]* &quot;-&quot;??_)"/>
    <numFmt numFmtId="190" formatCode="\$#,##0\ ;[Red]&quot;($&quot;#,##0\)"/>
    <numFmt numFmtId="191" formatCode="\฿#,##0.00;&quot;-฿&quot;#,##0.00"/>
    <numFmt numFmtId="192" formatCode="dddd&quot;, &quot;mmmm\ dd&quot;, &quot;yyyy"/>
    <numFmt numFmtId="193" formatCode="d\ mmm\ yy;@"/>
    <numFmt numFmtId="194" formatCode="_-\฿* #,##0.00_-;&quot;-฿&quot;* #,##0.00_-;_-\฿* \-??_-;_-@_-"/>
    <numFmt numFmtId="195" formatCode="_(\$* #,##0.00_);_(\$* \(#,##0.00\);_(\$* \-??_);_(@_)"/>
    <numFmt numFmtId="196" formatCode="_-&quot;$&quot;* #,##0.00_-;\-&quot;$&quot;* #,##0.00_-;_-&quot;$&quot;* &quot;-&quot;??_-;_-@_-"/>
    <numFmt numFmtId="197" formatCode="&quot; $&quot;#,##0.00\ ;&quot;-$&quot;#,##0.00\ ;&quot; $-&quot;#\ ;@\ "/>
    <numFmt numFmtId="198" formatCode="#,##0.0;\-#,##0.0"/>
    <numFmt numFmtId="199" formatCode="[$-409]mmm/yy;@"/>
    <numFmt numFmtId="200" formatCode="[$-409]dd/mmm/yy;@"/>
    <numFmt numFmtId="201" formatCode="&quot;฿&quot;\t#,##0_);[Red]\(&quot;฿&quot;\t#,##0\)"/>
    <numFmt numFmtId="202" formatCode="_-* #,##0_-;\-* #,##0_-;_-* &quot;-&quot;??_-;_-@_-"/>
    <numFmt numFmtId="203" formatCode="[$-1010000]d/m/yyyy;@"/>
    <numFmt numFmtId="204" formatCode="_ * #,##0_)\ _฿_ ;_ * \(#,##0\)\ _฿_ ;_ * &quot;-&quot;_)\ _฿_ ;_ @_ "/>
    <numFmt numFmtId="205" formatCode="&quot;$&quot;#,##0;[Red]\-&quot;$&quot;#,##0"/>
    <numFmt numFmtId="206" formatCode="#,##0.000_);\(#,##0.000\)"/>
    <numFmt numFmtId="207" formatCode="_(* #,##0.00_);_(* \(#,##0.00\);_(* \-??_);_(@_)"/>
  </numFmts>
  <fonts count="1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charset val="22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FF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Tahoma"/>
      <family val="2"/>
    </font>
    <font>
      <b/>
      <sz val="9"/>
      <color rgb="FFFF0000"/>
      <name val="Calibri"/>
      <family val="2"/>
      <scheme val="minor"/>
    </font>
    <font>
      <sz val="8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b/>
      <sz val="9"/>
      <color theme="1"/>
      <name val="Calibri"/>
      <family val="2"/>
      <charset val="222"/>
      <scheme val="minor"/>
    </font>
    <font>
      <b/>
      <sz val="9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charset val="22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charset val="222"/>
      <scheme val="minor"/>
    </font>
    <font>
      <sz val="12"/>
      <name val="Calibri"/>
      <family val="2"/>
      <charset val="22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  <charset val="222"/>
      <scheme val="minor"/>
    </font>
    <font>
      <b/>
      <sz val="12"/>
      <color theme="1"/>
      <name val="Calibri"/>
      <family val="2"/>
      <scheme val="minor"/>
    </font>
    <font>
      <sz val="14"/>
      <name val="AngsanaUPC"/>
      <family val="1"/>
      <charset val="222"/>
    </font>
    <font>
      <sz val="10"/>
      <name val="MS Sans Serif"/>
      <family val="2"/>
      <charset val="222"/>
    </font>
    <font>
      <sz val="10"/>
      <name val="Arial"/>
      <family val="2"/>
    </font>
    <font>
      <sz val="10"/>
      <name val="Helv"/>
      <family val="2"/>
    </font>
    <font>
      <sz val="8"/>
      <name val="CordiaUPC"/>
      <family val="2"/>
      <charset val="222"/>
    </font>
    <font>
      <sz val="12"/>
      <name val="Times New Roman"/>
      <family val="1"/>
      <charset val="222"/>
    </font>
    <font>
      <sz val="10"/>
      <name val="Arial"/>
      <family val="2"/>
      <charset val="222"/>
    </font>
    <font>
      <sz val="14"/>
      <name val="CordiaUPC"/>
      <family val="2"/>
      <charset val="222"/>
    </font>
    <font>
      <sz val="11"/>
      <color indexed="8"/>
      <name val="Calibri"/>
      <family val="2"/>
      <charset val="222"/>
    </font>
    <font>
      <sz val="11"/>
      <color indexed="8"/>
      <name val="Tahoma"/>
      <family val="2"/>
      <charset val="222"/>
    </font>
    <font>
      <sz val="14"/>
      <name val="Cordia New"/>
      <family val="2"/>
    </font>
    <font>
      <sz val="11"/>
      <color indexed="9"/>
      <name val="Calibri"/>
      <family val="2"/>
      <charset val="222"/>
    </font>
    <font>
      <sz val="11"/>
      <color indexed="9"/>
      <name val="Tahoma"/>
      <family val="2"/>
      <charset val="222"/>
    </font>
    <font>
      <sz val="11"/>
      <color indexed="20"/>
      <name val="Calibri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Calibri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ahoma"/>
      <family val="2"/>
      <charset val="222"/>
    </font>
    <font>
      <sz val="11"/>
      <color indexed="8"/>
      <name val="Calibri"/>
      <family val="2"/>
    </font>
    <font>
      <sz val="10"/>
      <color indexed="8"/>
      <name val="Tahoma"/>
      <family val="2"/>
      <charset val="222"/>
    </font>
    <font>
      <sz val="10"/>
      <name val="Times New Roman"/>
      <family val="1"/>
    </font>
    <font>
      <sz val="10"/>
      <name val="Times New Roman"/>
      <family val="1"/>
      <charset val="222"/>
    </font>
    <font>
      <b/>
      <sz val="10"/>
      <name val="Tms Rmn"/>
      <charset val="222"/>
    </font>
    <font>
      <b/>
      <sz val="10"/>
      <name val="Times New Roman"/>
      <family val="1"/>
      <charset val="222"/>
    </font>
    <font>
      <sz val="16"/>
      <name val="AngsanaUPC"/>
      <family val="1"/>
      <charset val="222"/>
    </font>
    <font>
      <sz val="12"/>
      <name val="Arial"/>
      <family val="2"/>
    </font>
    <font>
      <sz val="12"/>
      <name val="Arial"/>
      <family val="2"/>
      <charset val="222"/>
    </font>
    <font>
      <i/>
      <sz val="11"/>
      <color indexed="23"/>
      <name val="Calibri"/>
      <family val="2"/>
      <charset val="222"/>
    </font>
    <font>
      <i/>
      <sz val="11"/>
      <color indexed="23"/>
      <name val="Tahoma"/>
      <family val="2"/>
      <charset val="222"/>
    </font>
    <font>
      <sz val="8"/>
      <name val="Book Antiqua"/>
      <family val="1"/>
    </font>
    <font>
      <sz val="11"/>
      <color indexed="17"/>
      <name val="Calibri"/>
      <family val="2"/>
      <charset val="222"/>
    </font>
    <font>
      <sz val="11"/>
      <color indexed="17"/>
      <name val="Tahoma"/>
      <family val="2"/>
      <charset val="222"/>
    </font>
    <font>
      <sz val="8"/>
      <name val="Arial"/>
      <family val="2"/>
    </font>
    <font>
      <sz val="8"/>
      <name val="Arial"/>
      <family val="2"/>
      <charset val="222"/>
    </font>
    <font>
      <b/>
      <sz val="12"/>
      <name val="Arial"/>
      <family val="2"/>
      <charset val="222"/>
    </font>
    <font>
      <b/>
      <sz val="15"/>
      <color indexed="56"/>
      <name val="Calibri"/>
      <family val="2"/>
      <charset val="222"/>
    </font>
    <font>
      <b/>
      <sz val="15"/>
      <color indexed="62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Calibri"/>
      <family val="2"/>
      <charset val="222"/>
    </font>
    <font>
      <b/>
      <sz val="13"/>
      <color indexed="62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Calibri"/>
      <family val="2"/>
      <charset val="222"/>
    </font>
    <font>
      <b/>
      <sz val="11"/>
      <color indexed="62"/>
      <name val="Tahoma"/>
      <family val="2"/>
      <charset val="222"/>
    </font>
    <font>
      <b/>
      <sz val="11"/>
      <color indexed="56"/>
      <name val="Tahoma"/>
      <family val="2"/>
      <charset val="222"/>
    </font>
    <font>
      <b/>
      <sz val="18"/>
      <name val="Arial"/>
      <family val="2"/>
    </font>
    <font>
      <b/>
      <sz val="18"/>
      <name val="Arial"/>
      <family val="2"/>
      <charset val="22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  <charset val="222"/>
    </font>
    <font>
      <sz val="11"/>
      <color indexed="62"/>
      <name val="Tahoma"/>
      <family val="2"/>
      <charset val="222"/>
    </font>
    <font>
      <sz val="11"/>
      <color indexed="52"/>
      <name val="Calibri"/>
      <family val="2"/>
      <charset val="222"/>
    </font>
    <font>
      <sz val="11"/>
      <color indexed="52"/>
      <name val="Tahoma"/>
      <family val="2"/>
      <charset val="222"/>
    </font>
    <font>
      <sz val="11"/>
      <color indexed="60"/>
      <name val="Calibri"/>
      <family val="2"/>
      <charset val="222"/>
    </font>
    <font>
      <sz val="11"/>
      <color indexed="60"/>
      <name val="Tahoma"/>
      <family val="2"/>
      <charset val="222"/>
    </font>
    <font>
      <sz val="7"/>
      <name val="Small Fonts"/>
      <family val="2"/>
    </font>
    <font>
      <sz val="7"/>
      <name val="Small Fonts"/>
      <family val="2"/>
      <charset val="222"/>
    </font>
    <font>
      <b/>
      <i/>
      <sz val="16"/>
      <name val="Helv"/>
      <family val="2"/>
    </font>
    <font>
      <b/>
      <i/>
      <sz val="16"/>
      <name val="Arial"/>
      <family val="2"/>
      <charset val="222"/>
    </font>
    <font>
      <sz val="11"/>
      <color theme="1"/>
      <name val="Tahoma"/>
      <family val="2"/>
      <charset val="222"/>
    </font>
    <font>
      <sz val="11"/>
      <color theme="1"/>
      <name val="Tahoma"/>
      <family val="2"/>
    </font>
    <font>
      <sz val="10"/>
      <name val="CG Times (WN)"/>
      <charset val="222"/>
    </font>
    <font>
      <sz val="9"/>
      <name val="Arial"/>
      <family val="2"/>
      <charset val="222"/>
    </font>
    <font>
      <b/>
      <sz val="11"/>
      <color indexed="63"/>
      <name val="Calibri"/>
      <family val="2"/>
      <charset val="222"/>
    </font>
    <font>
      <b/>
      <sz val="11"/>
      <color indexed="63"/>
      <name val="Tahoma"/>
      <family val="2"/>
      <charset val="222"/>
    </font>
    <font>
      <sz val="28"/>
      <name val="Angsana New"/>
      <family val="1"/>
      <charset val="222"/>
    </font>
    <font>
      <sz val="16"/>
      <name val="CordiaUPC"/>
      <family val="2"/>
      <charset val="222"/>
    </font>
    <font>
      <sz val="9"/>
      <name val="Geneva"/>
      <family val="2"/>
    </font>
    <font>
      <sz val="12"/>
      <name val="Times New Roman"/>
      <family val="1"/>
    </font>
    <font>
      <b/>
      <sz val="18"/>
      <color indexed="56"/>
      <name val="Cambria"/>
      <family val="2"/>
      <charset val="222"/>
    </font>
    <font>
      <b/>
      <sz val="18"/>
      <color indexed="62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8"/>
      <name val="Calibri"/>
      <family val="2"/>
      <charset val="222"/>
    </font>
    <font>
      <b/>
      <sz val="11"/>
      <color indexed="8"/>
      <name val="Tahoma"/>
      <family val="2"/>
      <charset val="222"/>
    </font>
    <font>
      <sz val="22"/>
      <name val="AngsanaUPC"/>
      <family val="1"/>
    </font>
    <font>
      <sz val="22"/>
      <name val="AngsanaUPC"/>
      <family val="1"/>
      <charset val="222"/>
    </font>
    <font>
      <sz val="11"/>
      <color indexed="10"/>
      <name val="Calibri"/>
      <family val="2"/>
      <charset val="222"/>
    </font>
    <font>
      <sz val="11"/>
      <color indexed="10"/>
      <name val="Tahoma"/>
      <family val="2"/>
      <charset val="222"/>
    </font>
    <font>
      <sz val="14"/>
      <color indexed="8"/>
      <name val="Cordia New"/>
      <family val="2"/>
      <charset val="222"/>
    </font>
    <font>
      <u/>
      <sz val="8.4"/>
      <color indexed="12"/>
      <name val="Arial"/>
      <family val="2"/>
    </font>
    <font>
      <sz val="12"/>
      <name val="ทsฒำฉ๚ล้"/>
      <charset val="136"/>
    </font>
    <font>
      <sz val="12"/>
      <name val="นูลมรผ"/>
      <charset val="129"/>
    </font>
    <font>
      <sz val="11"/>
      <color theme="1"/>
      <name val="Calibri"/>
      <family val="2"/>
      <charset val="222"/>
    </font>
    <font>
      <sz val="14"/>
      <color theme="1"/>
      <name val="Cordia New"/>
      <family val="2"/>
      <charset val="222"/>
    </font>
    <font>
      <sz val="11"/>
      <color rgb="FF0000FF"/>
      <name val="Calibri"/>
      <family val="2"/>
      <charset val="222"/>
      <scheme val="minor"/>
    </font>
  </fonts>
  <fills count="6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  <bgColor indexed="22"/>
      </patternFill>
    </fill>
    <fill>
      <patternFill patternType="solid">
        <fgColor indexed="24"/>
        <bgColor indexed="48"/>
      </patternFill>
    </fill>
    <fill>
      <patternFill patternType="solid">
        <fgColor indexed="31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41"/>
      </patternFill>
    </fill>
    <fill>
      <patternFill patternType="solid">
        <f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9"/>
        <bgColor indexed="26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29"/>
      </patternFill>
    </fill>
    <fill>
      <patternFill patternType="solid">
        <fgColor indexed="11"/>
        <bgColor indexed="49"/>
      </patternFill>
    </fill>
    <fill>
      <patternFill patternType="solid">
        <fgColor indexed="50"/>
        <bgColor indexed="19"/>
      </patternFill>
    </fill>
    <fill>
      <patternFill patternType="solid">
        <fgColor indexed="11"/>
        <bgColor indexed="15"/>
      </patternFill>
    </fill>
    <fill>
      <patternFill patternType="solid">
        <fgColor indexed="11"/>
      </patternFill>
    </fill>
    <fill>
      <patternFill patternType="solid">
        <fgColor indexed="51"/>
        <bgColor indexed="13"/>
      </patternFill>
    </fill>
    <fill>
      <patternFill patternType="solid">
        <fgColor indexed="51"/>
        <bgColor indexed="25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30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49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38"/>
      </patternFill>
    </fill>
    <fill>
      <patternFill patternType="solid">
        <fgColor indexed="57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54"/>
      </patternFill>
    </fill>
    <fill>
      <patternFill patternType="solid">
        <fgColor indexed="55"/>
        <bgColor indexed="48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582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21" fillId="0" borderId="0" applyNumberFormat="0" applyFill="0" applyBorder="0" applyAlignment="0" applyProtection="0"/>
    <xf numFmtId="164" fontId="33" fillId="0" borderId="0" applyFont="0" applyFill="0" applyBorder="0" applyAlignment="0" applyProtection="0"/>
    <xf numFmtId="6" fontId="34" fillId="0" borderId="0" applyFont="0" applyFill="0" applyBorder="0" applyAlignment="0" applyProtection="0"/>
    <xf numFmtId="171" fontId="3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5" fontId="3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7" fontId="35" fillId="0" borderId="0" applyFont="0" applyFill="0" applyBorder="0" applyAlignment="0" applyProtection="0"/>
    <xf numFmtId="178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6" fontId="34" fillId="0" borderId="0" applyFont="0" applyFill="0" applyBorder="0" applyAlignment="0" applyProtection="0"/>
    <xf numFmtId="42" fontId="33" fillId="0" borderId="0" applyFont="0" applyFill="0" applyBorder="0" applyAlignment="0" applyProtection="0"/>
    <xf numFmtId="180" fontId="35" fillId="0" borderId="0" applyFont="0" applyFill="0" applyBorder="0" applyAlignment="0" applyProtection="0"/>
    <xf numFmtId="181" fontId="33" fillId="0" borderId="0" applyFont="0" applyFill="0" applyBorder="0" applyAlignment="0" applyProtection="0"/>
    <xf numFmtId="40" fontId="34" fillId="0" borderId="0" applyFont="0" applyFill="0" applyBorder="0" applyAlignment="0" applyProtection="0"/>
    <xf numFmtId="171" fontId="35" fillId="0" borderId="0" applyFont="0" applyFill="0" applyBorder="0" applyAlignment="0" applyProtection="0"/>
    <xf numFmtId="17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82" fontId="3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40" fontId="34" fillId="0" borderId="0" applyFont="0" applyFill="0" applyBorder="0" applyAlignment="0" applyProtection="0"/>
    <xf numFmtId="6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1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177" fontId="35" fillId="0" borderId="0" applyFont="0" applyFill="0" applyBorder="0" applyAlignment="0" applyProtection="0"/>
    <xf numFmtId="17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0" fontId="34" fillId="0" borderId="0" applyFont="0" applyFill="0" applyBorder="0" applyAlignment="0" applyProtection="0"/>
    <xf numFmtId="182" fontId="35" fillId="0" borderId="0" applyFont="0" applyFill="0" applyBorder="0" applyAlignment="0" applyProtection="0"/>
    <xf numFmtId="178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6" fontId="34" fillId="0" borderId="0" applyFont="0" applyFill="0" applyBorder="0" applyAlignment="0" applyProtection="0"/>
    <xf numFmtId="177" fontId="35" fillId="0" borderId="0" applyFont="0" applyFill="0" applyBorder="0" applyAlignment="0" applyProtection="0"/>
    <xf numFmtId="17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40" fontId="34" fillId="0" borderId="0" applyFont="0" applyFill="0" applyBorder="0" applyAlignment="0" applyProtection="0"/>
    <xf numFmtId="177" fontId="3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0" fontId="34" fillId="0" borderId="0" applyFont="0" applyFill="0" applyBorder="0" applyAlignment="0" applyProtection="0"/>
    <xf numFmtId="182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6" fontId="34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40" fontId="34" fillId="0" borderId="0" applyFont="0" applyFill="0" applyBorder="0" applyAlignment="0" applyProtection="0"/>
    <xf numFmtId="177" fontId="3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0" fontId="34" fillId="0" borderId="0" applyFont="0" applyFill="0" applyBorder="0" applyAlignment="0" applyProtection="0"/>
    <xf numFmtId="182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1" fontId="35" fillId="0" borderId="0" applyFont="0" applyFill="0" applyBorder="0" applyAlignment="0" applyProtection="0"/>
    <xf numFmtId="180" fontId="34" fillId="0" borderId="0" applyFont="0" applyFill="0" applyBorder="0" applyAlignment="0" applyProtection="0"/>
    <xf numFmtId="179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6" fontId="34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7" fontId="35" fillId="0" borderId="0" applyFont="0" applyFill="0" applyBorder="0" applyAlignment="0" applyProtection="0"/>
    <xf numFmtId="173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82" fontId="35" fillId="0" borderId="0" applyFont="0" applyFill="0" applyBorder="0" applyAlignment="0" applyProtection="0"/>
    <xf numFmtId="178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40" fontId="34" fillId="0" borderId="0" applyFont="0" applyFill="0" applyBorder="0" applyAlignment="0" applyProtection="0"/>
    <xf numFmtId="17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40" fontId="34" fillId="0" borderId="0" applyFont="0" applyFill="0" applyBorder="0" applyAlignment="0" applyProtection="0"/>
    <xf numFmtId="177" fontId="33" fillId="0" borderId="0" applyFont="0" applyFill="0" applyBorder="0" applyAlignment="0" applyProtection="0"/>
    <xf numFmtId="6" fontId="34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1" fontId="35" fillId="0" borderId="0" applyFont="0" applyFill="0" applyBorder="0" applyAlignment="0" applyProtection="0"/>
    <xf numFmtId="182" fontId="35" fillId="0" borderId="0" applyFont="0" applyFill="0" applyBorder="0" applyAlignment="0" applyProtection="0"/>
    <xf numFmtId="17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1" fontId="35" fillId="0" borderId="0" applyFont="0" applyFill="0" applyBorder="0" applyAlignment="0" applyProtection="0"/>
    <xf numFmtId="177" fontId="35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0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2" fontId="35" fillId="0" borderId="0" applyFont="0" applyFill="0" applyBorder="0" applyAlignment="0" applyProtection="0"/>
    <xf numFmtId="17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80" fontId="34" fillId="0" borderId="0" applyFont="0" applyFill="0" applyBorder="0" applyAlignment="0" applyProtection="0"/>
    <xf numFmtId="176" fontId="33" fillId="0" borderId="0" applyFont="0" applyFill="0" applyBorder="0" applyAlignment="0" applyProtection="0"/>
    <xf numFmtId="40" fontId="34" fillId="0" borderId="0" applyFont="0" applyFill="0" applyBorder="0" applyAlignment="0" applyProtection="0"/>
    <xf numFmtId="178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42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71" fontId="35" fillId="0" borderId="0" applyFont="0" applyFill="0" applyBorder="0" applyAlignment="0" applyProtection="0"/>
    <xf numFmtId="177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6" fontId="34" fillId="0" borderId="0" applyFont="0" applyFill="0" applyBorder="0" applyAlignment="0" applyProtection="0"/>
    <xf numFmtId="181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80" fontId="34" fillId="0" borderId="0" applyFont="0" applyFill="0" applyBorder="0" applyAlignment="0" applyProtection="0"/>
    <xf numFmtId="40" fontId="34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82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7" fontId="35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0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2" fontId="35" fillId="0" borderId="0" applyFont="0" applyFill="0" applyBorder="0" applyAlignment="0" applyProtection="0"/>
    <xf numFmtId="17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80" fontId="34" fillId="0" borderId="0" applyFont="0" applyFill="0" applyBorder="0" applyAlignment="0" applyProtection="0"/>
    <xf numFmtId="176" fontId="33" fillId="0" borderId="0" applyFont="0" applyFill="0" applyBorder="0" applyAlignment="0" applyProtection="0"/>
    <xf numFmtId="40" fontId="34" fillId="0" borderId="0" applyFont="0" applyFill="0" applyBorder="0" applyAlignment="0" applyProtection="0"/>
    <xf numFmtId="178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1" fontId="35" fillId="0" borderId="0" applyFont="0" applyFill="0" applyBorder="0" applyAlignment="0" applyProtection="0"/>
    <xf numFmtId="177" fontId="3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34" fillId="0" borderId="0" applyFont="0" applyFill="0" applyBorder="0" applyAlignment="0" applyProtection="0"/>
    <xf numFmtId="42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40" fontId="34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82" fontId="35" fillId="0" borderId="0" applyFont="0" applyFill="0" applyBorder="0" applyAlignment="0" applyProtection="0"/>
    <xf numFmtId="176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40" fontId="34" fillId="0" borderId="0" applyFont="0" applyFill="0" applyBorder="0" applyAlignment="0" applyProtection="0"/>
    <xf numFmtId="6" fontId="34" fillId="0" borderId="0" applyFont="0" applyFill="0" applyBorder="0" applyAlignment="0" applyProtection="0"/>
    <xf numFmtId="177" fontId="3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0" fontId="34" fillId="0" borderId="0" applyFont="0" applyFill="0" applyBorder="0" applyAlignment="0" applyProtection="0"/>
    <xf numFmtId="182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6" fontId="34" fillId="0" borderId="0" applyFont="0" applyFill="0" applyBorder="0" applyAlignment="0" applyProtection="0"/>
    <xf numFmtId="42" fontId="35" fillId="0" borderId="0" applyFont="0" applyFill="0" applyBorder="0" applyAlignment="0" applyProtection="0"/>
    <xf numFmtId="6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7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4" fillId="0" borderId="0" applyFont="0" applyFill="0" applyBorder="0" applyAlignment="0" applyProtection="0"/>
    <xf numFmtId="40" fontId="34" fillId="0" borderId="0" applyFont="0" applyFill="0" applyBorder="0" applyAlignment="0" applyProtection="0"/>
    <xf numFmtId="181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82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81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2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34" fillId="0" borderId="0" applyFont="0" applyFill="0" applyBorder="0" applyAlignment="0" applyProtection="0"/>
    <xf numFmtId="176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40" fontId="34" fillId="0" borderId="0" applyFont="0" applyFill="0" applyBorder="0" applyAlignment="0" applyProtection="0"/>
    <xf numFmtId="182" fontId="35" fillId="0" borderId="0" applyFont="0" applyFill="0" applyBorder="0" applyAlignment="0" applyProtection="0"/>
    <xf numFmtId="17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7" fontId="35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0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2" fontId="35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4" fillId="0" borderId="0" applyFont="0" applyFill="0" applyBorder="0" applyAlignment="0" applyProtection="0"/>
    <xf numFmtId="178" fontId="33" fillId="0" borderId="0" applyFont="0" applyFill="0" applyBorder="0" applyAlignment="0" applyProtection="0"/>
    <xf numFmtId="177" fontId="35" fillId="0" borderId="0" applyFont="0" applyFill="0" applyBorder="0" applyAlignment="0" applyProtection="0"/>
    <xf numFmtId="172" fontId="33" fillId="0" borderId="0" applyFont="0" applyFill="0" applyBorder="0" applyAlignment="0" applyProtection="0"/>
    <xf numFmtId="6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40" fontId="34" fillId="0" borderId="0" applyFont="0" applyFill="0" applyBorder="0" applyAlignment="0" applyProtection="0"/>
    <xf numFmtId="176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7" fontId="35" fillId="0" borderId="0" applyFont="0" applyFill="0" applyBorder="0" applyAlignment="0" applyProtection="0"/>
    <xf numFmtId="6" fontId="34" fillId="0" borderId="0" applyFont="0" applyFill="0" applyBorder="0" applyAlignment="0" applyProtection="0"/>
    <xf numFmtId="177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6" fontId="34" fillId="0" borderId="0" applyFont="0" applyFill="0" applyBorder="0" applyAlignment="0" applyProtection="0"/>
    <xf numFmtId="171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6" fontId="34" fillId="0" borderId="0" applyFont="0" applyFill="0" applyBorder="0" applyAlignment="0" applyProtection="0"/>
    <xf numFmtId="181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82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72" fontId="33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5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9" fillId="0" borderId="0"/>
    <xf numFmtId="42" fontId="33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42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183" fontId="42" fillId="13" borderId="0" applyNumberFormat="0" applyBorder="0" applyAlignment="0" applyProtection="0"/>
    <xf numFmtId="183" fontId="42" fillId="13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5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183" fontId="42" fillId="16" borderId="0" applyNumberFormat="0" applyBorder="0" applyAlignment="0" applyProtection="0"/>
    <xf numFmtId="183" fontId="42" fillId="16" borderId="0" applyNumberFormat="0" applyBorder="0" applyAlignment="0" applyProtection="0"/>
    <xf numFmtId="183" fontId="42" fillId="17" borderId="0" applyNumberFormat="0" applyBorder="0" applyAlignment="0" applyProtection="0"/>
    <xf numFmtId="183" fontId="42" fillId="17" borderId="0" applyNumberFormat="0" applyBorder="0" applyAlignment="0" applyProtection="0"/>
    <xf numFmtId="183" fontId="42" fillId="17" borderId="0" applyNumberFormat="0" applyBorder="0" applyAlignment="0" applyProtection="0"/>
    <xf numFmtId="183" fontId="42" fillId="17" borderId="0" applyNumberFormat="0" applyBorder="0" applyAlignment="0" applyProtection="0"/>
    <xf numFmtId="183" fontId="42" fillId="17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8" borderId="0" applyNumberFormat="0" applyBorder="0" applyAlignment="0" applyProtection="0"/>
    <xf numFmtId="183" fontId="42" fillId="17" borderId="0" applyNumberFormat="0" applyBorder="0" applyAlignment="0" applyProtection="0"/>
    <xf numFmtId="183" fontId="42" fillId="17" borderId="0" applyNumberFormat="0" applyBorder="0" applyAlignment="0" applyProtection="0"/>
    <xf numFmtId="183" fontId="42" fillId="17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183" fontId="42" fillId="19" borderId="0" applyNumberFormat="0" applyBorder="0" applyAlignment="0" applyProtection="0"/>
    <xf numFmtId="183" fontId="42" fillId="19" borderId="0" applyNumberFormat="0" applyBorder="0" applyAlignment="0" applyProtection="0"/>
    <xf numFmtId="183" fontId="42" fillId="20" borderId="0" applyNumberFormat="0" applyBorder="0" applyAlignment="0" applyProtection="0"/>
    <xf numFmtId="183" fontId="42" fillId="20" borderId="0" applyNumberFormat="0" applyBorder="0" applyAlignment="0" applyProtection="0"/>
    <xf numFmtId="183" fontId="42" fillId="20" borderId="0" applyNumberFormat="0" applyBorder="0" applyAlignment="0" applyProtection="0"/>
    <xf numFmtId="183" fontId="42" fillId="20" borderId="0" applyNumberFormat="0" applyBorder="0" applyAlignment="0" applyProtection="0"/>
    <xf numFmtId="183" fontId="42" fillId="20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21" borderId="0" applyNumberFormat="0" applyBorder="0" applyAlignment="0" applyProtection="0"/>
    <xf numFmtId="183" fontId="42" fillId="20" borderId="0" applyNumberFormat="0" applyBorder="0" applyAlignment="0" applyProtection="0"/>
    <xf numFmtId="183" fontId="42" fillId="20" borderId="0" applyNumberFormat="0" applyBorder="0" applyAlignment="0" applyProtection="0"/>
    <xf numFmtId="183" fontId="42" fillId="20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183" fontId="42" fillId="22" borderId="0" applyNumberFormat="0" applyBorder="0" applyAlignment="0" applyProtection="0"/>
    <xf numFmtId="183" fontId="42" fillId="22" borderId="0" applyNumberFormat="0" applyBorder="0" applyAlignment="0" applyProtection="0"/>
    <xf numFmtId="183" fontId="42" fillId="23" borderId="0" applyNumberFormat="0" applyBorder="0" applyAlignment="0" applyProtection="0"/>
    <xf numFmtId="183" fontId="42" fillId="23" borderId="0" applyNumberFormat="0" applyBorder="0" applyAlignment="0" applyProtection="0"/>
    <xf numFmtId="183" fontId="42" fillId="23" borderId="0" applyNumberFormat="0" applyBorder="0" applyAlignment="0" applyProtection="0"/>
    <xf numFmtId="183" fontId="42" fillId="23" borderId="0" applyNumberFormat="0" applyBorder="0" applyAlignment="0" applyProtection="0"/>
    <xf numFmtId="183" fontId="42" fillId="23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4" borderId="0" applyNumberFormat="0" applyBorder="0" applyAlignment="0" applyProtection="0"/>
    <xf numFmtId="183" fontId="42" fillId="23" borderId="0" applyNumberFormat="0" applyBorder="0" applyAlignment="0" applyProtection="0"/>
    <xf numFmtId="183" fontId="42" fillId="23" borderId="0" applyNumberFormat="0" applyBorder="0" applyAlignment="0" applyProtection="0"/>
    <xf numFmtId="183" fontId="42" fillId="23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183" fontId="42" fillId="26" borderId="0" applyNumberFormat="0" applyBorder="0" applyAlignment="0" applyProtection="0"/>
    <xf numFmtId="183" fontId="42" fillId="26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7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2" fillId="17" borderId="0" applyNumberFormat="0" applyBorder="0" applyAlignment="0" applyProtection="0"/>
    <xf numFmtId="183" fontId="42" fillId="17" borderId="0" applyNumberFormat="0" applyBorder="0" applyAlignment="0" applyProtection="0"/>
    <xf numFmtId="183" fontId="42" fillId="17" borderId="0" applyNumberFormat="0" applyBorder="0" applyAlignment="0" applyProtection="0"/>
    <xf numFmtId="183" fontId="42" fillId="17" borderId="0" applyNumberFormat="0" applyBorder="0" applyAlignment="0" applyProtection="0"/>
    <xf numFmtId="183" fontId="42" fillId="17" borderId="0" applyNumberFormat="0" applyBorder="0" applyAlignment="0" applyProtection="0"/>
    <xf numFmtId="183" fontId="42" fillId="17" borderId="0" applyNumberFormat="0" applyBorder="0" applyAlignment="0" applyProtection="0"/>
    <xf numFmtId="183" fontId="42" fillId="17" borderId="0" applyNumberFormat="0" applyBorder="0" applyAlignment="0" applyProtection="0"/>
    <xf numFmtId="183" fontId="42" fillId="1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183" fontId="42" fillId="17" borderId="0" applyNumberFormat="0" applyBorder="0" applyAlignment="0" applyProtection="0"/>
    <xf numFmtId="183" fontId="42" fillId="17" borderId="0" applyNumberFormat="0" applyBorder="0" applyAlignment="0" applyProtection="0"/>
    <xf numFmtId="183" fontId="42" fillId="17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33" fillId="0" borderId="0" applyFont="0" applyFill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2" fillId="14" borderId="0" applyNumberFormat="0" applyBorder="0" applyAlignment="0" applyProtection="0"/>
    <xf numFmtId="183" fontId="42" fillId="30" borderId="0" applyNumberFormat="0" applyBorder="0" applyAlignment="0" applyProtection="0"/>
    <xf numFmtId="183" fontId="42" fillId="30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2" fillId="32" borderId="0" applyNumberFormat="0" applyBorder="0" applyAlignment="0" applyProtection="0"/>
    <xf numFmtId="183" fontId="42" fillId="32" borderId="0" applyNumberFormat="0" applyBorder="0" applyAlignment="0" applyProtection="0"/>
    <xf numFmtId="183" fontId="42" fillId="32" borderId="0" applyNumberFormat="0" applyBorder="0" applyAlignment="0" applyProtection="0"/>
    <xf numFmtId="183" fontId="42" fillId="32" borderId="0" applyNumberFormat="0" applyBorder="0" applyAlignment="0" applyProtection="0"/>
    <xf numFmtId="183" fontId="42" fillId="32" borderId="0" applyNumberFormat="0" applyBorder="0" applyAlignment="0" applyProtection="0"/>
    <xf numFmtId="183" fontId="42" fillId="32" borderId="0" applyNumberFormat="0" applyBorder="0" applyAlignment="0" applyProtection="0"/>
    <xf numFmtId="183" fontId="42" fillId="32" borderId="0" applyNumberFormat="0" applyBorder="0" applyAlignment="0" applyProtection="0"/>
    <xf numFmtId="183" fontId="42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183" fontId="42" fillId="32" borderId="0" applyNumberFormat="0" applyBorder="0" applyAlignment="0" applyProtection="0"/>
    <xf numFmtId="183" fontId="42" fillId="32" borderId="0" applyNumberFormat="0" applyBorder="0" applyAlignment="0" applyProtection="0"/>
    <xf numFmtId="183" fontId="42" fillId="32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2" fillId="35" borderId="0" applyNumberFormat="0" applyBorder="0" applyAlignment="0" applyProtection="0"/>
    <xf numFmtId="183" fontId="42" fillId="36" borderId="0" applyNumberFormat="0" applyBorder="0" applyAlignment="0" applyProtection="0"/>
    <xf numFmtId="183" fontId="42" fillId="36" borderId="0" applyNumberFormat="0" applyBorder="0" applyAlignment="0" applyProtection="0"/>
    <xf numFmtId="183" fontId="42" fillId="35" borderId="0" applyNumberFormat="0" applyBorder="0" applyAlignment="0" applyProtection="0"/>
    <xf numFmtId="183" fontId="42" fillId="35" borderId="0" applyNumberFormat="0" applyBorder="0" applyAlignment="0" applyProtection="0"/>
    <xf numFmtId="183" fontId="42" fillId="35" borderId="0" applyNumberFormat="0" applyBorder="0" applyAlignment="0" applyProtection="0"/>
    <xf numFmtId="183" fontId="42" fillId="35" borderId="0" applyNumberFormat="0" applyBorder="0" applyAlignment="0" applyProtection="0"/>
    <xf numFmtId="183" fontId="42" fillId="3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7" borderId="0" applyNumberFormat="0" applyBorder="0" applyAlignment="0" applyProtection="0"/>
    <xf numFmtId="183" fontId="42" fillId="35" borderId="0" applyNumberFormat="0" applyBorder="0" applyAlignment="0" applyProtection="0"/>
    <xf numFmtId="183" fontId="42" fillId="35" borderId="0" applyNumberFormat="0" applyBorder="0" applyAlignment="0" applyProtection="0"/>
    <xf numFmtId="183" fontId="42" fillId="35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2" fillId="14" borderId="0" applyNumberFormat="0" applyBorder="0" applyAlignment="0" applyProtection="0"/>
    <xf numFmtId="183" fontId="42" fillId="22" borderId="0" applyNumberFormat="0" applyBorder="0" applyAlignment="0" applyProtection="0"/>
    <xf numFmtId="183" fontId="42" fillId="22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4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2" fillId="14" borderId="0" applyNumberFormat="0" applyBorder="0" applyAlignment="0" applyProtection="0"/>
    <xf numFmtId="183" fontId="42" fillId="30" borderId="0" applyNumberFormat="0" applyBorder="0" applyAlignment="0" applyProtection="0"/>
    <xf numFmtId="183" fontId="42" fillId="30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2" fillId="14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2" fillId="17" borderId="0" applyNumberFormat="0" applyBorder="0" applyAlignment="0" applyProtection="0"/>
    <xf numFmtId="183" fontId="42" fillId="39" borderId="0" applyNumberFormat="0" applyBorder="0" applyAlignment="0" applyProtection="0"/>
    <xf numFmtId="183" fontId="42" fillId="39" borderId="0" applyNumberFormat="0" applyBorder="0" applyAlignment="0" applyProtection="0"/>
    <xf numFmtId="183" fontId="42" fillId="17" borderId="0" applyNumberFormat="0" applyBorder="0" applyAlignment="0" applyProtection="0"/>
    <xf numFmtId="183" fontId="42" fillId="17" borderId="0" applyNumberFormat="0" applyBorder="0" applyAlignment="0" applyProtection="0"/>
    <xf numFmtId="183" fontId="42" fillId="17" borderId="0" applyNumberFormat="0" applyBorder="0" applyAlignment="0" applyProtection="0"/>
    <xf numFmtId="183" fontId="42" fillId="17" borderId="0" applyNumberFormat="0" applyBorder="0" applyAlignment="0" applyProtection="0"/>
    <xf numFmtId="183" fontId="42" fillId="17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40" borderId="0" applyNumberFormat="0" applyBorder="0" applyAlignment="0" applyProtection="0"/>
    <xf numFmtId="183" fontId="42" fillId="17" borderId="0" applyNumberFormat="0" applyBorder="0" applyAlignment="0" applyProtection="0"/>
    <xf numFmtId="183" fontId="42" fillId="17" borderId="0" applyNumberFormat="0" applyBorder="0" applyAlignment="0" applyProtection="0"/>
    <xf numFmtId="183" fontId="42" fillId="17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33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5" fillId="14" borderId="0" applyNumberFormat="0" applyBorder="0" applyAlignment="0" applyProtection="0"/>
    <xf numFmtId="183" fontId="45" fillId="41" borderId="0" applyNumberFormat="0" applyBorder="0" applyAlignment="0" applyProtection="0"/>
    <xf numFmtId="183" fontId="45" fillId="41" borderId="0" applyNumberFormat="0" applyBorder="0" applyAlignment="0" applyProtection="0"/>
    <xf numFmtId="183" fontId="45" fillId="14" borderId="0" applyNumberFormat="0" applyBorder="0" applyAlignment="0" applyProtection="0"/>
    <xf numFmtId="183" fontId="45" fillId="14" borderId="0" applyNumberFormat="0" applyBorder="0" applyAlignment="0" applyProtection="0"/>
    <xf numFmtId="183" fontId="45" fillId="14" borderId="0" applyNumberFormat="0" applyBorder="0" applyAlignment="0" applyProtection="0"/>
    <xf numFmtId="183" fontId="45" fillId="14" borderId="0" applyNumberFormat="0" applyBorder="0" applyAlignment="0" applyProtection="0"/>
    <xf numFmtId="183" fontId="45" fillId="14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2" borderId="0" applyNumberFormat="0" applyBorder="0" applyAlignment="0" applyProtection="0"/>
    <xf numFmtId="183" fontId="45" fillId="14" borderId="0" applyNumberFormat="0" applyBorder="0" applyAlignment="0" applyProtection="0"/>
    <xf numFmtId="183" fontId="45" fillId="14" borderId="0" applyNumberFormat="0" applyBorder="0" applyAlignment="0" applyProtection="0"/>
    <xf numFmtId="183" fontId="45" fillId="14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5" fillId="32" borderId="0" applyNumberFormat="0" applyBorder="0" applyAlignment="0" applyProtection="0"/>
    <xf numFmtId="183" fontId="45" fillId="32" borderId="0" applyNumberFormat="0" applyBorder="0" applyAlignment="0" applyProtection="0"/>
    <xf numFmtId="183" fontId="45" fillId="32" borderId="0" applyNumberFormat="0" applyBorder="0" applyAlignment="0" applyProtection="0"/>
    <xf numFmtId="183" fontId="45" fillId="32" borderId="0" applyNumberFormat="0" applyBorder="0" applyAlignment="0" applyProtection="0"/>
    <xf numFmtId="183" fontId="45" fillId="32" borderId="0" applyNumberFormat="0" applyBorder="0" applyAlignment="0" applyProtection="0"/>
    <xf numFmtId="183" fontId="45" fillId="32" borderId="0" applyNumberFormat="0" applyBorder="0" applyAlignment="0" applyProtection="0"/>
    <xf numFmtId="183" fontId="45" fillId="32" borderId="0" applyNumberFormat="0" applyBorder="0" applyAlignment="0" applyProtection="0"/>
    <xf numFmtId="183" fontId="45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3" borderId="0" applyNumberFormat="0" applyBorder="0" applyAlignment="0" applyProtection="0"/>
    <xf numFmtId="183" fontId="45" fillId="32" borderId="0" applyNumberFormat="0" applyBorder="0" applyAlignment="0" applyProtection="0"/>
    <xf numFmtId="183" fontId="45" fillId="32" borderId="0" applyNumberFormat="0" applyBorder="0" applyAlignment="0" applyProtection="0"/>
    <xf numFmtId="183" fontId="45" fillId="32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5" fillId="35" borderId="0" applyNumberFormat="0" applyBorder="0" applyAlignment="0" applyProtection="0"/>
    <xf numFmtId="183" fontId="45" fillId="36" borderId="0" applyNumberFormat="0" applyBorder="0" applyAlignment="0" applyProtection="0"/>
    <xf numFmtId="183" fontId="45" fillId="36" borderId="0" applyNumberFormat="0" applyBorder="0" applyAlignment="0" applyProtection="0"/>
    <xf numFmtId="183" fontId="45" fillId="35" borderId="0" applyNumberFormat="0" applyBorder="0" applyAlignment="0" applyProtection="0"/>
    <xf numFmtId="183" fontId="45" fillId="35" borderId="0" applyNumberFormat="0" applyBorder="0" applyAlignment="0" applyProtection="0"/>
    <xf numFmtId="183" fontId="45" fillId="35" borderId="0" applyNumberFormat="0" applyBorder="0" applyAlignment="0" applyProtection="0"/>
    <xf numFmtId="183" fontId="45" fillId="35" borderId="0" applyNumberFormat="0" applyBorder="0" applyAlignment="0" applyProtection="0"/>
    <xf numFmtId="183" fontId="45" fillId="35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7" borderId="0" applyNumberFormat="0" applyBorder="0" applyAlignment="0" applyProtection="0"/>
    <xf numFmtId="183" fontId="45" fillId="35" borderId="0" applyNumberFormat="0" applyBorder="0" applyAlignment="0" applyProtection="0"/>
    <xf numFmtId="183" fontId="45" fillId="35" borderId="0" applyNumberFormat="0" applyBorder="0" applyAlignment="0" applyProtection="0"/>
    <xf numFmtId="183" fontId="45" fillId="35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5" fillId="14" borderId="0" applyNumberFormat="0" applyBorder="0" applyAlignment="0" applyProtection="0"/>
    <xf numFmtId="183" fontId="45" fillId="43" borderId="0" applyNumberFormat="0" applyBorder="0" applyAlignment="0" applyProtection="0"/>
    <xf numFmtId="183" fontId="45" fillId="43" borderId="0" applyNumberFormat="0" applyBorder="0" applyAlignment="0" applyProtection="0"/>
    <xf numFmtId="183" fontId="45" fillId="14" borderId="0" applyNumberFormat="0" applyBorder="0" applyAlignment="0" applyProtection="0"/>
    <xf numFmtId="183" fontId="45" fillId="14" borderId="0" applyNumberFormat="0" applyBorder="0" applyAlignment="0" applyProtection="0"/>
    <xf numFmtId="183" fontId="45" fillId="14" borderId="0" applyNumberFormat="0" applyBorder="0" applyAlignment="0" applyProtection="0"/>
    <xf numFmtId="183" fontId="45" fillId="14" borderId="0" applyNumberFormat="0" applyBorder="0" applyAlignment="0" applyProtection="0"/>
    <xf numFmtId="183" fontId="45" fillId="14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4" borderId="0" applyNumberFormat="0" applyBorder="0" applyAlignment="0" applyProtection="0"/>
    <xf numFmtId="183" fontId="45" fillId="14" borderId="0" applyNumberFormat="0" applyBorder="0" applyAlignment="0" applyProtection="0"/>
    <xf numFmtId="183" fontId="45" fillId="14" borderId="0" applyNumberFormat="0" applyBorder="0" applyAlignment="0" applyProtection="0"/>
    <xf numFmtId="183" fontId="45" fillId="14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5" fillId="14" borderId="0" applyNumberFormat="0" applyBorder="0" applyAlignment="0" applyProtection="0"/>
    <xf numFmtId="183" fontId="45" fillId="45" borderId="0" applyNumberFormat="0" applyBorder="0" applyAlignment="0" applyProtection="0"/>
    <xf numFmtId="183" fontId="45" fillId="45" borderId="0" applyNumberFormat="0" applyBorder="0" applyAlignment="0" applyProtection="0"/>
    <xf numFmtId="183" fontId="45" fillId="14" borderId="0" applyNumberFormat="0" applyBorder="0" applyAlignment="0" applyProtection="0"/>
    <xf numFmtId="183" fontId="45" fillId="14" borderId="0" applyNumberFormat="0" applyBorder="0" applyAlignment="0" applyProtection="0"/>
    <xf numFmtId="183" fontId="45" fillId="14" borderId="0" applyNumberFormat="0" applyBorder="0" applyAlignment="0" applyProtection="0"/>
    <xf numFmtId="183" fontId="45" fillId="14" borderId="0" applyNumberFormat="0" applyBorder="0" applyAlignment="0" applyProtection="0"/>
    <xf numFmtId="183" fontId="45" fillId="14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6" borderId="0" applyNumberFormat="0" applyBorder="0" applyAlignment="0" applyProtection="0"/>
    <xf numFmtId="183" fontId="45" fillId="14" borderId="0" applyNumberFormat="0" applyBorder="0" applyAlignment="0" applyProtection="0"/>
    <xf numFmtId="183" fontId="45" fillId="14" borderId="0" applyNumberFormat="0" applyBorder="0" applyAlignment="0" applyProtection="0"/>
    <xf numFmtId="183" fontId="45" fillId="14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5" fillId="17" borderId="0" applyNumberFormat="0" applyBorder="0" applyAlignment="0" applyProtection="0"/>
    <xf numFmtId="183" fontId="45" fillId="47" borderId="0" applyNumberFormat="0" applyBorder="0" applyAlignment="0" applyProtection="0"/>
    <xf numFmtId="183" fontId="45" fillId="47" borderId="0" applyNumberFormat="0" applyBorder="0" applyAlignment="0" applyProtection="0"/>
    <xf numFmtId="183" fontId="45" fillId="17" borderId="0" applyNumberFormat="0" applyBorder="0" applyAlignment="0" applyProtection="0"/>
    <xf numFmtId="183" fontId="45" fillId="17" borderId="0" applyNumberFormat="0" applyBorder="0" applyAlignment="0" applyProtection="0"/>
    <xf numFmtId="183" fontId="45" fillId="17" borderId="0" applyNumberFormat="0" applyBorder="0" applyAlignment="0" applyProtection="0"/>
    <xf numFmtId="183" fontId="45" fillId="17" borderId="0" applyNumberFormat="0" applyBorder="0" applyAlignment="0" applyProtection="0"/>
    <xf numFmtId="183" fontId="45" fillId="1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183" fontId="45" fillId="17" borderId="0" applyNumberFormat="0" applyBorder="0" applyAlignment="0" applyProtection="0"/>
    <xf numFmtId="183" fontId="45" fillId="17" borderId="0" applyNumberFormat="0" applyBorder="0" applyAlignment="0" applyProtection="0"/>
    <xf numFmtId="183" fontId="45" fillId="17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176" fontId="33" fillId="0" borderId="0" applyFont="0" applyFill="0" applyBorder="0" applyAlignment="0" applyProtection="0"/>
    <xf numFmtId="9" fontId="33" fillId="0" borderId="0"/>
    <xf numFmtId="9" fontId="33" fillId="0" borderId="0"/>
    <xf numFmtId="9" fontId="33" fillId="0" borderId="0"/>
    <xf numFmtId="9" fontId="33" fillId="0" borderId="0"/>
    <xf numFmtId="9" fontId="33" fillId="0" borderId="0"/>
    <xf numFmtId="9" fontId="33" fillId="0" borderId="0"/>
    <xf numFmtId="9" fontId="33" fillId="0" borderId="0"/>
    <xf numFmtId="9" fontId="33" fillId="0" borderId="0"/>
    <xf numFmtId="9" fontId="33" fillId="0" borderId="0"/>
    <xf numFmtId="9" fontId="33" fillId="0" borderId="0"/>
    <xf numFmtId="9" fontId="33" fillId="0" borderId="0"/>
    <xf numFmtId="0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5" fillId="45" borderId="0" applyNumberFormat="0" applyBorder="0" applyAlignment="0" applyProtection="0"/>
    <xf numFmtId="183" fontId="45" fillId="49" borderId="0" applyNumberFormat="0" applyBorder="0" applyAlignment="0" applyProtection="0"/>
    <xf numFmtId="183" fontId="45" fillId="49" borderId="0" applyNumberFormat="0" applyBorder="0" applyAlignment="0" applyProtection="0"/>
    <xf numFmtId="183" fontId="45" fillId="45" borderId="0" applyNumberFormat="0" applyBorder="0" applyAlignment="0" applyProtection="0"/>
    <xf numFmtId="183" fontId="45" fillId="45" borderId="0" applyNumberFormat="0" applyBorder="0" applyAlignment="0" applyProtection="0"/>
    <xf numFmtId="183" fontId="45" fillId="45" borderId="0" applyNumberFormat="0" applyBorder="0" applyAlignment="0" applyProtection="0"/>
    <xf numFmtId="183" fontId="45" fillId="45" borderId="0" applyNumberFormat="0" applyBorder="0" applyAlignment="0" applyProtection="0"/>
    <xf numFmtId="183" fontId="45" fillId="45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50" borderId="0" applyNumberFormat="0" applyBorder="0" applyAlignment="0" applyProtection="0"/>
    <xf numFmtId="183" fontId="45" fillId="45" borderId="0" applyNumberFormat="0" applyBorder="0" applyAlignment="0" applyProtection="0"/>
    <xf numFmtId="183" fontId="45" fillId="45" borderId="0" applyNumberFormat="0" applyBorder="0" applyAlignment="0" applyProtection="0"/>
    <xf numFmtId="183" fontId="45" fillId="45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5" fillId="51" borderId="0" applyNumberFormat="0" applyBorder="0" applyAlignment="0" applyProtection="0"/>
    <xf numFmtId="183" fontId="45" fillId="51" borderId="0" applyNumberFormat="0" applyBorder="0" applyAlignment="0" applyProtection="0"/>
    <xf numFmtId="183" fontId="45" fillId="51" borderId="0" applyNumberFormat="0" applyBorder="0" applyAlignment="0" applyProtection="0"/>
    <xf numFmtId="183" fontId="45" fillId="51" borderId="0" applyNumberFormat="0" applyBorder="0" applyAlignment="0" applyProtection="0"/>
    <xf numFmtId="183" fontId="45" fillId="51" borderId="0" applyNumberFormat="0" applyBorder="0" applyAlignment="0" applyProtection="0"/>
    <xf numFmtId="183" fontId="45" fillId="51" borderId="0" applyNumberFormat="0" applyBorder="0" applyAlignment="0" applyProtection="0"/>
    <xf numFmtId="183" fontId="45" fillId="51" borderId="0" applyNumberFormat="0" applyBorder="0" applyAlignment="0" applyProtection="0"/>
    <xf numFmtId="183" fontId="45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183" fontId="45" fillId="51" borderId="0" applyNumberFormat="0" applyBorder="0" applyAlignment="0" applyProtection="0"/>
    <xf numFmtId="183" fontId="45" fillId="51" borderId="0" applyNumberFormat="0" applyBorder="0" applyAlignment="0" applyProtection="0"/>
    <xf numFmtId="183" fontId="45" fillId="51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5" fillId="35" borderId="0" applyNumberFormat="0" applyBorder="0" applyAlignment="0" applyProtection="0"/>
    <xf numFmtId="183" fontId="45" fillId="53" borderId="0" applyNumberFormat="0" applyBorder="0" applyAlignment="0" applyProtection="0"/>
    <xf numFmtId="183" fontId="45" fillId="53" borderId="0" applyNumberFormat="0" applyBorder="0" applyAlignment="0" applyProtection="0"/>
    <xf numFmtId="183" fontId="45" fillId="35" borderId="0" applyNumberFormat="0" applyBorder="0" applyAlignment="0" applyProtection="0"/>
    <xf numFmtId="183" fontId="45" fillId="35" borderId="0" applyNumberFormat="0" applyBorder="0" applyAlignment="0" applyProtection="0"/>
    <xf numFmtId="183" fontId="45" fillId="35" borderId="0" applyNumberFormat="0" applyBorder="0" applyAlignment="0" applyProtection="0"/>
    <xf numFmtId="183" fontId="45" fillId="35" borderId="0" applyNumberFormat="0" applyBorder="0" applyAlignment="0" applyProtection="0"/>
    <xf numFmtId="183" fontId="45" fillId="35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183" fontId="45" fillId="35" borderId="0" applyNumberFormat="0" applyBorder="0" applyAlignment="0" applyProtection="0"/>
    <xf numFmtId="183" fontId="45" fillId="35" borderId="0" applyNumberFormat="0" applyBorder="0" applyAlignment="0" applyProtection="0"/>
    <xf numFmtId="183" fontId="45" fillId="35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5" fillId="55" borderId="0" applyNumberFormat="0" applyBorder="0" applyAlignment="0" applyProtection="0"/>
    <xf numFmtId="183" fontId="45" fillId="43" borderId="0" applyNumberFormat="0" applyBorder="0" applyAlignment="0" applyProtection="0"/>
    <xf numFmtId="183" fontId="45" fillId="43" borderId="0" applyNumberFormat="0" applyBorder="0" applyAlignment="0" applyProtection="0"/>
    <xf numFmtId="183" fontId="45" fillId="55" borderId="0" applyNumberFormat="0" applyBorder="0" applyAlignment="0" applyProtection="0"/>
    <xf numFmtId="183" fontId="45" fillId="55" borderId="0" applyNumberFormat="0" applyBorder="0" applyAlignment="0" applyProtection="0"/>
    <xf numFmtId="183" fontId="45" fillId="55" borderId="0" applyNumberFormat="0" applyBorder="0" applyAlignment="0" applyProtection="0"/>
    <xf numFmtId="183" fontId="45" fillId="55" borderId="0" applyNumberFormat="0" applyBorder="0" applyAlignment="0" applyProtection="0"/>
    <xf numFmtId="183" fontId="45" fillId="55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4" borderId="0" applyNumberFormat="0" applyBorder="0" applyAlignment="0" applyProtection="0"/>
    <xf numFmtId="183" fontId="45" fillId="55" borderId="0" applyNumberFormat="0" applyBorder="0" applyAlignment="0" applyProtection="0"/>
    <xf numFmtId="183" fontId="45" fillId="55" borderId="0" applyNumberFormat="0" applyBorder="0" applyAlignment="0" applyProtection="0"/>
    <xf numFmtId="183" fontId="45" fillId="55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5" fillId="45" borderId="0" applyNumberFormat="0" applyBorder="0" applyAlignment="0" applyProtection="0"/>
    <xf numFmtId="183" fontId="45" fillId="45" borderId="0" applyNumberFormat="0" applyBorder="0" applyAlignment="0" applyProtection="0"/>
    <xf numFmtId="183" fontId="45" fillId="45" borderId="0" applyNumberFormat="0" applyBorder="0" applyAlignment="0" applyProtection="0"/>
    <xf numFmtId="183" fontId="45" fillId="45" borderId="0" applyNumberFormat="0" applyBorder="0" applyAlignment="0" applyProtection="0"/>
    <xf numFmtId="183" fontId="45" fillId="45" borderId="0" applyNumberFormat="0" applyBorder="0" applyAlignment="0" applyProtection="0"/>
    <xf numFmtId="183" fontId="45" fillId="45" borderId="0" applyNumberFormat="0" applyBorder="0" applyAlignment="0" applyProtection="0"/>
    <xf numFmtId="183" fontId="45" fillId="45" borderId="0" applyNumberFormat="0" applyBorder="0" applyAlignment="0" applyProtection="0"/>
    <xf numFmtId="183" fontId="45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6" borderId="0" applyNumberFormat="0" applyBorder="0" applyAlignment="0" applyProtection="0"/>
    <xf numFmtId="183" fontId="45" fillId="45" borderId="0" applyNumberFormat="0" applyBorder="0" applyAlignment="0" applyProtection="0"/>
    <xf numFmtId="183" fontId="45" fillId="45" borderId="0" applyNumberFormat="0" applyBorder="0" applyAlignment="0" applyProtection="0"/>
    <xf numFmtId="183" fontId="45" fillId="45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5" fillId="56" borderId="0" applyNumberFormat="0" applyBorder="0" applyAlignment="0" applyProtection="0"/>
    <xf numFmtId="183" fontId="45" fillId="56" borderId="0" applyNumberFormat="0" applyBorder="0" applyAlignment="0" applyProtection="0"/>
    <xf numFmtId="183" fontId="45" fillId="56" borderId="0" applyNumberFormat="0" applyBorder="0" applyAlignment="0" applyProtection="0"/>
    <xf numFmtId="183" fontId="45" fillId="56" borderId="0" applyNumberFormat="0" applyBorder="0" applyAlignment="0" applyProtection="0"/>
    <xf numFmtId="183" fontId="45" fillId="56" borderId="0" applyNumberFormat="0" applyBorder="0" applyAlignment="0" applyProtection="0"/>
    <xf numFmtId="183" fontId="45" fillId="56" borderId="0" applyNumberFormat="0" applyBorder="0" applyAlignment="0" applyProtection="0"/>
    <xf numFmtId="183" fontId="45" fillId="56" borderId="0" applyNumberFormat="0" applyBorder="0" applyAlignment="0" applyProtection="0"/>
    <xf numFmtId="183" fontId="45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7" borderId="0" applyNumberFormat="0" applyBorder="0" applyAlignment="0" applyProtection="0"/>
    <xf numFmtId="183" fontId="45" fillId="56" borderId="0" applyNumberFormat="0" applyBorder="0" applyAlignment="0" applyProtection="0"/>
    <xf numFmtId="183" fontId="45" fillId="56" borderId="0" applyNumberFormat="0" applyBorder="0" applyAlignment="0" applyProtection="0"/>
    <xf numFmtId="183" fontId="45" fillId="56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33" fillId="0" borderId="0" applyFont="0" applyFill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7" fillId="16" borderId="0" applyNumberFormat="0" applyBorder="0" applyAlignment="0" applyProtection="0"/>
    <xf numFmtId="183" fontId="47" fillId="16" borderId="0" applyNumberFormat="0" applyBorder="0" applyAlignment="0" applyProtection="0"/>
    <xf numFmtId="183" fontId="47" fillId="16" borderId="0" applyNumberFormat="0" applyBorder="0" applyAlignment="0" applyProtection="0"/>
    <xf numFmtId="183" fontId="47" fillId="16" borderId="0" applyNumberFormat="0" applyBorder="0" applyAlignment="0" applyProtection="0"/>
    <xf numFmtId="183" fontId="47" fillId="16" borderId="0" applyNumberFormat="0" applyBorder="0" applyAlignment="0" applyProtection="0"/>
    <xf numFmtId="183" fontId="47" fillId="16" borderId="0" applyNumberFormat="0" applyBorder="0" applyAlignment="0" applyProtection="0"/>
    <xf numFmtId="183" fontId="47" fillId="16" borderId="0" applyNumberFormat="0" applyBorder="0" applyAlignment="0" applyProtection="0"/>
    <xf numFmtId="183" fontId="47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8" borderId="0" applyNumberFormat="0" applyBorder="0" applyAlignment="0" applyProtection="0"/>
    <xf numFmtId="183" fontId="47" fillId="16" borderId="0" applyNumberFormat="0" applyBorder="0" applyAlignment="0" applyProtection="0"/>
    <xf numFmtId="183" fontId="47" fillId="16" borderId="0" applyNumberFormat="0" applyBorder="0" applyAlignment="0" applyProtection="0"/>
    <xf numFmtId="183" fontId="47" fillId="16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181" fontId="33" fillId="0" borderId="0" applyFont="0" applyFill="0" applyBorder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9" fillId="23" borderId="18" applyNumberFormat="0" applyAlignment="0" applyProtection="0"/>
    <xf numFmtId="0" fontId="49" fillId="23" borderId="18" applyNumberFormat="0" applyAlignment="0" applyProtection="0"/>
    <xf numFmtId="0" fontId="49" fillId="23" borderId="18" applyNumberFormat="0" applyAlignment="0" applyProtection="0"/>
    <xf numFmtId="0" fontId="49" fillId="23" borderId="18" applyNumberFormat="0" applyAlignment="0" applyProtection="0"/>
    <xf numFmtId="0" fontId="49" fillId="23" borderId="18" applyNumberFormat="0" applyAlignment="0" applyProtection="0"/>
    <xf numFmtId="183" fontId="49" fillId="58" borderId="18" applyNumberFormat="0" applyAlignment="0" applyProtection="0"/>
    <xf numFmtId="183" fontId="49" fillId="58" borderId="18" applyNumberFormat="0" applyAlignment="0" applyProtection="0"/>
    <xf numFmtId="183" fontId="49" fillId="58" borderId="18" applyNumberFormat="0" applyAlignment="0" applyProtection="0"/>
    <xf numFmtId="183" fontId="49" fillId="58" borderId="18" applyNumberFormat="0" applyAlignment="0" applyProtection="0"/>
    <xf numFmtId="183" fontId="49" fillId="58" borderId="18" applyNumberFormat="0" applyAlignment="0" applyProtection="0"/>
    <xf numFmtId="183" fontId="49" fillId="58" borderId="18" applyNumberFormat="0" applyAlignment="0" applyProtection="0"/>
    <xf numFmtId="183" fontId="49" fillId="58" borderId="18" applyNumberFormat="0" applyAlignment="0" applyProtection="0"/>
    <xf numFmtId="183" fontId="49" fillId="58" borderId="18" applyNumberFormat="0" applyAlignment="0" applyProtection="0"/>
    <xf numFmtId="183" fontId="49" fillId="58" borderId="18" applyNumberFormat="0" applyAlignment="0" applyProtection="0"/>
    <xf numFmtId="183" fontId="49" fillId="58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9" borderId="18" applyNumberFormat="0" applyAlignment="0" applyProtection="0"/>
    <xf numFmtId="0" fontId="48" fillId="59" borderId="18" applyNumberFormat="0" applyAlignment="0" applyProtection="0"/>
    <xf numFmtId="0" fontId="48" fillId="59" borderId="18" applyNumberFormat="0" applyAlignment="0" applyProtection="0"/>
    <xf numFmtId="0" fontId="48" fillId="59" borderId="18" applyNumberFormat="0" applyAlignment="0" applyProtection="0"/>
    <xf numFmtId="0" fontId="48" fillId="59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9" fillId="23" borderId="18" applyNumberFormat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48" fillId="58" borderId="18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1" fillId="61" borderId="19" applyNumberFormat="0" applyAlignment="0" applyProtection="0"/>
    <xf numFmtId="183" fontId="51" fillId="61" borderId="19" applyNumberFormat="0" applyAlignment="0" applyProtection="0"/>
    <xf numFmtId="183" fontId="51" fillId="61" borderId="19" applyNumberFormat="0" applyAlignment="0" applyProtection="0"/>
    <xf numFmtId="183" fontId="51" fillId="61" borderId="19" applyNumberFormat="0" applyAlignment="0" applyProtection="0"/>
    <xf numFmtId="183" fontId="51" fillId="61" borderId="19" applyNumberFormat="0" applyAlignment="0" applyProtection="0"/>
    <xf numFmtId="183" fontId="51" fillId="61" borderId="19" applyNumberFormat="0" applyAlignment="0" applyProtection="0"/>
    <xf numFmtId="183" fontId="51" fillId="61" borderId="19" applyNumberFormat="0" applyAlignment="0" applyProtection="0"/>
    <xf numFmtId="183" fontId="51" fillId="61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2" borderId="19" applyNumberFormat="0" applyAlignment="0" applyProtection="0"/>
    <xf numFmtId="183" fontId="51" fillId="61" borderId="19" applyNumberFormat="0" applyAlignment="0" applyProtection="0"/>
    <xf numFmtId="183" fontId="51" fillId="61" borderId="19" applyNumberFormat="0" applyAlignment="0" applyProtection="0"/>
    <xf numFmtId="183" fontId="51" fillId="61" borderId="19" applyNumberFormat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0" fontId="50" fillId="60" borderId="19" applyNumberFormat="0" applyAlignment="0" applyProtection="0"/>
    <xf numFmtId="178" fontId="33" fillId="0" borderId="0" applyFont="0" applyFill="0" applyBorder="0" applyAlignment="0" applyProtection="0"/>
    <xf numFmtId="184" fontId="35" fillId="0" borderId="0"/>
    <xf numFmtId="184" fontId="39" fillId="0" borderId="0"/>
    <xf numFmtId="184" fontId="39" fillId="0" borderId="0"/>
    <xf numFmtId="184" fontId="35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5" fillId="0" borderId="0"/>
    <xf numFmtId="184" fontId="39" fillId="0" borderId="0"/>
    <xf numFmtId="184" fontId="39" fillId="0" borderId="0"/>
    <xf numFmtId="184" fontId="35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5" fillId="0" borderId="0"/>
    <xf numFmtId="184" fontId="39" fillId="0" borderId="0"/>
    <xf numFmtId="184" fontId="39" fillId="0" borderId="0"/>
    <xf numFmtId="184" fontId="35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5" fillId="0" borderId="0"/>
    <xf numFmtId="184" fontId="39" fillId="0" borderId="0"/>
    <xf numFmtId="184" fontId="39" fillId="0" borderId="0"/>
    <xf numFmtId="184" fontId="35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5" fillId="0" borderId="0"/>
    <xf numFmtId="184" fontId="39" fillId="0" borderId="0"/>
    <xf numFmtId="184" fontId="39" fillId="0" borderId="0"/>
    <xf numFmtId="184" fontId="35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5" fillId="0" borderId="0"/>
    <xf numFmtId="184" fontId="39" fillId="0" borderId="0"/>
    <xf numFmtId="184" fontId="39" fillId="0" borderId="0"/>
    <xf numFmtId="184" fontId="35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5" fillId="0" borderId="0"/>
    <xf numFmtId="184" fontId="39" fillId="0" borderId="0"/>
    <xf numFmtId="184" fontId="39" fillId="0" borderId="0"/>
    <xf numFmtId="184" fontId="35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5" fillId="0" borderId="0"/>
    <xf numFmtId="184" fontId="39" fillId="0" borderId="0"/>
    <xf numFmtId="184" fontId="39" fillId="0" borderId="0"/>
    <xf numFmtId="184" fontId="35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184" fontId="39" fillId="0" borderId="0"/>
    <xf numFmtId="6" fontId="35" fillId="0" borderId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5" fontId="52" fillId="0" borderId="0" applyFont="0" applyFill="0" applyBorder="0" applyAlignment="0" applyProtection="0"/>
    <xf numFmtId="185" fontId="39" fillId="0" borderId="0" applyFill="0" applyBorder="0" applyAlignment="0" applyProtection="0"/>
    <xf numFmtId="185" fontId="39" fillId="0" borderId="0" applyFill="0" applyBorder="0" applyAlignment="0" applyProtection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186" fontId="39" fillId="0" borderId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5" fillId="0" borderId="0" applyFont="0" applyFill="0" applyBorder="0" applyAlignment="0" applyProtection="0"/>
    <xf numFmtId="167" fontId="1" fillId="0" borderId="0" applyFont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5" fillId="0" borderId="0" applyFont="0" applyFill="0" applyBorder="0" applyAlignment="0" applyProtection="0"/>
    <xf numFmtId="188" fontId="39" fillId="0" borderId="0" applyFill="0" applyBorder="0" applyAlignment="0" applyProtection="0"/>
    <xf numFmtId="189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53" fillId="0" borderId="0" applyFont="0" applyFill="0" applyBorder="0" applyAlignment="0" applyProtection="0"/>
    <xf numFmtId="167" fontId="35" fillId="0" borderId="0" applyFont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8" fontId="39" fillId="0" borderId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5" fillId="0" borderId="0" applyFont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67" fontId="35" fillId="0" borderId="0" applyFont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6" fontId="39" fillId="0" borderId="0" applyFill="0" applyBorder="0" applyAlignment="0" applyProtection="0"/>
    <xf numFmtId="190" fontId="39" fillId="0" borderId="0" applyFill="0" applyBorder="0" applyAlignment="0" applyProtection="0"/>
    <xf numFmtId="190" fontId="39" fillId="0" borderId="0" applyFill="0" applyBorder="0" applyAlignment="0" applyProtection="0"/>
    <xf numFmtId="190" fontId="39" fillId="0" borderId="0" applyFill="0" applyBorder="0" applyAlignment="0" applyProtection="0"/>
    <xf numFmtId="190" fontId="39" fillId="0" borderId="0" applyFill="0" applyBorder="0" applyAlignment="0" applyProtection="0"/>
    <xf numFmtId="190" fontId="39" fillId="0" borderId="0" applyFill="0" applyBorder="0" applyAlignment="0" applyProtection="0"/>
    <xf numFmtId="190" fontId="39" fillId="0" borderId="0" applyFill="0" applyBorder="0" applyAlignment="0" applyProtection="0"/>
    <xf numFmtId="190" fontId="39" fillId="0" borderId="0" applyFill="0" applyBorder="0" applyAlignment="0" applyProtection="0"/>
    <xf numFmtId="190" fontId="39" fillId="0" borderId="0" applyFill="0" applyBorder="0" applyAlignment="0" applyProtection="0"/>
    <xf numFmtId="190" fontId="39" fillId="0" borderId="0" applyFill="0" applyBorder="0" applyAlignment="0" applyProtection="0"/>
    <xf numFmtId="190" fontId="39" fillId="0" borderId="0" applyFill="0" applyBorder="0" applyAlignment="0" applyProtection="0"/>
    <xf numFmtId="6" fontId="39" fillId="0" borderId="0" applyFill="0" applyBorder="0" applyAlignment="0" applyProtection="0"/>
    <xf numFmtId="190" fontId="39" fillId="0" borderId="0" applyFill="0" applyBorder="0" applyAlignment="0" applyProtection="0"/>
    <xf numFmtId="190" fontId="39" fillId="0" borderId="0" applyFill="0" applyBorder="0" applyAlignment="0" applyProtection="0"/>
    <xf numFmtId="190" fontId="39" fillId="0" borderId="0" applyFill="0" applyBorder="0" applyAlignment="0" applyProtection="0"/>
    <xf numFmtId="190" fontId="39" fillId="0" borderId="0" applyFill="0" applyBorder="0" applyAlignment="0" applyProtection="0"/>
    <xf numFmtId="190" fontId="39" fillId="0" borderId="0" applyFill="0" applyBorder="0" applyAlignment="0" applyProtection="0"/>
    <xf numFmtId="190" fontId="39" fillId="0" borderId="0" applyFill="0" applyBorder="0" applyAlignment="0" applyProtection="0"/>
    <xf numFmtId="190" fontId="39" fillId="0" borderId="0" applyFill="0" applyBorder="0" applyAlignment="0" applyProtection="0"/>
    <xf numFmtId="190" fontId="39" fillId="0" borderId="0" applyFill="0" applyBorder="0" applyAlignment="0" applyProtection="0"/>
    <xf numFmtId="190" fontId="39" fillId="0" borderId="0" applyFill="0" applyBorder="0" applyAlignment="0" applyProtection="0"/>
    <xf numFmtId="190" fontId="39" fillId="0" borderId="0" applyFill="0" applyBorder="0" applyAlignment="0" applyProtection="0"/>
    <xf numFmtId="167" fontId="35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67" fontId="35" fillId="0" borderId="0" applyFill="0" applyBorder="0" applyAlignment="0" applyProtection="0"/>
    <xf numFmtId="167" fontId="35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67" fontId="56" fillId="0" borderId="0" applyFont="0" applyFill="0" applyBorder="0" applyAlignment="0" applyProtection="0"/>
    <xf numFmtId="187" fontId="43" fillId="0" borderId="0" applyFill="0" applyBorder="0" applyAlignment="0" applyProtection="0"/>
    <xf numFmtId="167" fontId="56" fillId="0" borderId="0" applyFont="0" applyFill="0" applyBorder="0" applyAlignment="0" applyProtection="0"/>
    <xf numFmtId="167" fontId="56" fillId="0" borderId="0" applyFont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6" fontId="35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187" fontId="43" fillId="0" borderId="0" applyFill="0" applyBorder="0" applyAlignment="0" applyProtection="0"/>
    <xf numFmtId="0" fontId="57" fillId="0" borderId="0"/>
    <xf numFmtId="183" fontId="58" fillId="0" borderId="0"/>
    <xf numFmtId="183" fontId="58" fillId="0" borderId="0"/>
    <xf numFmtId="0" fontId="57" fillId="0" borderId="0"/>
    <xf numFmtId="183" fontId="58" fillId="0" borderId="0"/>
    <xf numFmtId="183" fontId="58" fillId="0" borderId="0"/>
    <xf numFmtId="183" fontId="58" fillId="0" borderId="0"/>
    <xf numFmtId="183" fontId="58" fillId="0" borderId="0"/>
    <xf numFmtId="183" fontId="58" fillId="0" borderId="0"/>
    <xf numFmtId="183" fontId="58" fillId="0" borderId="0"/>
    <xf numFmtId="183" fontId="58" fillId="0" borderId="0"/>
    <xf numFmtId="0" fontId="59" fillId="0" borderId="0"/>
    <xf numFmtId="183" fontId="60" fillId="0" borderId="0"/>
    <xf numFmtId="183" fontId="60" fillId="0" borderId="0"/>
    <xf numFmtId="183" fontId="60" fillId="0" borderId="0"/>
    <xf numFmtId="183" fontId="60" fillId="0" borderId="0"/>
    <xf numFmtId="183" fontId="60" fillId="0" borderId="0"/>
    <xf numFmtId="183" fontId="60" fillId="0" borderId="0"/>
    <xf numFmtId="183" fontId="60" fillId="0" borderId="0"/>
    <xf numFmtId="183" fontId="60" fillId="0" borderId="0"/>
    <xf numFmtId="183" fontId="60" fillId="0" borderId="0"/>
    <xf numFmtId="183" fontId="60" fillId="0" borderId="0"/>
    <xf numFmtId="0" fontId="59" fillId="0" borderId="0"/>
    <xf numFmtId="183" fontId="60" fillId="0" borderId="0"/>
    <xf numFmtId="183" fontId="60" fillId="0" borderId="0"/>
    <xf numFmtId="183" fontId="60" fillId="0" borderId="0"/>
    <xf numFmtId="183" fontId="60" fillId="0" borderId="0"/>
    <xf numFmtId="183" fontId="60" fillId="0" borderId="0"/>
    <xf numFmtId="183" fontId="60" fillId="0" borderId="0"/>
    <xf numFmtId="183" fontId="60" fillId="0" borderId="0"/>
    <xf numFmtId="183" fontId="60" fillId="0" borderId="0"/>
    <xf numFmtId="183" fontId="60" fillId="0" borderId="0"/>
    <xf numFmtId="183" fontId="60" fillId="0" borderId="0"/>
    <xf numFmtId="191" fontId="52" fillId="0" borderId="0" applyFill="0" applyBorder="0" applyAlignment="0" applyProtection="0"/>
    <xf numFmtId="191" fontId="52" fillId="0" borderId="0" applyFill="0" applyBorder="0" applyAlignment="0" applyProtection="0"/>
    <xf numFmtId="191" fontId="52" fillId="0" borderId="0" applyFill="0" applyBorder="0" applyAlignment="0" applyProtection="0"/>
    <xf numFmtId="191" fontId="52" fillId="0" borderId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192" fontId="52" fillId="0" borderId="0" applyFill="0" applyBorder="0" applyAlignment="0" applyProtection="0"/>
    <xf numFmtId="0" fontId="52" fillId="0" borderId="0" applyFill="0" applyBorder="0" applyAlignment="0" applyProtection="0"/>
    <xf numFmtId="192" fontId="52" fillId="0" borderId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4" fontId="52" fillId="0" borderId="0" applyFill="0" applyBorder="0" applyAlignment="0" applyProtection="0"/>
    <xf numFmtId="191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4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0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193" fontId="52" fillId="0" borderId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194" fontId="52" fillId="0" borderId="0" applyFill="0" applyBorder="0" applyAlignment="0" applyProtection="0"/>
    <xf numFmtId="194" fontId="52" fillId="0" borderId="0" applyFill="0" applyBorder="0" applyAlignment="0" applyProtection="0"/>
    <xf numFmtId="194" fontId="52" fillId="0" borderId="0" applyFill="0" applyBorder="0" applyAlignment="0" applyProtection="0"/>
    <xf numFmtId="191" fontId="52" fillId="0" borderId="0" applyFill="0" applyBorder="0" applyAlignment="0" applyProtection="0"/>
    <xf numFmtId="195" fontId="52" fillId="0" borderId="0" applyFill="0" applyBorder="0" applyAlignment="0" applyProtection="0"/>
    <xf numFmtId="194" fontId="52" fillId="0" borderId="0" applyFill="0" applyBorder="0" applyAlignment="0" applyProtection="0"/>
    <xf numFmtId="191" fontId="52" fillId="0" borderId="0" applyFill="0" applyBorder="0" applyAlignment="0" applyProtection="0"/>
    <xf numFmtId="196" fontId="61" fillId="0" borderId="0"/>
    <xf numFmtId="197" fontId="61" fillId="0" borderId="0"/>
    <xf numFmtId="197" fontId="61" fillId="0" borderId="0"/>
    <xf numFmtId="196" fontId="61" fillId="0" borderId="0"/>
    <xf numFmtId="197" fontId="61" fillId="0" borderId="0"/>
    <xf numFmtId="197" fontId="61" fillId="0" borderId="0"/>
    <xf numFmtId="197" fontId="61" fillId="0" borderId="0"/>
    <xf numFmtId="197" fontId="61" fillId="0" borderId="0"/>
    <xf numFmtId="197" fontId="61" fillId="0" borderId="0"/>
    <xf numFmtId="197" fontId="61" fillId="0" borderId="0"/>
    <xf numFmtId="197" fontId="61" fillId="0" borderId="0"/>
    <xf numFmtId="0" fontId="62" fillId="0" borderId="0" applyProtection="0"/>
    <xf numFmtId="183" fontId="63" fillId="0" borderId="0" applyProtection="0"/>
    <xf numFmtId="183" fontId="63" fillId="0" borderId="0" applyProtection="0"/>
    <xf numFmtId="0" fontId="62" fillId="0" borderId="0" applyProtection="0"/>
    <xf numFmtId="183" fontId="63" fillId="0" borderId="0" applyProtection="0"/>
    <xf numFmtId="183" fontId="63" fillId="0" borderId="0" applyProtection="0"/>
    <xf numFmtId="183" fontId="63" fillId="0" borderId="0" applyProtection="0"/>
    <xf numFmtId="183" fontId="63" fillId="0" borderId="0" applyProtection="0"/>
    <xf numFmtId="183" fontId="63" fillId="0" borderId="0" applyProtection="0"/>
    <xf numFmtId="183" fontId="63" fillId="0" borderId="0" applyProtection="0"/>
    <xf numFmtId="183" fontId="63" fillId="0" borderId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1" fontId="35" fillId="0" borderId="0" applyFont="0" applyFill="0" applyBorder="0" applyAlignment="0" applyProtection="0"/>
    <xf numFmtId="198" fontId="61" fillId="0" borderId="0"/>
    <xf numFmtId="198" fontId="61" fillId="0" borderId="0"/>
    <xf numFmtId="198" fontId="61" fillId="0" borderId="0"/>
    <xf numFmtId="198" fontId="61" fillId="0" borderId="0"/>
    <xf numFmtId="198" fontId="61" fillId="0" borderId="0"/>
    <xf numFmtId="198" fontId="61" fillId="0" borderId="0"/>
    <xf numFmtId="198" fontId="61" fillId="0" borderId="0"/>
    <xf numFmtId="198" fontId="61" fillId="0" borderId="0"/>
    <xf numFmtId="198" fontId="61" fillId="0" borderId="0"/>
    <xf numFmtId="198" fontId="61" fillId="0" borderId="0"/>
    <xf numFmtId="198" fontId="61" fillId="0" borderId="0"/>
    <xf numFmtId="0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9" fontId="35" fillId="0" borderId="0" applyFont="0" applyFill="0" applyBorder="0" applyAlignment="0" applyProtection="0"/>
    <xf numFmtId="188" fontId="39" fillId="0" borderId="0" applyFill="0" applyBorder="0" applyAlignment="0" applyProtection="0"/>
    <xf numFmtId="189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41" fillId="0" borderId="0"/>
    <xf numFmtId="198" fontId="39" fillId="0" borderId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83" fontId="65" fillId="0" borderId="0" applyNumberFormat="0" applyFill="0" applyBorder="0" applyAlignment="0" applyProtection="0"/>
    <xf numFmtId="183" fontId="65" fillId="0" borderId="0" applyNumberFormat="0" applyFill="0" applyBorder="0" applyAlignment="0" applyProtection="0"/>
    <xf numFmtId="183" fontId="65" fillId="0" borderId="0" applyNumberFormat="0" applyFill="0" applyBorder="0" applyAlignment="0" applyProtection="0"/>
    <xf numFmtId="183" fontId="65" fillId="0" borderId="0" applyNumberFormat="0" applyFill="0" applyBorder="0" applyAlignment="0" applyProtection="0"/>
    <xf numFmtId="183" fontId="65" fillId="0" borderId="0" applyNumberFormat="0" applyFill="0" applyBorder="0" applyAlignment="0" applyProtection="0"/>
    <xf numFmtId="183" fontId="65" fillId="0" borderId="0" applyNumberFormat="0" applyFill="0" applyBorder="0" applyAlignment="0" applyProtection="0"/>
    <xf numFmtId="183" fontId="65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83" fontId="65" fillId="0" borderId="0" applyNumberFormat="0" applyFill="0" applyBorder="0" applyAlignment="0" applyProtection="0"/>
    <xf numFmtId="183" fontId="65" fillId="0" borderId="0" applyNumberFormat="0" applyFill="0" applyBorder="0" applyAlignment="0" applyProtection="0"/>
    <xf numFmtId="183" fontId="65" fillId="0" borderId="0" applyNumberFormat="0" applyFill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6" fontId="34" fillId="0" borderId="0" applyFont="0" applyFill="0" applyBorder="0" applyAlignment="0" applyProtection="0"/>
    <xf numFmtId="40" fontId="66" fillId="0" borderId="17" applyBorder="0"/>
    <xf numFmtId="40" fontId="66" fillId="0" borderId="17" applyBorder="0"/>
    <xf numFmtId="40" fontId="66" fillId="0" borderId="17" applyBorder="0"/>
    <xf numFmtId="2" fontId="62" fillId="0" borderId="0" applyProtection="0"/>
    <xf numFmtId="2" fontId="63" fillId="0" borderId="0" applyProtection="0"/>
    <xf numFmtId="2" fontId="63" fillId="0" borderId="0" applyProtection="0"/>
    <xf numFmtId="2" fontId="62" fillId="0" borderId="0" applyProtection="0"/>
    <xf numFmtId="2" fontId="63" fillId="0" borderId="0" applyProtection="0"/>
    <xf numFmtId="2" fontId="63" fillId="0" borderId="0" applyProtection="0"/>
    <xf numFmtId="2" fontId="63" fillId="0" borderId="0" applyProtection="0"/>
    <xf numFmtId="2" fontId="63" fillId="0" borderId="0" applyProtection="0"/>
    <xf numFmtId="2" fontId="63" fillId="0" borderId="0" applyProtection="0"/>
    <xf numFmtId="2" fontId="63" fillId="0" borderId="0" applyProtection="0"/>
    <xf numFmtId="2" fontId="63" fillId="0" borderId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8" fillId="19" borderId="0" applyNumberFormat="0" applyBorder="0" applyAlignment="0" applyProtection="0"/>
    <xf numFmtId="183" fontId="68" fillId="19" borderId="0" applyNumberFormat="0" applyBorder="0" applyAlignment="0" applyProtection="0"/>
    <xf numFmtId="183" fontId="68" fillId="19" borderId="0" applyNumberFormat="0" applyBorder="0" applyAlignment="0" applyProtection="0"/>
    <xf numFmtId="183" fontId="68" fillId="19" borderId="0" applyNumberFormat="0" applyBorder="0" applyAlignment="0" applyProtection="0"/>
    <xf numFmtId="183" fontId="68" fillId="19" borderId="0" applyNumberFormat="0" applyBorder="0" applyAlignment="0" applyProtection="0"/>
    <xf numFmtId="183" fontId="68" fillId="19" borderId="0" applyNumberFormat="0" applyBorder="0" applyAlignment="0" applyProtection="0"/>
    <xf numFmtId="183" fontId="68" fillId="19" borderId="0" applyNumberFormat="0" applyBorder="0" applyAlignment="0" applyProtection="0"/>
    <xf numFmtId="183" fontId="68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21" borderId="0" applyNumberFormat="0" applyBorder="0" applyAlignment="0" applyProtection="0"/>
    <xf numFmtId="183" fontId="68" fillId="19" borderId="0" applyNumberFormat="0" applyBorder="0" applyAlignment="0" applyProtection="0"/>
    <xf numFmtId="183" fontId="68" fillId="19" borderId="0" applyNumberFormat="0" applyBorder="0" applyAlignment="0" applyProtection="0"/>
    <xf numFmtId="183" fontId="68" fillId="19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0" fontId="67" fillId="19" borderId="0" applyNumberFormat="0" applyBorder="0" applyAlignment="0" applyProtection="0"/>
    <xf numFmtId="38" fontId="69" fillId="63" borderId="0" applyNumberFormat="0" applyBorder="0" applyAlignment="0" applyProtection="0"/>
    <xf numFmtId="183" fontId="70" fillId="58" borderId="0" applyNumberFormat="0" applyBorder="0" applyAlignment="0" applyProtection="0"/>
    <xf numFmtId="183" fontId="70" fillId="58" borderId="0" applyNumberFormat="0" applyBorder="0" applyAlignment="0" applyProtection="0"/>
    <xf numFmtId="183" fontId="70" fillId="58" borderId="0" applyNumberFormat="0" applyBorder="0" applyAlignment="0" applyProtection="0"/>
    <xf numFmtId="183" fontId="70" fillId="58" borderId="0" applyNumberFormat="0" applyBorder="0" applyAlignment="0" applyProtection="0"/>
    <xf numFmtId="183" fontId="70" fillId="58" borderId="0" applyNumberFormat="0" applyBorder="0" applyAlignment="0" applyProtection="0"/>
    <xf numFmtId="183" fontId="70" fillId="58" borderId="0" applyNumberFormat="0" applyBorder="0" applyAlignment="0" applyProtection="0"/>
    <xf numFmtId="183" fontId="70" fillId="58" borderId="0" applyNumberFormat="0" applyBorder="0" applyAlignment="0" applyProtection="0"/>
    <xf numFmtId="183" fontId="70" fillId="58" borderId="0" applyNumberFormat="0" applyBorder="0" applyAlignment="0" applyProtection="0"/>
    <xf numFmtId="183" fontId="70" fillId="58" borderId="0" applyNumberFormat="0" applyBorder="0" applyAlignment="0" applyProtection="0"/>
    <xf numFmtId="183" fontId="70" fillId="58" borderId="0" applyNumberFormat="0" applyBorder="0" applyAlignment="0" applyProtection="0"/>
    <xf numFmtId="171" fontId="35" fillId="0" borderId="0" applyFont="0" applyFill="0" applyBorder="0" applyAlignment="0" applyProtection="0"/>
    <xf numFmtId="0" fontId="35" fillId="0" borderId="0"/>
    <xf numFmtId="0" fontId="35" fillId="0" borderId="0"/>
    <xf numFmtId="199" fontId="35" fillId="0" borderId="0"/>
    <xf numFmtId="200" fontId="35" fillId="0" borderId="0"/>
    <xf numFmtId="0" fontId="39" fillId="0" borderId="0"/>
    <xf numFmtId="0" fontId="71" fillId="0" borderId="20" applyNumberFormat="0" applyAlignment="0" applyProtection="0">
      <alignment horizontal="left" vertical="center"/>
    </xf>
    <xf numFmtId="183" fontId="71" fillId="0" borderId="21" applyNumberFormat="0" applyAlignment="0" applyProtection="0"/>
    <xf numFmtId="183" fontId="71" fillId="0" borderId="21" applyNumberFormat="0" applyAlignment="0" applyProtection="0"/>
    <xf numFmtId="183" fontId="71" fillId="0" borderId="21" applyNumberFormat="0" applyAlignment="0" applyProtection="0"/>
    <xf numFmtId="183" fontId="71" fillId="0" borderId="21" applyNumberFormat="0" applyAlignment="0" applyProtection="0"/>
    <xf numFmtId="183" fontId="71" fillId="0" borderId="21" applyNumberFormat="0" applyAlignment="0" applyProtection="0"/>
    <xf numFmtId="183" fontId="71" fillId="0" borderId="21" applyNumberFormat="0" applyAlignment="0" applyProtection="0"/>
    <xf numFmtId="183" fontId="71" fillId="0" borderId="21" applyNumberFormat="0" applyAlignment="0" applyProtection="0"/>
    <xf numFmtId="183" fontId="71" fillId="0" borderId="21" applyNumberFormat="0" applyAlignment="0" applyProtection="0"/>
    <xf numFmtId="183" fontId="71" fillId="0" borderId="21" applyNumberFormat="0" applyAlignment="0" applyProtection="0"/>
    <xf numFmtId="183" fontId="71" fillId="0" borderId="21" applyNumberFormat="0" applyAlignment="0" applyProtection="0"/>
    <xf numFmtId="0" fontId="71" fillId="0" borderId="4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0" fontId="71" fillId="0" borderId="4">
      <alignment horizontal="left" vertical="center"/>
    </xf>
    <xf numFmtId="0" fontId="71" fillId="0" borderId="4">
      <alignment horizontal="left" vertical="center"/>
    </xf>
    <xf numFmtId="0" fontId="71" fillId="0" borderId="4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183" fontId="71" fillId="0" borderId="22">
      <alignment horizontal="left" vertical="center"/>
    </xf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3" fillId="0" borderId="24" applyNumberFormat="0" applyFill="0" applyAlignment="0" applyProtection="0"/>
    <xf numFmtId="183" fontId="74" fillId="0" borderId="23" applyNumberFormat="0" applyFill="0" applyAlignment="0" applyProtection="0"/>
    <xf numFmtId="183" fontId="74" fillId="0" borderId="23" applyNumberFormat="0" applyFill="0" applyAlignment="0" applyProtection="0"/>
    <xf numFmtId="183" fontId="73" fillId="0" borderId="24" applyNumberFormat="0" applyFill="0" applyAlignment="0" applyProtection="0"/>
    <xf numFmtId="183" fontId="73" fillId="0" borderId="24" applyNumberFormat="0" applyFill="0" applyAlignment="0" applyProtection="0"/>
    <xf numFmtId="183" fontId="73" fillId="0" borderId="24" applyNumberFormat="0" applyFill="0" applyAlignment="0" applyProtection="0"/>
    <xf numFmtId="183" fontId="73" fillId="0" borderId="24" applyNumberFormat="0" applyFill="0" applyAlignment="0" applyProtection="0"/>
    <xf numFmtId="183" fontId="73" fillId="0" borderId="24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183" fontId="73" fillId="0" borderId="24" applyNumberFormat="0" applyFill="0" applyAlignment="0" applyProtection="0"/>
    <xf numFmtId="183" fontId="73" fillId="0" borderId="24" applyNumberFormat="0" applyFill="0" applyAlignment="0" applyProtection="0"/>
    <xf numFmtId="183" fontId="73" fillId="0" borderId="24" applyNumberFormat="0" applyFill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6" fillId="0" borderId="26" applyNumberFormat="0" applyFill="0" applyAlignment="0" applyProtection="0"/>
    <xf numFmtId="183" fontId="77" fillId="0" borderId="25" applyNumberFormat="0" applyFill="0" applyAlignment="0" applyProtection="0"/>
    <xf numFmtId="183" fontId="77" fillId="0" borderId="25" applyNumberFormat="0" applyFill="0" applyAlignment="0" applyProtection="0"/>
    <xf numFmtId="183" fontId="76" fillId="0" borderId="26" applyNumberFormat="0" applyFill="0" applyAlignment="0" applyProtection="0"/>
    <xf numFmtId="183" fontId="76" fillId="0" borderId="26" applyNumberFormat="0" applyFill="0" applyAlignment="0" applyProtection="0"/>
    <xf numFmtId="183" fontId="76" fillId="0" borderId="26" applyNumberFormat="0" applyFill="0" applyAlignment="0" applyProtection="0"/>
    <xf numFmtId="183" fontId="76" fillId="0" borderId="26" applyNumberFormat="0" applyFill="0" applyAlignment="0" applyProtection="0"/>
    <xf numFmtId="183" fontId="76" fillId="0" borderId="26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183" fontId="76" fillId="0" borderId="26" applyNumberFormat="0" applyFill="0" applyAlignment="0" applyProtection="0"/>
    <xf numFmtId="183" fontId="76" fillId="0" borderId="26" applyNumberFormat="0" applyFill="0" applyAlignment="0" applyProtection="0"/>
    <xf numFmtId="183" fontId="76" fillId="0" borderId="26" applyNumberFormat="0" applyFill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5" fillId="0" borderId="25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9" fillId="0" borderId="28" applyNumberFormat="0" applyFill="0" applyAlignment="0" applyProtection="0"/>
    <xf numFmtId="183" fontId="80" fillId="0" borderId="27" applyNumberFormat="0" applyFill="0" applyAlignment="0" applyProtection="0"/>
    <xf numFmtId="183" fontId="80" fillId="0" borderId="27" applyNumberFormat="0" applyFill="0" applyAlignment="0" applyProtection="0"/>
    <xf numFmtId="183" fontId="79" fillId="0" borderId="28" applyNumberFormat="0" applyFill="0" applyAlignment="0" applyProtection="0"/>
    <xf numFmtId="183" fontId="79" fillId="0" borderId="28" applyNumberFormat="0" applyFill="0" applyAlignment="0" applyProtection="0"/>
    <xf numFmtId="183" fontId="79" fillId="0" borderId="28" applyNumberFormat="0" applyFill="0" applyAlignment="0" applyProtection="0"/>
    <xf numFmtId="183" fontId="79" fillId="0" borderId="28" applyNumberFormat="0" applyFill="0" applyAlignment="0" applyProtection="0"/>
    <xf numFmtId="183" fontId="79" fillId="0" borderId="28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183" fontId="79" fillId="0" borderId="28" applyNumberFormat="0" applyFill="0" applyAlignment="0" applyProtection="0"/>
    <xf numFmtId="183" fontId="79" fillId="0" borderId="28" applyNumberFormat="0" applyFill="0" applyAlignment="0" applyProtection="0"/>
    <xf numFmtId="183" fontId="79" fillId="0" borderId="28" applyNumberFormat="0" applyFill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27" applyNumberFormat="0" applyFill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183" fontId="80" fillId="0" borderId="0" applyNumberFormat="0" applyFill="0" applyBorder="0" applyAlignment="0" applyProtection="0"/>
    <xf numFmtId="183" fontId="80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1" fillId="0" borderId="0" applyProtection="0"/>
    <xf numFmtId="183" fontId="82" fillId="0" borderId="0" applyProtection="0"/>
    <xf numFmtId="183" fontId="82" fillId="0" borderId="0" applyProtection="0"/>
    <xf numFmtId="0" fontId="81" fillId="0" borderId="0" applyProtection="0"/>
    <xf numFmtId="183" fontId="82" fillId="0" borderId="0" applyProtection="0"/>
    <xf numFmtId="183" fontId="82" fillId="0" borderId="0" applyProtection="0"/>
    <xf numFmtId="183" fontId="82" fillId="0" borderId="0" applyProtection="0"/>
    <xf numFmtId="183" fontId="82" fillId="0" borderId="0" applyProtection="0"/>
    <xf numFmtId="183" fontId="82" fillId="0" borderId="0" applyProtection="0"/>
    <xf numFmtId="183" fontId="82" fillId="0" borderId="0" applyProtection="0"/>
    <xf numFmtId="183" fontId="82" fillId="0" borderId="0" applyProtection="0"/>
    <xf numFmtId="0" fontId="83" fillId="0" borderId="0" applyProtection="0"/>
    <xf numFmtId="183" fontId="71" fillId="0" borderId="0" applyProtection="0"/>
    <xf numFmtId="183" fontId="71" fillId="0" borderId="0" applyProtection="0"/>
    <xf numFmtId="0" fontId="83" fillId="0" borderId="0" applyProtection="0"/>
    <xf numFmtId="183" fontId="71" fillId="0" borderId="0" applyProtection="0"/>
    <xf numFmtId="183" fontId="71" fillId="0" borderId="0" applyProtection="0"/>
    <xf numFmtId="183" fontId="71" fillId="0" borderId="0" applyProtection="0"/>
    <xf numFmtId="183" fontId="71" fillId="0" borderId="0" applyProtection="0"/>
    <xf numFmtId="183" fontId="71" fillId="0" borderId="0" applyProtection="0"/>
    <xf numFmtId="183" fontId="71" fillId="0" borderId="0" applyProtection="0"/>
    <xf numFmtId="183" fontId="71" fillId="0" borderId="0" applyProtection="0"/>
    <xf numFmtId="0" fontId="33" fillId="0" borderId="0" applyFont="0" applyFill="0" applyBorder="0" applyAlignment="0" applyProtection="0"/>
    <xf numFmtId="0" fontId="84" fillId="0" borderId="0" applyNumberForma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0" fontId="69" fillId="64" borderId="6" applyNumberFormat="0" applyBorder="0" applyAlignment="0" applyProtection="0"/>
    <xf numFmtId="183" fontId="70" fillId="20" borderId="0" applyNumberFormat="0" applyBorder="0" applyAlignment="0" applyProtection="0"/>
    <xf numFmtId="183" fontId="70" fillId="20" borderId="0" applyNumberFormat="0" applyBorder="0" applyAlignment="0" applyProtection="0"/>
    <xf numFmtId="10" fontId="69" fillId="64" borderId="6" applyNumberFormat="0" applyBorder="0" applyAlignment="0" applyProtection="0"/>
    <xf numFmtId="10" fontId="69" fillId="64" borderId="6" applyNumberFormat="0" applyBorder="0" applyAlignment="0" applyProtection="0"/>
    <xf numFmtId="10" fontId="69" fillId="64" borderId="6" applyNumberFormat="0" applyBorder="0" applyAlignment="0" applyProtection="0"/>
    <xf numFmtId="183" fontId="70" fillId="20" borderId="0" applyNumberFormat="0" applyBorder="0" applyAlignment="0" applyProtection="0"/>
    <xf numFmtId="183" fontId="70" fillId="20" borderId="0" applyNumberFormat="0" applyBorder="0" applyAlignment="0" applyProtection="0"/>
    <xf numFmtId="183" fontId="70" fillId="20" borderId="0" applyNumberFormat="0" applyBorder="0" applyAlignment="0" applyProtection="0"/>
    <xf numFmtId="183" fontId="70" fillId="20" borderId="0" applyNumberFormat="0" applyBorder="0" applyAlignment="0" applyProtection="0"/>
    <xf numFmtId="183" fontId="70" fillId="20" borderId="0" applyNumberFormat="0" applyBorder="0" applyAlignment="0" applyProtection="0"/>
    <xf numFmtId="183" fontId="70" fillId="20" borderId="0" applyNumberFormat="0" applyBorder="0" applyAlignment="0" applyProtection="0"/>
    <xf numFmtId="183" fontId="70" fillId="20" borderId="0" applyNumberFormat="0" applyBorder="0" applyAlignment="0" applyProtection="0"/>
    <xf numFmtId="183" fontId="70" fillId="20" borderId="0" applyNumberFormat="0" applyBorder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6" fillId="17" borderId="18" applyNumberFormat="0" applyAlignment="0" applyProtection="0"/>
    <xf numFmtId="0" fontId="86" fillId="17" borderId="18" applyNumberFormat="0" applyAlignment="0" applyProtection="0"/>
    <xf numFmtId="0" fontId="86" fillId="17" borderId="18" applyNumberFormat="0" applyAlignment="0" applyProtection="0"/>
    <xf numFmtId="0" fontId="86" fillId="17" borderId="18" applyNumberFormat="0" applyAlignment="0" applyProtection="0"/>
    <xf numFmtId="0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9" borderId="18" applyNumberFormat="0" applyAlignment="0" applyProtection="0"/>
    <xf numFmtId="0" fontId="85" fillId="29" borderId="18" applyNumberFormat="0" applyAlignment="0" applyProtection="0"/>
    <xf numFmtId="0" fontId="85" fillId="29" borderId="18" applyNumberFormat="0" applyAlignment="0" applyProtection="0"/>
    <xf numFmtId="0" fontId="85" fillId="29" borderId="18" applyNumberFormat="0" applyAlignment="0" applyProtection="0"/>
    <xf numFmtId="0" fontId="85" fillId="29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86" fillId="17" borderId="18" applyNumberFormat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0" fontId="85" fillId="28" borderId="18" applyNumberFormat="0" applyAlignment="0" applyProtection="0"/>
    <xf numFmtId="6" fontId="34" fillId="0" borderId="0" applyFont="0" applyFill="0" applyBorder="0" applyAlignment="0" applyProtection="0"/>
    <xf numFmtId="173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8" fillId="0" borderId="29" applyNumberFormat="0" applyFill="0" applyAlignment="0" applyProtection="0"/>
    <xf numFmtId="183" fontId="88" fillId="0" borderId="29" applyNumberFormat="0" applyFill="0" applyAlignment="0" applyProtection="0"/>
    <xf numFmtId="183" fontId="88" fillId="0" borderId="29" applyNumberFormat="0" applyFill="0" applyAlignment="0" applyProtection="0"/>
    <xf numFmtId="183" fontId="88" fillId="0" borderId="29" applyNumberFormat="0" applyFill="0" applyAlignment="0" applyProtection="0"/>
    <xf numFmtId="183" fontId="88" fillId="0" borderId="29" applyNumberFormat="0" applyFill="0" applyAlignment="0" applyProtection="0"/>
    <xf numFmtId="183" fontId="88" fillId="0" borderId="29" applyNumberFormat="0" applyFill="0" applyAlignment="0" applyProtection="0"/>
    <xf numFmtId="183" fontId="88" fillId="0" borderId="29" applyNumberFormat="0" applyFill="0" applyAlignment="0" applyProtection="0"/>
    <xf numFmtId="183" fontId="88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183" fontId="88" fillId="0" borderId="29" applyNumberFormat="0" applyFill="0" applyAlignment="0" applyProtection="0"/>
    <xf numFmtId="183" fontId="88" fillId="0" borderId="29" applyNumberFormat="0" applyFill="0" applyAlignment="0" applyProtection="0"/>
    <xf numFmtId="183" fontId="88" fillId="0" borderId="29" applyNumberFormat="0" applyFill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0" fontId="87" fillId="0" borderId="29" applyNumberFormat="0" applyFill="0" applyAlignment="0" applyProtection="0"/>
    <xf numFmtId="6" fontId="34" fillId="0" borderId="0" applyFont="0" applyFill="0" applyBorder="0" applyAlignment="0" applyProtection="0"/>
    <xf numFmtId="177" fontId="33" fillId="0" borderId="0" applyFont="0" applyFill="0" applyBorder="0" applyAlignment="0" applyProtection="0"/>
    <xf numFmtId="201" fontId="40" fillId="0" borderId="0" applyFont="0" applyFill="0" applyBorder="0" applyAlignment="0" applyProtection="0"/>
    <xf numFmtId="38" fontId="34" fillId="0" borderId="0" applyFont="0" applyFill="0" applyBorder="0" applyAlignment="0" applyProtection="0"/>
    <xf numFmtId="40" fontId="34" fillId="0" borderId="0" applyFont="0" applyFill="0" applyBorder="0" applyAlignment="0" applyProtection="0"/>
    <xf numFmtId="6" fontId="34" fillId="0" borderId="0" applyFont="0" applyFill="0" applyBorder="0" applyAlignment="0" applyProtection="0"/>
    <xf numFmtId="8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90" fillId="65" borderId="0" applyNumberFormat="0" applyBorder="0" applyAlignment="0" applyProtection="0"/>
    <xf numFmtId="183" fontId="90" fillId="65" borderId="0" applyNumberFormat="0" applyBorder="0" applyAlignment="0" applyProtection="0"/>
    <xf numFmtId="183" fontId="90" fillId="65" borderId="0" applyNumberFormat="0" applyBorder="0" applyAlignment="0" applyProtection="0"/>
    <xf numFmtId="183" fontId="90" fillId="65" borderId="0" applyNumberFormat="0" applyBorder="0" applyAlignment="0" applyProtection="0"/>
    <xf numFmtId="183" fontId="90" fillId="65" borderId="0" applyNumberFormat="0" applyBorder="0" applyAlignment="0" applyProtection="0"/>
    <xf numFmtId="183" fontId="90" fillId="65" borderId="0" applyNumberFormat="0" applyBorder="0" applyAlignment="0" applyProtection="0"/>
    <xf numFmtId="183" fontId="90" fillId="65" borderId="0" applyNumberFormat="0" applyBorder="0" applyAlignment="0" applyProtection="0"/>
    <xf numFmtId="183" fontId="90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6" borderId="0" applyNumberFormat="0" applyBorder="0" applyAlignment="0" applyProtection="0"/>
    <xf numFmtId="183" fontId="90" fillId="65" borderId="0" applyNumberFormat="0" applyBorder="0" applyAlignment="0" applyProtection="0"/>
    <xf numFmtId="183" fontId="90" fillId="65" borderId="0" applyNumberFormat="0" applyBorder="0" applyAlignment="0" applyProtection="0"/>
    <xf numFmtId="183" fontId="90" fillId="65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0" fontId="89" fillId="65" borderId="0" applyNumberFormat="0" applyBorder="0" applyAlignment="0" applyProtection="0"/>
    <xf numFmtId="37" fontId="91" fillId="0" borderId="0"/>
    <xf numFmtId="37" fontId="92" fillId="0" borderId="0"/>
    <xf numFmtId="37" fontId="91" fillId="0" borderId="0"/>
    <xf numFmtId="37" fontId="91" fillId="0" borderId="0"/>
    <xf numFmtId="37" fontId="92" fillId="0" borderId="0"/>
    <xf numFmtId="37" fontId="92" fillId="0" borderId="0"/>
    <xf numFmtId="37" fontId="92" fillId="0" borderId="0"/>
    <xf numFmtId="37" fontId="92" fillId="0" borderId="0"/>
    <xf numFmtId="37" fontId="92" fillId="0" borderId="0"/>
    <xf numFmtId="37" fontId="92" fillId="0" borderId="0"/>
    <xf numFmtId="37" fontId="92" fillId="0" borderId="0"/>
    <xf numFmtId="176" fontId="93" fillId="0" borderId="0"/>
    <xf numFmtId="185" fontId="94" fillId="0" borderId="0"/>
    <xf numFmtId="185" fontId="94" fillId="0" borderId="0"/>
    <xf numFmtId="185" fontId="94" fillId="0" borderId="0"/>
    <xf numFmtId="185" fontId="94" fillId="0" borderId="0"/>
    <xf numFmtId="185" fontId="94" fillId="0" borderId="0"/>
    <xf numFmtId="185" fontId="94" fillId="0" borderId="0"/>
    <xf numFmtId="185" fontId="94" fillId="0" borderId="0"/>
    <xf numFmtId="185" fontId="94" fillId="0" borderId="0"/>
    <xf numFmtId="185" fontId="94" fillId="0" borderId="0"/>
    <xf numFmtId="185" fontId="94" fillId="0" borderId="0"/>
    <xf numFmtId="0" fontId="59" fillId="0" borderId="0"/>
    <xf numFmtId="183" fontId="60" fillId="0" borderId="0"/>
    <xf numFmtId="183" fontId="60" fillId="0" borderId="0"/>
    <xf numFmtId="183" fontId="60" fillId="0" borderId="0"/>
    <xf numFmtId="183" fontId="60" fillId="0" borderId="0"/>
    <xf numFmtId="183" fontId="60" fillId="0" borderId="0"/>
    <xf numFmtId="183" fontId="60" fillId="0" borderId="0"/>
    <xf numFmtId="183" fontId="60" fillId="0" borderId="0"/>
    <xf numFmtId="183" fontId="60" fillId="0" borderId="0"/>
    <xf numFmtId="183" fontId="60" fillId="0" borderId="0"/>
    <xf numFmtId="183" fontId="60" fillId="0" borderId="0"/>
    <xf numFmtId="202" fontId="1" fillId="0" borderId="0"/>
    <xf numFmtId="0" fontId="1" fillId="0" borderId="0"/>
    <xf numFmtId="0" fontId="35" fillId="0" borderId="0">
      <alignment wrapText="1"/>
    </xf>
    <xf numFmtId="0" fontId="53" fillId="0" borderId="0"/>
    <xf numFmtId="0" fontId="53" fillId="0" borderId="0"/>
    <xf numFmtId="0" fontId="35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1" fillId="0" borderId="0"/>
    <xf numFmtId="0" fontId="17" fillId="0" borderId="0"/>
    <xf numFmtId="0" fontId="35" fillId="0" borderId="0"/>
    <xf numFmtId="0" fontId="1" fillId="0" borderId="0"/>
    <xf numFmtId="0" fontId="53" fillId="0" borderId="0"/>
    <xf numFmtId="0" fontId="95" fillId="0" borderId="0"/>
    <xf numFmtId="0" fontId="42" fillId="0" borderId="0"/>
    <xf numFmtId="0" fontId="42" fillId="0" borderId="0"/>
    <xf numFmtId="183" fontId="42" fillId="0" borderId="0"/>
    <xf numFmtId="183" fontId="42" fillId="0" borderId="0"/>
    <xf numFmtId="183" fontId="42" fillId="0" borderId="0"/>
    <xf numFmtId="183" fontId="42" fillId="0" borderId="0"/>
    <xf numFmtId="183" fontId="42" fillId="0" borderId="0"/>
    <xf numFmtId="183" fontId="42" fillId="0" borderId="0"/>
    <xf numFmtId="183" fontId="42" fillId="0" borderId="0"/>
    <xf numFmtId="183" fontId="42" fillId="0" borderId="0"/>
    <xf numFmtId="0" fontId="39" fillId="0" borderId="0"/>
    <xf numFmtId="0" fontId="39" fillId="0" borderId="0"/>
    <xf numFmtId="0" fontId="35" fillId="0" borderId="0"/>
    <xf numFmtId="0" fontId="39" fillId="0" borderId="0"/>
    <xf numFmtId="0" fontId="39" fillId="0" borderId="0"/>
    <xf numFmtId="0" fontId="39" fillId="0" borderId="0"/>
    <xf numFmtId="0" fontId="35" fillId="0" borderId="0"/>
    <xf numFmtId="0" fontId="35" fillId="0" borderId="0"/>
    <xf numFmtId="0" fontId="3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35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183" fontId="39" fillId="0" borderId="0"/>
    <xf numFmtId="183" fontId="39" fillId="0" borderId="0"/>
    <xf numFmtId="183" fontId="39" fillId="0" borderId="0"/>
    <xf numFmtId="0" fontId="35" fillId="0" borderId="0"/>
    <xf numFmtId="0" fontId="35" fillId="0" borderId="0"/>
    <xf numFmtId="0" fontId="35" fillId="0" borderId="0"/>
    <xf numFmtId="183" fontId="39" fillId="0" borderId="0"/>
    <xf numFmtId="183" fontId="39" fillId="0" borderId="0"/>
    <xf numFmtId="183" fontId="39" fillId="0" borderId="0"/>
    <xf numFmtId="183" fontId="39" fillId="0" borderId="0"/>
    <xf numFmtId="183" fontId="39" fillId="0" borderId="0"/>
    <xf numFmtId="183" fontId="39" fillId="0" borderId="0"/>
    <xf numFmtId="183" fontId="39" fillId="0" borderId="0"/>
    <xf numFmtId="0" fontId="41" fillId="0" borderId="0"/>
    <xf numFmtId="0" fontId="35" fillId="0" borderId="0"/>
    <xf numFmtId="0" fontId="35" fillId="0" borderId="0"/>
    <xf numFmtId="0" fontId="39" fillId="0" borderId="0"/>
    <xf numFmtId="0" fontId="5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2" fillId="0" borderId="0"/>
    <xf numFmtId="0" fontId="42" fillId="0" borderId="0"/>
    <xf numFmtId="0" fontId="42" fillId="0" borderId="0"/>
    <xf numFmtId="0" fontId="42" fillId="0" borderId="0"/>
    <xf numFmtId="0" fontId="95" fillId="0" borderId="0"/>
    <xf numFmtId="0" fontId="95" fillId="0" borderId="0"/>
    <xf numFmtId="0" fontId="41" fillId="0" borderId="0"/>
    <xf numFmtId="0" fontId="54" fillId="0" borderId="0"/>
    <xf numFmtId="0" fontId="9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35" fillId="0" borderId="0"/>
    <xf numFmtId="0" fontId="54" fillId="0" borderId="0"/>
    <xf numFmtId="0" fontId="54" fillId="0" borderId="0"/>
    <xf numFmtId="0" fontId="54" fillId="0" borderId="0"/>
    <xf numFmtId="0" fontId="35" fillId="0" borderId="0"/>
    <xf numFmtId="203" fontId="35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35" fillId="0" borderId="0"/>
    <xf numFmtId="0" fontId="96" fillId="0" borderId="0"/>
    <xf numFmtId="183" fontId="1" fillId="0" borderId="0"/>
    <xf numFmtId="0" fontId="53" fillId="0" borderId="0"/>
    <xf numFmtId="0" fontId="1" fillId="0" borderId="0"/>
    <xf numFmtId="0" fontId="97" fillId="0" borderId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98" fillId="20" borderId="30" applyNumberFormat="0" applyAlignment="0" applyProtection="0"/>
    <xf numFmtId="0" fontId="98" fillId="20" borderId="30" applyNumberFormat="0" applyAlignment="0" applyProtection="0"/>
    <xf numFmtId="0" fontId="98" fillId="20" borderId="30" applyNumberFormat="0" applyAlignment="0" applyProtection="0"/>
    <xf numFmtId="0" fontId="98" fillId="20" borderId="30" applyNumberFormat="0" applyAlignment="0" applyProtection="0"/>
    <xf numFmtId="0" fontId="98" fillId="20" borderId="30" applyNumberFormat="0" applyAlignment="0" applyProtection="0"/>
    <xf numFmtId="0" fontId="98" fillId="20" borderId="30" applyNumberFormat="0" applyAlignment="0" applyProtection="0"/>
    <xf numFmtId="0" fontId="98" fillId="20" borderId="30" applyNumberFormat="0" applyAlignment="0" applyProtection="0"/>
    <xf numFmtId="0" fontId="98" fillId="20" borderId="30" applyNumberFormat="0" applyAlignment="0" applyProtection="0"/>
    <xf numFmtId="0" fontId="98" fillId="20" borderId="30" applyNumberFormat="0" applyAlignment="0" applyProtection="0"/>
    <xf numFmtId="0" fontId="98" fillId="20" borderId="30" applyNumberFormat="0" applyAlignment="0" applyProtection="0"/>
    <xf numFmtId="0" fontId="98" fillId="20" borderId="30" applyNumberFormat="0" applyAlignment="0" applyProtection="0"/>
    <xf numFmtId="0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5" fillId="67" borderId="30" applyNumberFormat="0" applyFont="0" applyAlignment="0" applyProtection="0"/>
    <xf numFmtId="0" fontId="35" fillId="67" borderId="30" applyNumberFormat="0" applyFont="0" applyAlignment="0" applyProtection="0"/>
    <xf numFmtId="0" fontId="35" fillId="67" borderId="30" applyNumberFormat="0" applyFont="0" applyAlignment="0" applyProtection="0"/>
    <xf numFmtId="0" fontId="35" fillId="67" borderId="30" applyNumberFormat="0" applyFont="0" applyAlignment="0" applyProtection="0"/>
    <xf numFmtId="0" fontId="35" fillId="67" borderId="30" applyNumberFormat="0" applyFont="0" applyAlignment="0" applyProtection="0"/>
    <xf numFmtId="0" fontId="35" fillId="67" borderId="30" applyNumberFormat="0" applyFont="0" applyAlignment="0" applyProtection="0"/>
    <xf numFmtId="0" fontId="35" fillId="67" borderId="30" applyNumberFormat="0" applyFont="0" applyAlignment="0" applyProtection="0"/>
    <xf numFmtId="0" fontId="35" fillId="67" borderId="30" applyNumberFormat="0" applyFont="0" applyAlignment="0" applyProtection="0"/>
    <xf numFmtId="0" fontId="35" fillId="67" borderId="30" applyNumberFormat="0" applyFont="0" applyAlignment="0" applyProtection="0"/>
    <xf numFmtId="0" fontId="35" fillId="67" borderId="30" applyNumberFormat="0" applyFont="0" applyAlignment="0" applyProtection="0"/>
    <xf numFmtId="0" fontId="35" fillId="67" borderId="30" applyNumberFormat="0" applyFont="0" applyAlignment="0" applyProtection="0"/>
    <xf numFmtId="0" fontId="35" fillId="67" borderId="30" applyNumberFormat="0" applyFon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98" fillId="20" borderId="30" applyNumberFormat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0" fontId="39" fillId="20" borderId="30" applyNumberFormat="0" applyAlignment="0" applyProtection="0"/>
    <xf numFmtId="6" fontId="34" fillId="0" borderId="0" applyFont="0" applyFill="0" applyBorder="0" applyAlignment="0" applyProtection="0"/>
    <xf numFmtId="171" fontId="35" fillId="0" borderId="0" applyFont="0" applyFill="0" applyBorder="0" applyAlignment="0" applyProtection="0"/>
    <xf numFmtId="204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42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100" fillId="23" borderId="31" applyNumberFormat="0" applyAlignment="0" applyProtection="0"/>
    <xf numFmtId="0" fontId="100" fillId="23" borderId="31" applyNumberFormat="0" applyAlignment="0" applyProtection="0"/>
    <xf numFmtId="0" fontId="100" fillId="23" borderId="31" applyNumberFormat="0" applyAlignment="0" applyProtection="0"/>
    <xf numFmtId="0" fontId="100" fillId="23" borderId="31" applyNumberFormat="0" applyAlignment="0" applyProtection="0"/>
    <xf numFmtId="0" fontId="100" fillId="23" borderId="31" applyNumberFormat="0" applyAlignment="0" applyProtection="0"/>
    <xf numFmtId="0" fontId="100" fillId="23" borderId="31" applyNumberFormat="0" applyAlignment="0" applyProtection="0"/>
    <xf numFmtId="0" fontId="100" fillId="23" borderId="31" applyNumberFormat="0" applyAlignment="0" applyProtection="0"/>
    <xf numFmtId="0" fontId="100" fillId="23" borderId="31" applyNumberFormat="0" applyAlignment="0" applyProtection="0"/>
    <xf numFmtId="0" fontId="100" fillId="23" borderId="31" applyNumberFormat="0" applyAlignment="0" applyProtection="0"/>
    <xf numFmtId="0" fontId="100" fillId="23" borderId="31" applyNumberFormat="0" applyAlignment="0" applyProtection="0"/>
    <xf numFmtId="0" fontId="100" fillId="23" borderId="31" applyNumberFormat="0" applyAlignment="0" applyProtection="0"/>
    <xf numFmtId="0" fontId="100" fillId="23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58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9" borderId="31" applyNumberFormat="0" applyAlignment="0" applyProtection="0"/>
    <xf numFmtId="0" fontId="99" fillId="59" borderId="31" applyNumberFormat="0" applyAlignment="0" applyProtection="0"/>
    <xf numFmtId="0" fontId="99" fillId="59" borderId="31" applyNumberFormat="0" applyAlignment="0" applyProtection="0"/>
    <xf numFmtId="0" fontId="99" fillId="59" borderId="31" applyNumberFormat="0" applyAlignment="0" applyProtection="0"/>
    <xf numFmtId="0" fontId="99" fillId="59" borderId="31" applyNumberFormat="0" applyAlignment="0" applyProtection="0"/>
    <xf numFmtId="0" fontId="99" fillId="59" borderId="31" applyNumberFormat="0" applyAlignment="0" applyProtection="0"/>
    <xf numFmtId="0" fontId="99" fillId="59" borderId="31" applyNumberFormat="0" applyAlignment="0" applyProtection="0"/>
    <xf numFmtId="0" fontId="99" fillId="59" borderId="31" applyNumberFormat="0" applyAlignment="0" applyProtection="0"/>
    <xf numFmtId="0" fontId="99" fillId="59" borderId="31" applyNumberFormat="0" applyAlignment="0" applyProtection="0"/>
    <xf numFmtId="0" fontId="99" fillId="59" borderId="31" applyNumberFormat="0" applyAlignment="0" applyProtection="0"/>
    <xf numFmtId="0" fontId="99" fillId="59" borderId="31" applyNumberFormat="0" applyAlignment="0" applyProtection="0"/>
    <xf numFmtId="0" fontId="99" fillId="59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100" fillId="23" borderId="31" applyNumberFormat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0" fontId="99" fillId="58" borderId="31" applyNumberFormat="0" applyAlignment="0" applyProtection="0"/>
    <xf numFmtId="173" fontId="33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43" fillId="0" borderId="0" applyFill="0" applyBorder="0" applyAlignment="0" applyProtection="0"/>
    <xf numFmtId="10" fontId="43" fillId="0" borderId="0" applyFill="0" applyBorder="0" applyAlignment="0" applyProtection="0"/>
    <xf numFmtId="10" fontId="35" fillId="0" borderId="0" applyFont="0" applyFill="0" applyBorder="0" applyAlignment="0" applyProtection="0"/>
    <xf numFmtId="10" fontId="43" fillId="0" borderId="0" applyFill="0" applyBorder="0" applyAlignment="0" applyProtection="0"/>
    <xf numFmtId="10" fontId="43" fillId="0" borderId="0" applyFill="0" applyBorder="0" applyAlignment="0" applyProtection="0"/>
    <xf numFmtId="10" fontId="43" fillId="0" borderId="0" applyFill="0" applyBorder="0" applyAlignment="0" applyProtection="0"/>
    <xf numFmtId="10" fontId="43" fillId="0" borderId="0" applyFill="0" applyBorder="0" applyAlignment="0" applyProtection="0"/>
    <xf numFmtId="10" fontId="43" fillId="0" borderId="0" applyFill="0" applyBorder="0" applyAlignment="0" applyProtection="0"/>
    <xf numFmtId="10" fontId="43" fillId="0" borderId="0" applyFill="0" applyBorder="0" applyAlignment="0" applyProtection="0"/>
    <xf numFmtId="10" fontId="43" fillId="0" borderId="0" applyFill="0" applyBorder="0" applyAlignment="0" applyProtection="0"/>
    <xf numFmtId="9" fontId="1" fillId="0" borderId="0" applyFont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39" fillId="0" borderId="0" applyFill="0" applyBorder="0" applyAlignment="0" applyProtection="0"/>
    <xf numFmtId="9" fontId="35" fillId="0" borderId="0" applyFont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9" fillId="0" borderId="0" applyFill="0" applyBorder="0" applyAlignment="0" applyProtection="0"/>
    <xf numFmtId="9" fontId="35" fillId="0" borderId="0" applyFont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43" fillId="0" borderId="0" applyFill="0" applyBorder="0" applyAlignment="0" applyProtection="0"/>
    <xf numFmtId="9" fontId="98" fillId="0" borderId="0" applyFill="0" applyBorder="0" applyAlignment="0" applyProtection="0"/>
    <xf numFmtId="9" fontId="5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4" fillId="0" borderId="10" applyNumberFormat="0" applyBorder="0"/>
    <xf numFmtId="183" fontId="34" fillId="0" borderId="0" applyNumberFormat="0" applyBorder="0"/>
    <xf numFmtId="183" fontId="34" fillId="0" borderId="0" applyNumberFormat="0" applyBorder="0"/>
    <xf numFmtId="9" fontId="34" fillId="0" borderId="10" applyNumberFormat="0" applyBorder="0"/>
    <xf numFmtId="183" fontId="34" fillId="0" borderId="0" applyNumberFormat="0" applyBorder="0"/>
    <xf numFmtId="183" fontId="34" fillId="0" borderId="0" applyNumberFormat="0" applyBorder="0"/>
    <xf numFmtId="183" fontId="34" fillId="0" borderId="0" applyNumberFormat="0" applyBorder="0"/>
    <xf numFmtId="183" fontId="34" fillId="0" borderId="0" applyNumberFormat="0" applyBorder="0"/>
    <xf numFmtId="183" fontId="34" fillId="0" borderId="0" applyNumberFormat="0" applyBorder="0"/>
    <xf numFmtId="183" fontId="34" fillId="0" borderId="0" applyNumberFormat="0" applyBorder="0"/>
    <xf numFmtId="183" fontId="34" fillId="0" borderId="0" applyNumberFormat="0" applyBorder="0"/>
    <xf numFmtId="3" fontId="101" fillId="0" borderId="0" applyNumberFormat="0" applyFill="0" applyBorder="0" applyAlignment="0" applyProtection="0"/>
    <xf numFmtId="183" fontId="101" fillId="0" borderId="0" applyNumberFormat="0" applyFill="0" applyBorder="0" applyAlignment="0" applyProtection="0"/>
    <xf numFmtId="183" fontId="101" fillId="0" borderId="0" applyNumberFormat="0" applyFill="0" applyBorder="0" applyAlignment="0" applyProtection="0"/>
    <xf numFmtId="183" fontId="101" fillId="0" borderId="0" applyNumberFormat="0" applyFill="0" applyBorder="0" applyAlignment="0" applyProtection="0"/>
    <xf numFmtId="183" fontId="101" fillId="0" borderId="0" applyNumberFormat="0" applyFill="0" applyBorder="0" applyAlignment="0" applyProtection="0"/>
    <xf numFmtId="183" fontId="101" fillId="0" borderId="0" applyNumberFormat="0" applyFill="0" applyBorder="0" applyAlignment="0" applyProtection="0"/>
    <xf numFmtId="183" fontId="101" fillId="0" borderId="0" applyNumberFormat="0" applyFill="0" applyBorder="0" applyAlignment="0" applyProtection="0"/>
    <xf numFmtId="183" fontId="101" fillId="0" borderId="0" applyNumberFormat="0" applyFill="0" applyBorder="0" applyAlignment="0" applyProtection="0"/>
    <xf numFmtId="183" fontId="101" fillId="0" borderId="0" applyNumberFormat="0" applyFill="0" applyBorder="0" applyAlignment="0" applyProtection="0"/>
    <xf numFmtId="183" fontId="101" fillId="0" borderId="0" applyNumberFormat="0" applyFill="0" applyBorder="0" applyAlignment="0" applyProtection="0"/>
    <xf numFmtId="183" fontId="101" fillId="0" borderId="0" applyNumberFormat="0" applyFill="0" applyBorder="0" applyAlignment="0" applyProtection="0"/>
    <xf numFmtId="0" fontId="35" fillId="0" borderId="0">
      <alignment vertical="justify"/>
    </xf>
    <xf numFmtId="183" fontId="39" fillId="0" borderId="0">
      <alignment vertical="top"/>
    </xf>
    <xf numFmtId="183" fontId="39" fillId="0" borderId="0">
      <alignment vertical="top" wrapText="1"/>
    </xf>
    <xf numFmtId="0" fontId="35" fillId="0" borderId="0">
      <alignment vertical="justify"/>
    </xf>
    <xf numFmtId="183" fontId="39" fillId="0" borderId="0">
      <alignment vertical="top"/>
    </xf>
    <xf numFmtId="183" fontId="39" fillId="0" borderId="0">
      <alignment vertical="top"/>
    </xf>
    <xf numFmtId="183" fontId="39" fillId="0" borderId="0">
      <alignment vertical="top"/>
    </xf>
    <xf numFmtId="183" fontId="39" fillId="0" borderId="0">
      <alignment vertical="top"/>
    </xf>
    <xf numFmtId="183" fontId="39" fillId="0" borderId="0">
      <alignment vertical="top"/>
    </xf>
    <xf numFmtId="183" fontId="39" fillId="0" borderId="0">
      <alignment vertical="top"/>
    </xf>
    <xf numFmtId="183" fontId="39" fillId="0" borderId="0">
      <alignment vertical="top"/>
    </xf>
    <xf numFmtId="183" fontId="39" fillId="0" borderId="0">
      <alignment vertical="top"/>
    </xf>
    <xf numFmtId="183" fontId="39" fillId="0" borderId="0">
      <alignment vertical="top"/>
    </xf>
    <xf numFmtId="183" fontId="39" fillId="0" borderId="0">
      <alignment vertical="top" wrapText="1"/>
    </xf>
    <xf numFmtId="183" fontId="39" fillId="0" borderId="0">
      <alignment vertical="top"/>
    </xf>
    <xf numFmtId="183" fontId="39" fillId="0" borderId="0">
      <alignment vertical="top"/>
    </xf>
    <xf numFmtId="183" fontId="39" fillId="0" borderId="0">
      <alignment vertical="top"/>
    </xf>
    <xf numFmtId="183" fontId="39" fillId="0" borderId="0">
      <alignment vertical="top"/>
    </xf>
    <xf numFmtId="183" fontId="39" fillId="0" borderId="0">
      <alignment vertical="top"/>
    </xf>
    <xf numFmtId="183" fontId="39" fillId="0" borderId="0">
      <alignment vertical="top"/>
    </xf>
    <xf numFmtId="183" fontId="39" fillId="0" borderId="0">
      <alignment vertical="top"/>
    </xf>
    <xf numFmtId="183" fontId="39" fillId="0" borderId="0">
      <alignment vertical="top"/>
    </xf>
    <xf numFmtId="0" fontId="35" fillId="0" borderId="0">
      <alignment vertical="justify"/>
    </xf>
    <xf numFmtId="1" fontId="35" fillId="0" borderId="17" applyNumberFormat="0" applyFill="0" applyAlignment="0" applyProtection="0">
      <alignment horizontal="center" vertical="center"/>
    </xf>
    <xf numFmtId="183" fontId="39" fillId="0" borderId="32" applyNumberFormat="0" applyFill="0" applyAlignment="0" applyProtection="0"/>
    <xf numFmtId="183" fontId="39" fillId="0" borderId="32" applyNumberFormat="0" applyFill="0" applyAlignment="0" applyProtection="0"/>
    <xf numFmtId="1" fontId="35" fillId="0" borderId="33" applyNumberFormat="0" applyFill="0" applyAlignment="0" applyProtection="0">
      <alignment horizontal="center" vertical="center"/>
    </xf>
    <xf numFmtId="183" fontId="39" fillId="0" borderId="32" applyNumberFormat="0" applyFill="0" applyAlignment="0" applyProtection="0"/>
    <xf numFmtId="183" fontId="39" fillId="0" borderId="32" applyNumberFormat="0" applyFill="0" applyAlignment="0" applyProtection="0"/>
    <xf numFmtId="183" fontId="39" fillId="0" borderId="32" applyNumberFormat="0" applyFill="0" applyAlignment="0" applyProtection="0"/>
    <xf numFmtId="183" fontId="39" fillId="0" borderId="32" applyNumberFormat="0" applyFill="0" applyAlignment="0" applyProtection="0"/>
    <xf numFmtId="183" fontId="39" fillId="0" borderId="32" applyNumberFormat="0" applyFill="0" applyAlignment="0" applyProtection="0"/>
    <xf numFmtId="183" fontId="39" fillId="0" borderId="32" applyNumberFormat="0" applyFill="0" applyAlignment="0" applyProtection="0"/>
    <xf numFmtId="183" fontId="39" fillId="0" borderId="32" applyNumberFormat="0" applyFill="0" applyAlignment="0" applyProtection="0"/>
    <xf numFmtId="179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6" fontId="34" fillId="0" borderId="0" applyFont="0" applyFill="0" applyBorder="0" applyAlignment="0" applyProtection="0"/>
    <xf numFmtId="174" fontId="102" fillId="0" borderId="0" applyFont="0" applyFill="0" applyBorder="0" applyAlignment="0" applyProtection="0"/>
    <xf numFmtId="164" fontId="102" fillId="0" borderId="0" applyFont="0" applyFill="0" applyBorder="0" applyAlignment="0" applyProtection="0"/>
    <xf numFmtId="6" fontId="34" fillId="0" borderId="0" applyFont="0" applyFill="0" applyBorder="0" applyAlignment="0" applyProtection="0"/>
    <xf numFmtId="40" fontId="34" fillId="0" borderId="0" applyFont="0" applyFill="0" applyBorder="0" applyAlignment="0" applyProtection="0"/>
    <xf numFmtId="164" fontId="33" fillId="0" borderId="0" applyFont="0" applyFill="0" applyBorder="0" applyAlignment="0" applyProtection="0"/>
    <xf numFmtId="6" fontId="34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57" fillId="0" borderId="34" applyAlignment="0">
      <alignment horizontal="centerContinuous"/>
    </xf>
    <xf numFmtId="183" fontId="58" fillId="0" borderId="35" applyAlignment="0"/>
    <xf numFmtId="183" fontId="58" fillId="0" borderId="35" applyAlignment="0"/>
    <xf numFmtId="183" fontId="58" fillId="0" borderId="35" applyAlignment="0"/>
    <xf numFmtId="183" fontId="58" fillId="0" borderId="35" applyAlignment="0"/>
    <xf numFmtId="183" fontId="58" fillId="0" borderId="35" applyAlignment="0"/>
    <xf numFmtId="183" fontId="58" fillId="0" borderId="35" applyAlignment="0"/>
    <xf numFmtId="183" fontId="58" fillId="0" borderId="35" applyAlignment="0"/>
    <xf numFmtId="183" fontId="58" fillId="0" borderId="35" applyAlignment="0"/>
    <xf numFmtId="183" fontId="58" fillId="0" borderId="35" applyAlignment="0"/>
    <xf numFmtId="183" fontId="58" fillId="0" borderId="35" applyAlignment="0"/>
    <xf numFmtId="12" fontId="103" fillId="0" borderId="6">
      <alignment horizontal="center"/>
    </xf>
    <xf numFmtId="12" fontId="103" fillId="0" borderId="6">
      <alignment horizontal="center"/>
    </xf>
    <xf numFmtId="12" fontId="103" fillId="0" borderId="6">
      <alignment horizontal="center"/>
    </xf>
    <xf numFmtId="12" fontId="103" fillId="0" borderId="6">
      <alignment horizontal="center"/>
    </xf>
    <xf numFmtId="0" fontId="104" fillId="0" borderId="0"/>
    <xf numFmtId="6" fontId="34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80" fontId="34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6" fontId="34" fillId="0" borderId="0" applyFont="0" applyFill="0" applyBorder="0" applyAlignment="0" applyProtection="0"/>
    <xf numFmtId="176" fontId="33" fillId="0" borderId="0" applyFont="0" applyFill="0" applyBorder="0" applyAlignment="0" applyProtection="0"/>
    <xf numFmtId="171" fontId="35" fillId="0" borderId="0" applyFont="0" applyFill="0" applyBorder="0" applyAlignment="0" applyProtection="0"/>
    <xf numFmtId="176" fontId="33" fillId="0" borderId="0" applyFont="0" applyFill="0" applyBorder="0" applyAlignment="0" applyProtection="0"/>
    <xf numFmtId="40" fontId="34" fillId="0" borderId="0" applyFont="0" applyFill="0" applyBorder="0" applyAlignment="0" applyProtection="0"/>
    <xf numFmtId="180" fontId="34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2" fontId="35" fillId="0" borderId="0" applyFont="0" applyFill="0" applyBorder="0" applyAlignment="0" applyProtection="0"/>
    <xf numFmtId="43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6" fontId="34" fillId="0" borderId="0" applyFont="0" applyFill="0" applyBorder="0" applyAlignment="0" applyProtection="0"/>
    <xf numFmtId="173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6" fontId="34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2" fontId="3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42" fontId="35" fillId="0" borderId="0" applyFont="0" applyFill="0" applyBorder="0" applyAlignment="0" applyProtection="0"/>
    <xf numFmtId="205" fontId="34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183" fontId="107" fillId="0" borderId="0" applyNumberFormat="0" applyFill="0" applyBorder="0" applyAlignment="0" applyProtection="0"/>
    <xf numFmtId="183" fontId="107" fillId="0" borderId="0" applyNumberFormat="0" applyFill="0" applyBorder="0" applyAlignment="0" applyProtection="0"/>
    <xf numFmtId="183" fontId="106" fillId="0" borderId="0" applyNumberFormat="0" applyFill="0" applyBorder="0" applyAlignment="0" applyProtection="0"/>
    <xf numFmtId="183" fontId="106" fillId="0" borderId="0" applyNumberFormat="0" applyFill="0" applyBorder="0" applyAlignment="0" applyProtection="0"/>
    <xf numFmtId="183" fontId="106" fillId="0" borderId="0" applyNumberFormat="0" applyFill="0" applyBorder="0" applyAlignment="0" applyProtection="0"/>
    <xf numFmtId="183" fontId="106" fillId="0" borderId="0" applyNumberFormat="0" applyFill="0" applyBorder="0" applyAlignment="0" applyProtection="0"/>
    <xf numFmtId="183" fontId="106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183" fontId="106" fillId="0" borderId="0" applyNumberFormat="0" applyFill="0" applyBorder="0" applyAlignment="0" applyProtection="0"/>
    <xf numFmtId="183" fontId="106" fillId="0" borderId="0" applyNumberFormat="0" applyFill="0" applyBorder="0" applyAlignment="0" applyProtection="0"/>
    <xf numFmtId="183" fontId="106" fillId="0" borderId="0" applyNumberFormat="0" applyFill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206" fontId="35" fillId="0" borderId="0" applyBorder="0">
      <alignment horizontal="centerContinuous" wrapText="1"/>
    </xf>
    <xf numFmtId="206" fontId="35" fillId="0" borderId="0" applyBorder="0">
      <alignment horizontal="center" wrapText="1"/>
    </xf>
    <xf numFmtId="206" fontId="35" fillId="0" borderId="0" applyBorder="0">
      <alignment horizontal="centerContinuous" wrapText="1"/>
    </xf>
    <xf numFmtId="206" fontId="35" fillId="0" borderId="0" applyBorder="0">
      <alignment horizontal="centerContinuous" wrapText="1"/>
    </xf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9" fillId="0" borderId="37" applyNumberFormat="0" applyFill="0" applyAlignment="0" applyProtection="0"/>
    <xf numFmtId="0" fontId="109" fillId="0" borderId="37" applyNumberFormat="0" applyFill="0" applyAlignment="0" applyProtection="0"/>
    <xf numFmtId="0" fontId="109" fillId="0" borderId="37" applyNumberFormat="0" applyFill="0" applyAlignment="0" applyProtection="0"/>
    <xf numFmtId="0" fontId="109" fillId="0" borderId="37" applyNumberFormat="0" applyFill="0" applyAlignment="0" applyProtection="0"/>
    <xf numFmtId="0" fontId="109" fillId="0" borderId="37" applyNumberFormat="0" applyFill="0" applyAlignment="0" applyProtection="0"/>
    <xf numFmtId="0" fontId="109" fillId="0" borderId="37" applyNumberFormat="0" applyFill="0" applyAlignment="0" applyProtection="0"/>
    <xf numFmtId="183" fontId="109" fillId="0" borderId="36" applyNumberFormat="0" applyFill="0" applyAlignment="0" applyProtection="0"/>
    <xf numFmtId="183" fontId="109" fillId="0" borderId="36" applyNumberFormat="0" applyFill="0" applyAlignment="0" applyProtection="0"/>
    <xf numFmtId="183" fontId="109" fillId="0" borderId="36" applyNumberFormat="0" applyFill="0" applyAlignment="0" applyProtection="0"/>
    <xf numFmtId="183" fontId="109" fillId="0" borderId="36" applyNumberFormat="0" applyFill="0" applyAlignment="0" applyProtection="0"/>
    <xf numFmtId="183" fontId="109" fillId="0" borderId="36" applyNumberFormat="0" applyFill="0" applyAlignment="0" applyProtection="0"/>
    <xf numFmtId="183" fontId="109" fillId="0" borderId="36" applyNumberFormat="0" applyFill="0" applyAlignment="0" applyProtection="0"/>
    <xf numFmtId="183" fontId="109" fillId="0" borderId="36" applyNumberFormat="0" applyFill="0" applyAlignment="0" applyProtection="0"/>
    <xf numFmtId="183" fontId="109" fillId="0" borderId="36" applyNumberFormat="0" applyFill="0" applyAlignment="0" applyProtection="0"/>
    <xf numFmtId="183" fontId="109" fillId="0" borderId="36" applyNumberFormat="0" applyFill="0" applyAlignment="0" applyProtection="0"/>
    <xf numFmtId="183" fontId="109" fillId="0" borderId="36" applyNumberFormat="0" applyFill="0" applyAlignment="0" applyProtection="0"/>
    <xf numFmtId="183" fontId="109" fillId="0" borderId="36" applyNumberFormat="0" applyFill="0" applyAlignment="0" applyProtection="0"/>
    <xf numFmtId="183" fontId="109" fillId="0" borderId="36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62" fillId="0" borderId="38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109" fillId="0" borderId="37" applyNumberFormat="0" applyFill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0" fontId="108" fillId="0" borderId="36" applyNumberFormat="0" applyFill="0" applyAlignment="0" applyProtection="0"/>
    <xf numFmtId="181" fontId="33" fillId="0" borderId="0" applyFont="0" applyFill="0" applyBorder="0" applyAlignment="0" applyProtection="0"/>
    <xf numFmtId="0" fontId="110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0" fontId="110" fillId="0" borderId="39"/>
    <xf numFmtId="0" fontId="110" fillId="0" borderId="39"/>
    <xf numFmtId="0" fontId="110" fillId="0" borderId="39"/>
    <xf numFmtId="0" fontId="110" fillId="0" borderId="39"/>
    <xf numFmtId="0" fontId="110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183" fontId="111" fillId="0" borderId="39"/>
    <xf numFmtId="6" fontId="34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80" fontId="34" fillId="0" borderId="0" applyFont="0" applyFill="0" applyBorder="0" applyAlignment="0" applyProtection="0"/>
    <xf numFmtId="6" fontId="34" fillId="0" borderId="0" applyFont="0" applyFill="0" applyBorder="0" applyAlignment="0" applyProtection="0"/>
    <xf numFmtId="6" fontId="34" fillId="0" borderId="0" applyFont="0" applyFill="0" applyBorder="0" applyAlignment="0" applyProtection="0"/>
    <xf numFmtId="42" fontId="35" fillId="0" borderId="0" applyFont="0" applyFill="0" applyBorder="0" applyAlignment="0" applyProtection="0"/>
    <xf numFmtId="0" fontId="35" fillId="0" borderId="0">
      <alignment horizontal="centerContinuous" vertical="center"/>
    </xf>
    <xf numFmtId="183" fontId="39" fillId="0" borderId="0">
      <alignment horizontal="center" vertical="center"/>
    </xf>
    <xf numFmtId="183" fontId="39" fillId="0" borderId="0">
      <alignment horizontal="center" vertical="center"/>
    </xf>
    <xf numFmtId="0" fontId="35" fillId="0" borderId="0">
      <alignment horizontal="centerContinuous" vertical="center"/>
    </xf>
    <xf numFmtId="183" fontId="39" fillId="0" borderId="0">
      <alignment horizontal="center" vertical="center"/>
    </xf>
    <xf numFmtId="183" fontId="39" fillId="0" borderId="0">
      <alignment horizontal="center" vertical="center"/>
    </xf>
    <xf numFmtId="183" fontId="39" fillId="0" borderId="0">
      <alignment horizontal="center" vertical="center"/>
    </xf>
    <xf numFmtId="183" fontId="39" fillId="0" borderId="0">
      <alignment horizontal="center" vertical="center"/>
    </xf>
    <xf numFmtId="183" fontId="39" fillId="0" borderId="0">
      <alignment horizontal="center" vertical="center"/>
    </xf>
    <xf numFmtId="183" fontId="39" fillId="0" borderId="0">
      <alignment horizontal="center" vertical="center"/>
    </xf>
    <xf numFmtId="183" fontId="39" fillId="0" borderId="0">
      <alignment horizontal="center" vertical="center"/>
    </xf>
    <xf numFmtId="183" fontId="39" fillId="0" borderId="0">
      <alignment horizontal="center" vertical="center"/>
    </xf>
    <xf numFmtId="183" fontId="39" fillId="0" borderId="0">
      <alignment horizontal="center" vertical="center"/>
    </xf>
    <xf numFmtId="183" fontId="39" fillId="0" borderId="0">
      <alignment horizontal="center" vertical="center"/>
    </xf>
    <xf numFmtId="183" fontId="39" fillId="0" borderId="0">
      <alignment horizontal="center" vertical="center"/>
    </xf>
    <xf numFmtId="183" fontId="39" fillId="0" borderId="0">
      <alignment horizontal="center" vertical="center"/>
    </xf>
    <xf numFmtId="183" fontId="39" fillId="0" borderId="0">
      <alignment horizontal="center" vertical="center"/>
    </xf>
    <xf numFmtId="183" fontId="39" fillId="0" borderId="0">
      <alignment horizontal="center" vertical="center"/>
    </xf>
    <xf numFmtId="183" fontId="39" fillId="0" borderId="0">
      <alignment horizontal="center" vertical="center"/>
    </xf>
    <xf numFmtId="183" fontId="39" fillId="0" borderId="0">
      <alignment horizontal="center" vertical="center"/>
    </xf>
    <xf numFmtId="183" fontId="39" fillId="0" borderId="0">
      <alignment horizontal="center" vertical="center"/>
    </xf>
    <xf numFmtId="183" fontId="39" fillId="0" borderId="0">
      <alignment horizontal="center" vertical="center"/>
    </xf>
    <xf numFmtId="0" fontId="35" fillId="0" borderId="0">
      <alignment horizontal="centerContinuous" vertical="center"/>
    </xf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183" fontId="113" fillId="0" borderId="0" applyNumberFormat="0" applyFill="0" applyBorder="0" applyAlignment="0" applyProtection="0"/>
    <xf numFmtId="183" fontId="113" fillId="0" borderId="0" applyNumberFormat="0" applyFill="0" applyBorder="0" applyAlignment="0" applyProtection="0"/>
    <xf numFmtId="183" fontId="113" fillId="0" borderId="0" applyNumberFormat="0" applyFill="0" applyBorder="0" applyAlignment="0" applyProtection="0"/>
    <xf numFmtId="183" fontId="113" fillId="0" borderId="0" applyNumberFormat="0" applyFill="0" applyBorder="0" applyAlignment="0" applyProtection="0"/>
    <xf numFmtId="183" fontId="113" fillId="0" borderId="0" applyNumberFormat="0" applyFill="0" applyBorder="0" applyAlignment="0" applyProtection="0"/>
    <xf numFmtId="183" fontId="113" fillId="0" borderId="0" applyNumberFormat="0" applyFill="0" applyBorder="0" applyAlignment="0" applyProtection="0"/>
    <xf numFmtId="183" fontId="113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183" fontId="113" fillId="0" borderId="0" applyNumberFormat="0" applyFill="0" applyBorder="0" applyAlignment="0" applyProtection="0"/>
    <xf numFmtId="183" fontId="113" fillId="0" borderId="0" applyNumberFormat="0" applyFill="0" applyBorder="0" applyAlignment="0" applyProtection="0"/>
    <xf numFmtId="183" fontId="113" fillId="0" borderId="0" applyNumberFormat="0" applyFill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183" fontId="43" fillId="0" borderId="0"/>
    <xf numFmtId="183" fontId="43" fillId="0" borderId="0"/>
    <xf numFmtId="183" fontId="43" fillId="0" borderId="0"/>
    <xf numFmtId="183" fontId="43" fillId="0" borderId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177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6" fontId="34" fillId="0" borderId="0" applyFont="0" applyFill="0" applyBorder="0" applyAlignment="0" applyProtection="0"/>
    <xf numFmtId="172" fontId="33" fillId="0" borderId="0" applyFont="0" applyFill="0" applyBorder="0" applyAlignment="0" applyProtection="0"/>
    <xf numFmtId="165" fontId="43" fillId="0" borderId="0" applyFont="0" applyFill="0" applyBorder="0" applyAlignment="0" applyProtection="0"/>
    <xf numFmtId="207" fontId="52" fillId="0" borderId="0" applyFill="0" applyBorder="0" applyAlignment="0" applyProtection="0"/>
    <xf numFmtId="167" fontId="41" fillId="0" borderId="0" applyFont="0" applyFill="0" applyBorder="0" applyAlignment="0" applyProtection="0"/>
    <xf numFmtId="167" fontId="41" fillId="0" borderId="0" applyFont="0" applyFill="0" applyBorder="0" applyAlignment="0" applyProtection="0"/>
    <xf numFmtId="43" fontId="114" fillId="0" borderId="0" applyFont="0" applyFill="0" applyBorder="0" applyAlignment="0" applyProtection="0"/>
    <xf numFmtId="167" fontId="43" fillId="0" borderId="0" applyFont="0" applyFill="0" applyBorder="0" applyAlignment="0" applyProtection="0"/>
    <xf numFmtId="164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0" fontId="115" fillId="0" borderId="0" applyNumberFormat="0" applyFill="0" applyBorder="0" applyAlignment="0" applyProtection="0">
      <alignment vertical="top"/>
      <protection locked="0"/>
    </xf>
    <xf numFmtId="44" fontId="116" fillId="0" borderId="0" applyFont="0" applyFill="0" applyBorder="0" applyAlignment="0" applyProtection="0"/>
    <xf numFmtId="17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9" fontId="117" fillId="0" borderId="0" applyFont="0" applyFill="0" applyBorder="0" applyAlignment="0" applyProtection="0"/>
    <xf numFmtId="0" fontId="52" fillId="0" borderId="0"/>
    <xf numFmtId="0" fontId="118" fillId="0" borderId="0"/>
    <xf numFmtId="0" fontId="118" fillId="0" borderId="0"/>
    <xf numFmtId="0" fontId="35" fillId="0" borderId="0"/>
    <xf numFmtId="0" fontId="119" fillId="0" borderId="0"/>
    <xf numFmtId="0" fontId="41" fillId="0" borderId="0"/>
    <xf numFmtId="0" fontId="52" fillId="0" borderId="0"/>
    <xf numFmtId="0" fontId="52" fillId="0" borderId="0"/>
    <xf numFmtId="0" fontId="119" fillId="0" borderId="0"/>
    <xf numFmtId="0" fontId="39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43" fillId="0" borderId="0"/>
    <xf numFmtId="205" fontId="34" fillId="0" borderId="0" applyFont="0" applyFill="0" applyBorder="0" applyAlignment="0" applyProtection="0"/>
    <xf numFmtId="182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177" fontId="57" fillId="0" borderId="0" applyFont="0" applyFill="0" applyBorder="0" applyAlignment="0" applyProtection="0"/>
    <xf numFmtId="6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5" fontId="35" fillId="0" borderId="0" applyFont="0" applyFill="0" applyBorder="0" applyAlignment="0" applyProtection="0"/>
    <xf numFmtId="7" fontId="3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117" fillId="0" borderId="0"/>
    <xf numFmtId="42" fontId="33" fillId="0" borderId="0" applyFont="0" applyFill="0" applyBorder="0" applyAlignment="0" applyProtection="0"/>
    <xf numFmtId="42" fontId="35" fillId="0" borderId="0" applyFont="0" applyFill="0" applyBorder="0" applyAlignment="0" applyProtection="0"/>
    <xf numFmtId="177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7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204" fontId="33" fillId="0" borderId="0" applyFont="0" applyFill="0" applyBorder="0" applyAlignment="0" applyProtection="0"/>
    <xf numFmtId="204" fontId="33" fillId="0" borderId="0" applyFont="0" applyFill="0" applyBorder="0" applyAlignment="0" applyProtection="0"/>
    <xf numFmtId="204" fontId="33" fillId="0" borderId="0" applyFont="0" applyFill="0" applyBorder="0" applyAlignment="0" applyProtection="0"/>
    <xf numFmtId="0" fontId="35" fillId="0" borderId="0"/>
    <xf numFmtId="0" fontId="35" fillId="0" borderId="0"/>
    <xf numFmtId="4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4" fillId="0" borderId="0" applyFont="0" applyFill="0" applyBorder="0" applyAlignment="0" applyProtection="0"/>
    <xf numFmtId="178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90" fontId="43" fillId="0" borderId="0" applyFill="0" applyBorder="0" applyAlignment="0" applyProtection="0"/>
    <xf numFmtId="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6" fontId="34" fillId="0" borderId="0" applyFont="0" applyFill="0" applyBorder="0" applyAlignment="0" applyProtection="0"/>
    <xf numFmtId="179" fontId="33" fillId="0" borderId="0" applyFont="0" applyFill="0" applyBorder="0" applyAlignment="0" applyProtection="0"/>
    <xf numFmtId="171" fontId="35" fillId="0" borderId="0" applyFont="0" applyFill="0" applyBorder="0" applyAlignment="0" applyProtection="0"/>
    <xf numFmtId="17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5" fillId="0" borderId="0"/>
  </cellStyleXfs>
  <cellXfs count="263">
    <xf numFmtId="0" fontId="0" fillId="0" borderId="0" xfId="0"/>
    <xf numFmtId="0" fontId="4" fillId="0" borderId="0" xfId="0" applyFont="1"/>
    <xf numFmtId="0" fontId="8" fillId="6" borderId="1" xfId="0" applyFont="1" applyFill="1" applyBorder="1" applyAlignment="1">
      <alignment horizontal="center" vertical="center"/>
    </xf>
    <xf numFmtId="9" fontId="8" fillId="6" borderId="1" xfId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2" fillId="0" borderId="1" xfId="0" applyFont="1" applyBorder="1"/>
    <xf numFmtId="0" fontId="12" fillId="0" borderId="0" xfId="0" applyFont="1"/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/>
    <xf numFmtId="17" fontId="12" fillId="0" borderId="1" xfId="0" applyNumberFormat="1" applyFont="1" applyBorder="1" applyAlignment="1">
      <alignment horizontal="center"/>
    </xf>
    <xf numFmtId="17" fontId="12" fillId="0" borderId="1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12" fillId="0" borderId="1" xfId="0" applyFont="1" applyBorder="1" applyAlignment="1">
      <alignment wrapText="1"/>
    </xf>
    <xf numFmtId="0" fontId="12" fillId="0" borderId="1" xfId="0" applyFont="1" applyFill="1" applyBorder="1" applyAlignment="1">
      <alignment vertical="top" wrapText="1"/>
    </xf>
    <xf numFmtId="0" fontId="17" fillId="4" borderId="2" xfId="0" applyFont="1" applyFill="1" applyBorder="1" applyAlignment="1">
      <alignment vertical="center"/>
    </xf>
    <xf numFmtId="0" fontId="17" fillId="4" borderId="3" xfId="0" applyFont="1" applyFill="1" applyBorder="1" applyAlignment="1">
      <alignment vertical="center"/>
    </xf>
    <xf numFmtId="0" fontId="17" fillId="4" borderId="4" xfId="0" applyFont="1" applyFill="1" applyBorder="1" applyAlignment="1">
      <alignment vertical="center"/>
    </xf>
    <xf numFmtId="0" fontId="17" fillId="4" borderId="5" xfId="0" applyFont="1" applyFill="1" applyBorder="1" applyAlignment="1">
      <alignment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/>
    </xf>
    <xf numFmtId="0" fontId="17" fillId="0" borderId="1" xfId="0" applyFont="1" applyFill="1" applyBorder="1" applyAlignment="1">
      <alignment horizontal="left" vertical="top"/>
    </xf>
    <xf numFmtId="0" fontId="17" fillId="0" borderId="1" xfId="0" quotePrefix="1" applyFont="1" applyFill="1" applyBorder="1" applyAlignment="1">
      <alignment vertical="top" wrapText="1"/>
    </xf>
    <xf numFmtId="165" fontId="17" fillId="0" borderId="1" xfId="0" applyNumberFormat="1" applyFont="1" applyFill="1" applyBorder="1" applyAlignment="1">
      <alignment vertical="top"/>
    </xf>
    <xf numFmtId="0" fontId="14" fillId="0" borderId="1" xfId="0" applyFont="1" applyBorder="1" applyAlignment="1">
      <alignment horizontal="center" vertical="center"/>
    </xf>
    <xf numFmtId="17" fontId="14" fillId="0" borderId="1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17" fontId="18" fillId="0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17" fontId="12" fillId="0" borderId="1" xfId="0" applyNumberFormat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7" fontId="12" fillId="0" borderId="1" xfId="0" applyNumberFormat="1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 wrapText="1"/>
    </xf>
    <xf numFmtId="2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2" fontId="18" fillId="0" borderId="1" xfId="0" applyNumberFormat="1" applyFont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168" fontId="12" fillId="0" borderId="1" xfId="0" applyNumberFormat="1" applyFont="1" applyBorder="1" applyAlignment="1">
      <alignment horizontal="center" vertical="center"/>
    </xf>
    <xf numFmtId="10" fontId="12" fillId="0" borderId="1" xfId="0" applyNumberFormat="1" applyFont="1" applyBorder="1" applyAlignment="1">
      <alignment horizontal="center" vertical="center"/>
    </xf>
    <xf numFmtId="9" fontId="12" fillId="0" borderId="1" xfId="0" applyNumberFormat="1" applyFont="1" applyBorder="1" applyAlignment="1">
      <alignment horizontal="center" vertical="center"/>
    </xf>
    <xf numFmtId="17" fontId="12" fillId="2" borderId="1" xfId="0" applyNumberFormat="1" applyFont="1" applyFill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17" fontId="12" fillId="0" borderId="1" xfId="0" quotePrefix="1" applyNumberFormat="1" applyFont="1" applyBorder="1" applyAlignment="1">
      <alignment horizontal="center" vertical="center"/>
    </xf>
    <xf numFmtId="17" fontId="14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2" borderId="1" xfId="2" applyFont="1" applyFill="1" applyBorder="1" applyAlignment="1">
      <alignment horizontal="left" vertical="center" wrapText="1"/>
    </xf>
    <xf numFmtId="0" fontId="14" fillId="0" borderId="1" xfId="2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4" fillId="0" borderId="0" xfId="0" pivotButton="1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12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/>
    </xf>
    <xf numFmtId="9" fontId="4" fillId="0" borderId="0" xfId="0" applyNumberFormat="1" applyFont="1"/>
    <xf numFmtId="10" fontId="4" fillId="0" borderId="0" xfId="0" applyNumberFormat="1" applyFont="1"/>
    <xf numFmtId="0" fontId="12" fillId="0" borderId="6" xfId="0" applyFont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6" xfId="0" applyFont="1" applyBorder="1"/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9" fillId="0" borderId="0" xfId="0" applyFont="1" applyBorder="1"/>
    <xf numFmtId="0" fontId="8" fillId="7" borderId="6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2" fillId="0" borderId="3" xfId="0" applyFont="1" applyBorder="1"/>
    <xf numFmtId="0" fontId="12" fillId="0" borderId="3" xfId="0" applyFont="1" applyBorder="1" applyAlignment="1">
      <alignment wrapText="1"/>
    </xf>
    <xf numFmtId="0" fontId="14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/>
    </xf>
    <xf numFmtId="0" fontId="2" fillId="4" borderId="6" xfId="0" applyFont="1" applyFill="1" applyBorder="1" applyAlignment="1">
      <alignment horizontal="center" vertical="center"/>
    </xf>
    <xf numFmtId="0" fontId="12" fillId="0" borderId="6" xfId="0" applyFont="1" applyBorder="1"/>
    <xf numFmtId="0" fontId="20" fillId="0" borderId="0" xfId="0" applyFont="1"/>
    <xf numFmtId="49" fontId="20" fillId="0" borderId="0" xfId="0" applyNumberFormat="1" applyFont="1"/>
    <xf numFmtId="0" fontId="20" fillId="0" borderId="0" xfId="0" applyFont="1" applyFill="1"/>
    <xf numFmtId="0" fontId="20" fillId="0" borderId="0" xfId="0" applyFont="1" applyBorder="1"/>
    <xf numFmtId="0" fontId="20" fillId="0" borderId="0" xfId="0" applyFont="1" applyAlignment="1">
      <alignment vertical="top" wrapText="1"/>
    </xf>
    <xf numFmtId="0" fontId="20" fillId="0" borderId="0" xfId="0" applyFont="1" applyFill="1" applyAlignment="1">
      <alignment vertical="top" wrapText="1"/>
    </xf>
    <xf numFmtId="49" fontId="21" fillId="0" borderId="0" xfId="3" applyNumberFormat="1"/>
    <xf numFmtId="49" fontId="20" fillId="8" borderId="0" xfId="0" applyNumberFormat="1" applyFont="1" applyFill="1" applyAlignment="1">
      <alignment vertical="top"/>
    </xf>
    <xf numFmtId="0" fontId="20" fillId="0" borderId="0" xfId="0" applyFont="1" applyFill="1" applyBorder="1"/>
    <xf numFmtId="49" fontId="20" fillId="6" borderId="0" xfId="0" applyNumberFormat="1" applyFont="1" applyFill="1" applyAlignment="1">
      <alignment vertical="top"/>
    </xf>
    <xf numFmtId="0" fontId="20" fillId="6" borderId="0" xfId="0" applyFont="1" applyFill="1" applyAlignment="1">
      <alignment vertical="top" wrapText="1"/>
    </xf>
    <xf numFmtId="0" fontId="20" fillId="4" borderId="0" xfId="0" applyFont="1" applyFill="1" applyAlignment="1">
      <alignment vertical="top" wrapText="1"/>
    </xf>
    <xf numFmtId="49" fontId="20" fillId="0" borderId="0" xfId="0" applyNumberFormat="1" applyFont="1" applyAlignment="1">
      <alignment vertical="top"/>
    </xf>
    <xf numFmtId="49" fontId="20" fillId="8" borderId="0" xfId="0" applyNumberFormat="1" applyFont="1" applyFill="1"/>
    <xf numFmtId="49" fontId="20" fillId="0" borderId="0" xfId="0" applyNumberFormat="1" applyFont="1" applyFill="1"/>
    <xf numFmtId="49" fontId="20" fillId="6" borderId="0" xfId="0" applyNumberFormat="1" applyFont="1" applyFill="1"/>
    <xf numFmtId="49" fontId="20" fillId="6" borderId="0" xfId="0" applyNumberFormat="1" applyFont="1" applyFill="1" applyAlignment="1">
      <alignment horizontal="left" vertical="top"/>
    </xf>
    <xf numFmtId="49" fontId="20" fillId="0" borderId="0" xfId="0" applyNumberFormat="1" applyFont="1" applyAlignment="1">
      <alignment horizontal="left" vertical="top"/>
    </xf>
    <xf numFmtId="9" fontId="20" fillId="0" borderId="0" xfId="1" applyFont="1"/>
    <xf numFmtId="0" fontId="20" fillId="3" borderId="0" xfId="0" applyFont="1" applyFill="1" applyAlignment="1">
      <alignment vertical="top" wrapText="1"/>
    </xf>
    <xf numFmtId="0" fontId="22" fillId="0" borderId="0" xfId="0" applyFont="1" applyAlignment="1">
      <alignment horizontal="center" vertical="top" wrapText="1"/>
    </xf>
    <xf numFmtId="0" fontId="22" fillId="0" borderId="0" xfId="0" applyFont="1" applyFill="1" applyAlignment="1">
      <alignment horizontal="center" vertical="top" wrapText="1"/>
    </xf>
    <xf numFmtId="0" fontId="23" fillId="9" borderId="0" xfId="0" applyFont="1" applyFill="1" applyAlignment="1">
      <alignment horizontal="center" vertical="top" wrapText="1"/>
    </xf>
    <xf numFmtId="0" fontId="23" fillId="10" borderId="0" xfId="0" applyFont="1" applyFill="1" applyAlignment="1">
      <alignment horizontal="center" vertical="top" wrapText="1"/>
    </xf>
    <xf numFmtId="0" fontId="20" fillId="11" borderId="0" xfId="0" applyFont="1" applyFill="1" applyAlignment="1">
      <alignment vertical="top" wrapText="1"/>
    </xf>
    <xf numFmtId="0" fontId="23" fillId="0" borderId="0" xfId="0" applyFont="1" applyFill="1" applyAlignment="1">
      <alignment horizontal="center" vertical="top" wrapText="1"/>
    </xf>
    <xf numFmtId="9" fontId="20" fillId="0" borderId="0" xfId="1" applyFont="1" applyFill="1"/>
    <xf numFmtId="49" fontId="20" fillId="0" borderId="0" xfId="0" applyNumberFormat="1" applyFont="1" applyFill="1" applyAlignment="1">
      <alignment horizontal="left" vertical="top"/>
    </xf>
    <xf numFmtId="49" fontId="20" fillId="0" borderId="0" xfId="0" applyNumberFormat="1" applyFont="1" applyFill="1" applyAlignment="1">
      <alignment vertical="top"/>
    </xf>
    <xf numFmtId="9" fontId="0" fillId="0" borderId="0" xfId="1" applyFont="1"/>
    <xf numFmtId="9" fontId="0" fillId="0" borderId="0" xfId="0" applyNumberFormat="1"/>
    <xf numFmtId="9" fontId="0" fillId="0" borderId="0" xfId="1" applyNumberFormat="1" applyFont="1"/>
    <xf numFmtId="0" fontId="9" fillId="4" borderId="6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169" fontId="12" fillId="0" borderId="6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6" borderId="0" xfId="0" applyFont="1" applyFill="1" applyAlignment="1">
      <alignment horizontal="center" vertical="top" wrapText="1"/>
    </xf>
    <xf numFmtId="0" fontId="20" fillId="3" borderId="0" xfId="0" applyFont="1" applyFill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20" fillId="0" borderId="0" xfId="0" applyFont="1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5" borderId="0" xfId="0" applyFont="1" applyFill="1" applyAlignment="1">
      <alignment vertical="top" wrapText="1"/>
    </xf>
    <xf numFmtId="0" fontId="20" fillId="4" borderId="0" xfId="0" applyFont="1" applyFill="1" applyAlignment="1">
      <alignment horizontal="center"/>
    </xf>
    <xf numFmtId="0" fontId="20" fillId="5" borderId="0" xfId="0" applyFont="1" applyFill="1" applyAlignment="1">
      <alignment horizontal="center" vertical="top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9" fontId="4" fillId="0" borderId="0" xfId="1" applyFont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5" fillId="12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6" xfId="0" applyFont="1" applyBorder="1" applyAlignment="1">
      <alignment horizontal="left"/>
    </xf>
    <xf numFmtId="0" fontId="4" fillId="0" borderId="6" xfId="0" applyNumberFormat="1" applyFont="1" applyBorder="1"/>
    <xf numFmtId="9" fontId="4" fillId="0" borderId="6" xfId="1" applyFont="1" applyBorder="1"/>
    <xf numFmtId="0" fontId="4" fillId="4" borderId="6" xfId="0" applyFont="1" applyFill="1" applyBorder="1"/>
    <xf numFmtId="0" fontId="5" fillId="4" borderId="6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17" fontId="12" fillId="0" borderId="6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17" fontId="12" fillId="0" borderId="6" xfId="0" applyNumberFormat="1" applyFont="1" applyFill="1" applyBorder="1" applyAlignment="1">
      <alignment horizontal="center" vertical="center"/>
    </xf>
    <xf numFmtId="17" fontId="14" fillId="0" borderId="6" xfId="0" applyNumberFormat="1" applyFont="1" applyFill="1" applyBorder="1" applyAlignment="1">
      <alignment horizontal="center" vertical="center"/>
    </xf>
    <xf numFmtId="0" fontId="18" fillId="0" borderId="6" xfId="0" applyFont="1" applyBorder="1" applyAlignment="1">
      <alignment horizontal="left" vertical="center"/>
    </xf>
    <xf numFmtId="0" fontId="12" fillId="0" borderId="6" xfId="0" quotePrefix="1" applyFont="1" applyBorder="1" applyAlignment="1">
      <alignment horizontal="center" vertical="center"/>
    </xf>
    <xf numFmtId="17" fontId="12" fillId="0" borderId="6" xfId="0" applyNumberFormat="1" applyFont="1" applyBorder="1" applyAlignment="1">
      <alignment horizontal="center"/>
    </xf>
    <xf numFmtId="17" fontId="12" fillId="0" borderId="6" xfId="0" quotePrefix="1" applyNumberFormat="1" applyFont="1" applyBorder="1" applyAlignment="1">
      <alignment horizontal="center" vertical="center"/>
    </xf>
    <xf numFmtId="17" fontId="12" fillId="2" borderId="6" xfId="0" applyNumberFormat="1" applyFont="1" applyFill="1" applyBorder="1" applyAlignment="1">
      <alignment horizontal="center" vertical="center"/>
    </xf>
    <xf numFmtId="17" fontId="14" fillId="0" borderId="6" xfId="0" applyNumberFormat="1" applyFont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0" borderId="0" xfId="0" applyFont="1" applyBorder="1" applyAlignment="1">
      <alignment wrapText="1"/>
    </xf>
    <xf numFmtId="0" fontId="16" fillId="0" borderId="3" xfId="0" applyFont="1" applyBorder="1" applyAlignment="1">
      <alignment horizontal="justify" vertical="center" wrapText="1"/>
    </xf>
    <xf numFmtId="0" fontId="12" fillId="2" borderId="0" xfId="0" applyFont="1" applyFill="1" applyBorder="1" applyAlignment="1">
      <alignment horizontal="center" vertical="center"/>
    </xf>
    <xf numFmtId="0" fontId="25" fillId="12" borderId="7" xfId="0" applyFont="1" applyFill="1" applyBorder="1"/>
    <xf numFmtId="17" fontId="12" fillId="2" borderId="8" xfId="0" applyNumberFormat="1" applyFont="1" applyFill="1" applyBorder="1" applyAlignment="1">
      <alignment horizontal="center" vertical="center"/>
    </xf>
    <xf numFmtId="17" fontId="14" fillId="0" borderId="8" xfId="0" applyNumberFormat="1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69" fontId="12" fillId="0" borderId="8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6" xfId="0" applyFont="1" applyFill="1" applyBorder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2" fontId="12" fillId="0" borderId="6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vertical="top" wrapText="1"/>
    </xf>
    <xf numFmtId="2" fontId="14" fillId="0" borderId="6" xfId="0" applyNumberFormat="1" applyFont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0" borderId="6" xfId="0" applyFont="1" applyBorder="1" applyAlignment="1">
      <alignment vertical="center"/>
    </xf>
    <xf numFmtId="0" fontId="4" fillId="4" borderId="0" xfId="0" applyFont="1" applyFill="1"/>
    <xf numFmtId="170" fontId="4" fillId="0" borderId="0" xfId="0" applyNumberFormat="1" applyFont="1"/>
    <xf numFmtId="0" fontId="25" fillId="12" borderId="6" xfId="0" applyFont="1" applyFill="1" applyBorder="1"/>
    <xf numFmtId="0" fontId="26" fillId="0" borderId="0" xfId="0" applyFont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NumberFormat="1" applyBorder="1"/>
    <xf numFmtId="0" fontId="0" fillId="0" borderId="6" xfId="0" applyBorder="1"/>
    <xf numFmtId="9" fontId="0" fillId="0" borderId="6" xfId="1" applyFont="1" applyBorder="1"/>
    <xf numFmtId="0" fontId="26" fillId="4" borderId="9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6" fillId="0" borderId="0" xfId="0" applyFont="1" applyBorder="1" applyAlignment="1">
      <alignment horizontal="center"/>
    </xf>
    <xf numFmtId="0" fontId="26" fillId="0" borderId="13" xfId="0" applyFont="1" applyBorder="1" applyAlignment="1">
      <alignment horizontal="center"/>
    </xf>
    <xf numFmtId="0" fontId="0" fillId="0" borderId="0" xfId="0" applyBorder="1"/>
    <xf numFmtId="0" fontId="0" fillId="0" borderId="13" xfId="0" applyBorder="1"/>
    <xf numFmtId="9" fontId="0" fillId="0" borderId="0" xfId="1" applyFont="1" applyBorder="1"/>
    <xf numFmtId="9" fontId="0" fillId="0" borderId="13" xfId="1" applyFont="1" applyBorder="1"/>
    <xf numFmtId="0" fontId="26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9" xfId="0" applyBorder="1"/>
    <xf numFmtId="9" fontId="0" fillId="0" borderId="10" xfId="0" applyNumberFormat="1" applyBorder="1"/>
    <xf numFmtId="9" fontId="0" fillId="0" borderId="11" xfId="0" applyNumberFormat="1" applyBorder="1"/>
    <xf numFmtId="0" fontId="2" fillId="0" borderId="12" xfId="0" applyFont="1" applyBorder="1"/>
    <xf numFmtId="0" fontId="2" fillId="0" borderId="0" xfId="0" applyFont="1" applyBorder="1"/>
    <xf numFmtId="0" fontId="2" fillId="4" borderId="14" xfId="0" applyFont="1" applyFill="1" applyBorder="1"/>
    <xf numFmtId="2" fontId="2" fillId="4" borderId="15" xfId="0" applyNumberFormat="1" applyFont="1" applyFill="1" applyBorder="1"/>
    <xf numFmtId="2" fontId="2" fillId="4" borderId="16" xfId="0" applyNumberFormat="1" applyFont="1" applyFill="1" applyBorder="1"/>
    <xf numFmtId="0" fontId="27" fillId="0" borderId="0" xfId="0" applyFont="1"/>
    <xf numFmtId="0" fontId="28" fillId="4" borderId="0" xfId="0" applyFont="1" applyFill="1"/>
    <xf numFmtId="0" fontId="29" fillId="0" borderId="0" xfId="0" applyFont="1"/>
    <xf numFmtId="0" fontId="27" fillId="2" borderId="0" xfId="0" applyFont="1" applyFill="1"/>
    <xf numFmtId="0" fontId="30" fillId="0" borderId="0" xfId="0" applyFont="1"/>
    <xf numFmtId="0" fontId="31" fillId="2" borderId="0" xfId="0" applyFont="1" applyFill="1"/>
    <xf numFmtId="0" fontId="27" fillId="0" borderId="0" xfId="0" applyFont="1" applyBorder="1"/>
    <xf numFmtId="0" fontId="30" fillId="0" borderId="0" xfId="0" applyFont="1" applyBorder="1"/>
    <xf numFmtId="0" fontId="31" fillId="2" borderId="0" xfId="0" applyFont="1" applyFill="1" applyBorder="1"/>
    <xf numFmtId="0" fontId="27" fillId="2" borderId="0" xfId="0" applyFont="1" applyFill="1" applyBorder="1"/>
    <xf numFmtId="0" fontId="30" fillId="0" borderId="0" xfId="0" applyFont="1" applyFill="1" applyBorder="1" applyAlignment="1"/>
    <xf numFmtId="0" fontId="29" fillId="0" borderId="0" xfId="0" applyFont="1" applyBorder="1"/>
    <xf numFmtId="0" fontId="30" fillId="2" borderId="0" xfId="0" applyFont="1" applyFill="1" applyBorder="1"/>
    <xf numFmtId="0" fontId="32" fillId="0" borderId="6" xfId="0" applyFont="1" applyBorder="1" applyAlignment="1">
      <alignment horizontal="center"/>
    </xf>
    <xf numFmtId="0" fontId="32" fillId="0" borderId="6" xfId="0" applyFont="1" applyFill="1" applyBorder="1" applyAlignment="1">
      <alignment horizontal="center"/>
    </xf>
    <xf numFmtId="0" fontId="29" fillId="0" borderId="6" xfId="0" applyFont="1" applyBorder="1" applyAlignment="1">
      <alignment horizontal="center"/>
    </xf>
    <xf numFmtId="0" fontId="25" fillId="12" borderId="0" xfId="0" applyFont="1" applyFill="1" applyBorder="1" applyAlignment="1">
      <alignment horizontal="center"/>
    </xf>
    <xf numFmtId="0" fontId="25" fillId="0" borderId="0" xfId="0" applyFont="1"/>
    <xf numFmtId="9" fontId="0" fillId="4" borderId="0" xfId="1" applyFont="1" applyFill="1"/>
    <xf numFmtId="0" fontId="29" fillId="0" borderId="17" xfId="0" applyFont="1" applyFill="1" applyBorder="1" applyAlignment="1">
      <alignment horizontal="center"/>
    </xf>
    <xf numFmtId="0" fontId="120" fillId="0" borderId="12" xfId="0" applyFont="1" applyBorder="1"/>
    <xf numFmtId="9" fontId="120" fillId="0" borderId="0" xfId="0" applyNumberFormat="1" applyFont="1" applyBorder="1"/>
    <xf numFmtId="9" fontId="120" fillId="0" borderId="13" xfId="0" applyNumberFormat="1" applyFont="1" applyBorder="1"/>
    <xf numFmtId="0" fontId="2" fillId="0" borderId="13" xfId="0" applyFont="1" applyBorder="1"/>
    <xf numFmtId="0" fontId="2" fillId="0" borderId="6" xfId="0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6" xfId="0" applyFont="1" applyFill="1" applyBorder="1"/>
    <xf numFmtId="10" fontId="0" fillId="0" borderId="6" xfId="1" applyNumberFormat="1" applyFont="1" applyBorder="1"/>
    <xf numFmtId="0" fontId="26" fillId="0" borderId="40" xfId="0" applyFont="1" applyBorder="1" applyAlignment="1">
      <alignment horizontal="center"/>
    </xf>
    <xf numFmtId="0" fontId="0" fillId="0" borderId="41" xfId="0" applyBorder="1"/>
    <xf numFmtId="0" fontId="0" fillId="0" borderId="40" xfId="0" applyBorder="1"/>
    <xf numFmtId="0" fontId="26" fillId="0" borderId="41" xfId="0" applyFont="1" applyBorder="1" applyAlignment="1">
      <alignment horizontal="center"/>
    </xf>
    <xf numFmtId="9" fontId="0" fillId="0" borderId="41" xfId="1" applyFont="1" applyBorder="1"/>
    <xf numFmtId="0" fontId="0" fillId="0" borderId="42" xfId="0" applyBorder="1"/>
    <xf numFmtId="9" fontId="0" fillId="0" borderId="40" xfId="0" applyNumberFormat="1" applyBorder="1"/>
    <xf numFmtId="9" fontId="120" fillId="0" borderId="41" xfId="0" applyNumberFormat="1" applyFont="1" applyBorder="1"/>
    <xf numFmtId="0" fontId="2" fillId="0" borderId="41" xfId="0" applyFont="1" applyBorder="1"/>
    <xf numFmtId="2" fontId="2" fillId="4" borderId="42" xfId="0" applyNumberFormat="1" applyFont="1" applyFill="1" applyBorder="1"/>
    <xf numFmtId="0" fontId="0" fillId="0" borderId="6" xfId="0" applyBorder="1" applyAlignment="1">
      <alignment horizontal="center"/>
    </xf>
    <xf numFmtId="169" fontId="12" fillId="0" borderId="5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9" fontId="4" fillId="0" borderId="0" xfId="1" applyFont="1"/>
    <xf numFmtId="17" fontId="12" fillId="0" borderId="8" xfId="0" applyNumberFormat="1" applyFont="1" applyBorder="1" applyAlignment="1">
      <alignment horizontal="center"/>
    </xf>
    <xf numFmtId="17" fontId="12" fillId="0" borderId="6" xfId="0" applyNumberFormat="1" applyFont="1" applyFill="1" applyBorder="1" applyAlignment="1">
      <alignment horizontal="center"/>
    </xf>
    <xf numFmtId="0" fontId="12" fillId="6" borderId="6" xfId="0" applyFont="1" applyFill="1" applyBorder="1" applyAlignment="1">
      <alignment horizontal="center"/>
    </xf>
  </cellXfs>
  <cellStyles count="6582">
    <cellStyle name="_x0001_" xfId="4"/>
    <cellStyle name="_x0004_" xfId="5"/>
    <cellStyle name="_x0006_" xfId="6"/>
    <cellStyle name="_x0007__x0001_" xfId="7"/>
    <cellStyle name="_x000f_" xfId="8"/>
    <cellStyle name="_x0001_ 10" xfId="9"/>
    <cellStyle name="_x0007__x0001_ 10" xfId="10"/>
    <cellStyle name="_x000f_ 10" xfId="11"/>
    <cellStyle name="_x0001_ 11" xfId="12"/>
    <cellStyle name="_x0007__x0001_ 11" xfId="13"/>
    <cellStyle name="_x000f_ 11" xfId="14"/>
    <cellStyle name="_x0001_ 12" xfId="15"/>
    <cellStyle name="_x0007__x0001_ 12" xfId="16"/>
    <cellStyle name="_x000f_ 12" xfId="17"/>
    <cellStyle name="_x0001_ 13" xfId="18"/>
    <cellStyle name="_x0007__x0001_ 13" xfId="19"/>
    <cellStyle name="_x000f_ 13" xfId="20"/>
    <cellStyle name="_x0001_ 14" xfId="21"/>
    <cellStyle name="_x0007__x0001_ 14" xfId="22"/>
    <cellStyle name="_x000f_ 14" xfId="23"/>
    <cellStyle name="_x0001_ 15" xfId="24"/>
    <cellStyle name="_x0007__x0001_ 15" xfId="25"/>
    <cellStyle name="_x000f_ 15" xfId="26"/>
    <cellStyle name="_x0001_ 16" xfId="27"/>
    <cellStyle name="_x0007__x0001_ 16" xfId="28"/>
    <cellStyle name="_x000f_ 16" xfId="29"/>
    <cellStyle name="_x0001_ 17" xfId="30"/>
    <cellStyle name="_x0007__x0001_ 17" xfId="31"/>
    <cellStyle name="_x000f_ 17" xfId="32"/>
    <cellStyle name="_x0001_ 2" xfId="33"/>
    <cellStyle name="_x0007__x0001_ 2" xfId="34"/>
    <cellStyle name="_x000f_ 2" xfId="35"/>
    <cellStyle name="_x0001_ 3" xfId="36"/>
    <cellStyle name="_x0007__x0001_ 3" xfId="37"/>
    <cellStyle name="_x000f_ 3" xfId="38"/>
    <cellStyle name="_x0001_ 4" xfId="39"/>
    <cellStyle name="_x0007__x0001_ 4" xfId="40"/>
    <cellStyle name="_x000f_ 4" xfId="41"/>
    <cellStyle name="_x0001_ 5" xfId="42"/>
    <cellStyle name="_x0007__x0001_ 5" xfId="43"/>
    <cellStyle name="_x000f_ 5" xfId="44"/>
    <cellStyle name="_x0001_ 6" xfId="45"/>
    <cellStyle name="_x0007__x0001_ 6" xfId="46"/>
    <cellStyle name="_x000f_ 6" xfId="47"/>
    <cellStyle name="_x0001_ 7" xfId="48"/>
    <cellStyle name="_x0007__x0001_ 7" xfId="49"/>
    <cellStyle name="_x000f_ 7" xfId="50"/>
    <cellStyle name="_x0001_ 8" xfId="51"/>
    <cellStyle name="_x0007__x0001_ 8" xfId="52"/>
    <cellStyle name="_x000f_ 8" xfId="53"/>
    <cellStyle name="_x0001_ 9" xfId="54"/>
    <cellStyle name="_x0007__x0001_ 9" xfId="55"/>
    <cellStyle name="_x000f_ 9" xfId="56"/>
    <cellStyle name=" Month (Emp,Fam):&amp; _x0002__x001f__x0016_w`amfv" xfId="57"/>
    <cellStyle name=" Month (Emp,Fam):&amp; _x0002__x001f__x0016_w`amfv 2" xfId="58"/>
    <cellStyle name=" Month (Emp,Fam):&amp; _x0002__x001f__x0016_w`amfv 3" xfId="59"/>
    <cellStyle name="_x000a_ยTrim" xfId="60"/>
    <cellStyle name="_x000a_ย" xfId="61"/>
    <cellStyle name="_x0006_&quot;_x0007_&amp;_x0007_Get_Treat3" xfId="62"/>
    <cellStyle name="&quot;เ" xfId="63"/>
    <cellStyle name="&quot;เ 2" xfId="64"/>
    <cellStyle name="&quot;เ 3" xfId="65"/>
    <cellStyle name="_x0014_$$ู_x0013_ี#o_x0013__x001c__x0013__x0018_#ผ_x0012__x0012_I_x0012__x000f__x0012_ี_x0011__x0011_a_x0011_'_x0011_ศ0i0$_x0007__x001a__x0007__x0010__x0007__x0006_" xfId="66"/>
    <cellStyle name="_x0014_$$ู_x0013_ี#o_x0013__x001c__x0013__x0018_#ผ_x0012__x0012_I_x0012__x000f__x0012_ี_x0011__x0011_a_x0011_'_x0011_ศ0i0$_x0007__x001a__x0007__x0010__x0007__x0006_ 2" xfId="67"/>
    <cellStyle name="_x0007_$_x0007__x000e__x0007_๘_x0006_โ_x0006_ฬ_x0006_ถ_x0006_ _x0006__x0006_t_x0006_^_x0006_H_x0006_2_x0006__x001c__x0006__x0006__x0006_๐_x0005_ฺ_x0005_ฤ_x0005_ฎ_x0005__x0005__x0005_l_x0005_V_x0005_@_x0005_*_x0005__x0014__x0005__x0004_่_x0004_า_x0004_ผ" xfId="68"/>
    <cellStyle name=")),_x0010__x0010__x000f__x000b__x0004__x0007_-" xfId="69"/>
    <cellStyle name=")),_x0010__x0010__x000f__x000b__x0004__x0007_- 2" xfId="70"/>
    <cellStyle name=")),_x0010__x0010__x000f__x000b__x0004__x0007_- 3" xfId="71"/>
    <cellStyle name="_x0004__x0007_," xfId="72"/>
    <cellStyle name=":_x0016_3แ@ภkภ\_x000d_แ@" xfId="73"/>
    <cellStyle name="@" xfId="74"/>
    <cellStyle name="@ 2" xfId="75"/>
    <cellStyle name="@ 3" xfId="76"/>
    <cellStyle name="_4Model-CRC_Oct" xfId="77"/>
    <cellStyle name="_4Model-CRC_Oct_1" xfId="78"/>
    <cellStyle name="_4Model-CRC_Oct_2" xfId="79"/>
    <cellStyle name="_4Model-CRC_Oct_3" xfId="80"/>
    <cellStyle name="_4Model-CRC_Oct_4" xfId="81"/>
    <cellStyle name="_4Model-CRC_Oct_4 2" xfId="82"/>
    <cellStyle name="_4Model-CRC_Oct_4 3" xfId="83"/>
    <cellStyle name="_4Model-CRC_Oct_5" xfId="84"/>
    <cellStyle name="_4Model-CRC_Oct_6" xfId="85"/>
    <cellStyle name="_4Model-CRC_Oct_7" xfId="86"/>
    <cellStyle name="_4Model-CRC_Oct_8" xfId="87"/>
    <cellStyle name="_4Model-CRC_Oct_9" xfId="88"/>
    <cellStyle name="_4Model-CRC_Oct_A" xfId="89"/>
    <cellStyle name="_4Model-CRC_Oct_B" xfId="90"/>
    <cellStyle name="_4Model-CRC_Oct_C" xfId="91"/>
    <cellStyle name="_4Model-CRC_Oct_D" xfId="92"/>
    <cellStyle name="_4Model-CRC_Oct_D 2" xfId="93"/>
    <cellStyle name="_4Model-CRC_Oct_E" xfId="94"/>
    <cellStyle name="_4Model-CRC_Oct_F" xfId="95"/>
    <cellStyle name="_4Model-CRC_Oct_F 2" xfId="96"/>
    <cellStyle name="_4Model-CRC_Oct_F 3" xfId="97"/>
    <cellStyle name="_4Model-CRC_Oct_G" xfId="98"/>
    <cellStyle name="_4Model-CRC_Oct_G 2" xfId="99"/>
    <cellStyle name="_4Model-CRC_Oct_H" xfId="100"/>
    <cellStyle name="_4Model-Dealer" xfId="101"/>
    <cellStyle name="_4Model-Dealer_1" xfId="102"/>
    <cellStyle name="_4Model-Dealer_2" xfId="103"/>
    <cellStyle name="_4Model-Dealer_3" xfId="104"/>
    <cellStyle name="_4Model-Dealer_3 2" xfId="105"/>
    <cellStyle name="_4Model-Dealer_4" xfId="106"/>
    <cellStyle name="_4Model-Dealer_4 2" xfId="107"/>
    <cellStyle name="_4Model-Dealer_4 3" xfId="108"/>
    <cellStyle name="_4Model-Dealer_5" xfId="109"/>
    <cellStyle name="_4Model-Dealer_6" xfId="110"/>
    <cellStyle name="_4Model-Dealer_7" xfId="111"/>
    <cellStyle name="_4Model-Dealer_8" xfId="112"/>
    <cellStyle name="_4Model-Dealer_8 2" xfId="113"/>
    <cellStyle name="_4Model-Dealer_9" xfId="114"/>
    <cellStyle name="_4Model-Dealer_A" xfId="115"/>
    <cellStyle name="_4Model-Dealer_B" xfId="116"/>
    <cellStyle name="_4Model-Dealer_C" xfId="117"/>
    <cellStyle name="_4Model-Dealer_D" xfId="118"/>
    <cellStyle name="_4Model-Dealer_E" xfId="119"/>
    <cellStyle name="_4Model-Dealer_F" xfId="120"/>
    <cellStyle name="_4Model-Dealer_G" xfId="121"/>
    <cellStyle name="_4Model-Dealer_G 2" xfId="122"/>
    <cellStyle name="_4Model-Dealer_G 3" xfId="123"/>
    <cellStyle name="_AM Pricing Calc_es_WIP" xfId="124"/>
    <cellStyle name="_AM Pricing Calc_es_WIP 2" xfId="125"/>
    <cellStyle name="_AM Pricing Calc_es_WIP 3" xfId="126"/>
    <cellStyle name="_x0004__Cost Center,รหัสบัญชี (23.08.07)" xfId="127"/>
    <cellStyle name="_CRC" xfId="128"/>
    <cellStyle name="_Dealer" xfId="129"/>
    <cellStyle name="_Dealer_1" xfId="130"/>
    <cellStyle name="_Dealer_2" xfId="131"/>
    <cellStyle name="_Dealer_3" xfId="132"/>
    <cellStyle name="_Dealer_4" xfId="133"/>
    <cellStyle name="_Dealer_5" xfId="134"/>
    <cellStyle name="_Dealer_6" xfId="135"/>
    <cellStyle name="_Dealer_7" xfId="136"/>
    <cellStyle name="_Dealer_7 2" xfId="137"/>
    <cellStyle name="_Dealer_7 3" xfId="138"/>
    <cellStyle name="_Dealer_8" xfId="139"/>
    <cellStyle name="_Dealer_9" xfId="140"/>
    <cellStyle name="_Dealer_9 2" xfId="141"/>
    <cellStyle name="_Dealer_A" xfId="142"/>
    <cellStyle name="_Dealer_B" xfId="143"/>
    <cellStyle name="_Dealer_C" xfId="144"/>
    <cellStyle name="_Dealer_D" xfId="145"/>
    <cellStyle name="_Dealer_E" xfId="146"/>
    <cellStyle name="_Dealer_E 2" xfId="147"/>
    <cellStyle name="_Dealer_F" xfId="148"/>
    <cellStyle name="_Dealer_G" xfId="149"/>
    <cellStyle name="_Dealer_G 2" xfId="150"/>
    <cellStyle name="_Dealer_G 3" xfId="151"/>
    <cellStyle name="_Dealer_H" xfId="152"/>
    <cellStyle name="_DEALERS" xfId="153"/>
    <cellStyle name="_DEALERS_1" xfId="154"/>
    <cellStyle name="_DEALERS_2" xfId="155"/>
    <cellStyle name="_DEALERS_3" xfId="156"/>
    <cellStyle name="_DEALERS_4" xfId="157"/>
    <cellStyle name="_DEALERS_5" xfId="158"/>
    <cellStyle name="_DEALERS_6" xfId="159"/>
    <cellStyle name="_DEALERS_7" xfId="160"/>
    <cellStyle name="_DEALERS_7 2" xfId="161"/>
    <cellStyle name="_DEALERS_7 3" xfId="162"/>
    <cellStyle name="_DEALERS_8" xfId="163"/>
    <cellStyle name="_DEALERS_9" xfId="164"/>
    <cellStyle name="_DEALERS_A" xfId="165"/>
    <cellStyle name="_DEALERS_A 2" xfId="166"/>
    <cellStyle name="_DEALERS_B" xfId="167"/>
    <cellStyle name="_DEALERS_C" xfId="168"/>
    <cellStyle name="_DEALERS_D" xfId="169"/>
    <cellStyle name="_DEALERS_E" xfId="170"/>
    <cellStyle name="_DEALERS_F" xfId="171"/>
    <cellStyle name="_DEALERS_F 2" xfId="172"/>
    <cellStyle name="_DEALERS_G" xfId="173"/>
    <cellStyle name="_DEALERS_G 2" xfId="174"/>
    <cellStyle name="_DEALERS_G 3" xfId="175"/>
    <cellStyle name="_DEALERS_H" xfId="176"/>
    <cellStyle name="_Model_feb2002CRC" xfId="177"/>
    <cellStyle name="_Model_feb2002CRC_1" xfId="178"/>
    <cellStyle name="_Model_feb2002CRC_2" xfId="179"/>
    <cellStyle name="_Model_feb2002CRC_3" xfId="180"/>
    <cellStyle name="_Model_feb2002CRC_4" xfId="181"/>
    <cellStyle name="_Model_feb2002CRC_4 2" xfId="182"/>
    <cellStyle name="_Model_feb2002CRC_4 3" xfId="183"/>
    <cellStyle name="_Model_feb2002CRC_5" xfId="184"/>
    <cellStyle name="_Model_feb2002CRC_6" xfId="185"/>
    <cellStyle name="_Model_feb2002CRC_6 2" xfId="186"/>
    <cellStyle name="_Model_feb2002CRC_6 3" xfId="187"/>
    <cellStyle name="_Model_feb2002CRC_7" xfId="188"/>
    <cellStyle name="_Model_feb2002CRC_8" xfId="189"/>
    <cellStyle name="_Model_feb2002CRC_9" xfId="190"/>
    <cellStyle name="_Model_feb2002CRC_A" xfId="191"/>
    <cellStyle name="_Model_feb2002CRC_B" xfId="192"/>
    <cellStyle name="_Model_feb2002CRC_C" xfId="193"/>
    <cellStyle name="_Model_feb2002CRC_D" xfId="194"/>
    <cellStyle name="_Model_feb2002CRC_E" xfId="195"/>
    <cellStyle name="_Model_feb2002CRC_E 2" xfId="196"/>
    <cellStyle name="_Model_feb2002CRC_F" xfId="197"/>
    <cellStyle name="_Model_feb2002CRC_G" xfId="198"/>
    <cellStyle name="_Model_feb2002CRC_G 2" xfId="199"/>
    <cellStyle name="_Model_JulyCRC" xfId="200"/>
    <cellStyle name="_Model_JulyCRC_1" xfId="201"/>
    <cellStyle name="_Model_JulyCRC_2" xfId="202"/>
    <cellStyle name="_Model_JulyCRC_3" xfId="203"/>
    <cellStyle name="_Model_JulyCRC_4" xfId="204"/>
    <cellStyle name="_Model_JulyCRC_5" xfId="205"/>
    <cellStyle name="_Model_JulyCRC_6" xfId="206"/>
    <cellStyle name="_Model_JulyCRC_7" xfId="207"/>
    <cellStyle name="_Model_JulyCRC_8" xfId="208"/>
    <cellStyle name="_Model_JulyCRC_9" xfId="209"/>
    <cellStyle name="_Model_JulyCRC_A" xfId="210"/>
    <cellStyle name="_Model_JulyCRC_A 2" xfId="211"/>
    <cellStyle name="_Model_JulyCRC_A 3" xfId="212"/>
    <cellStyle name="_Model_JulyCRC_B" xfId="213"/>
    <cellStyle name="_Model_JulyCRC_C" xfId="214"/>
    <cellStyle name="_Model_JulyCRC_C 2" xfId="215"/>
    <cellStyle name="_Model_JulyCRC_C 3" xfId="216"/>
    <cellStyle name="_Model_JulyCRC_D" xfId="217"/>
    <cellStyle name="_Model_JulyCRC_D 2" xfId="218"/>
    <cellStyle name="_Model_JulyCRC_E" xfId="219"/>
    <cellStyle name="_Model_JulyCRC_F" xfId="220"/>
    <cellStyle name="_Model_JulyCRC_G" xfId="221"/>
    <cellStyle name="_Model_JulyCRC_G 2" xfId="222"/>
    <cellStyle name="_Model_OctCRC2" xfId="223"/>
    <cellStyle name="_Model_OctCRC2_1" xfId="224"/>
    <cellStyle name="_Model_OctCRC2_2" xfId="225"/>
    <cellStyle name="_Model_OctCRC2_2 2" xfId="226"/>
    <cellStyle name="_Model_OctCRC2_2 3" xfId="227"/>
    <cellStyle name="_Model_OctCRC2_3" xfId="228"/>
    <cellStyle name="_Model_OctCRC2_4" xfId="229"/>
    <cellStyle name="_Model_OctCRC2_5" xfId="230"/>
    <cellStyle name="_Model_OctCRC2_6" xfId="231"/>
    <cellStyle name="_Model_OctCRC2_7" xfId="232"/>
    <cellStyle name="_Model_OctCRC2_7 2" xfId="233"/>
    <cellStyle name="_Model_OctCRC2_7 3" xfId="234"/>
    <cellStyle name="_Model_OctCRC2_8" xfId="235"/>
    <cellStyle name="_Model_OctCRC2_9" xfId="236"/>
    <cellStyle name="_Model_OctCRC2_A" xfId="237"/>
    <cellStyle name="_Model_OctCRC2_B" xfId="238"/>
    <cellStyle name="_Model_OctCRC2_C" xfId="239"/>
    <cellStyle name="_Model_OctCRC2_D" xfId="240"/>
    <cellStyle name="_Model_OctCRC2_E" xfId="241"/>
    <cellStyle name="_Model_OctCRC2_F" xfId="242"/>
    <cellStyle name="_Model_OctCRC2_F 2" xfId="243"/>
    <cellStyle name="_Model_OctCRC2_G" xfId="244"/>
    <cellStyle name="_Model_OctCRC2_G 2" xfId="245"/>
    <cellStyle name="_Model_SepCRC" xfId="246"/>
    <cellStyle name="_Model_SepCRC 2" xfId="247"/>
    <cellStyle name="_Model_SepCRC 3" xfId="248"/>
    <cellStyle name="_Model_SepCRC_1" xfId="249"/>
    <cellStyle name="_Model_SepCRC_2" xfId="250"/>
    <cellStyle name="_Model_SepCRC_3" xfId="251"/>
    <cellStyle name="_Model_SepCRC_4" xfId="252"/>
    <cellStyle name="_Model_SepCRC_5" xfId="253"/>
    <cellStyle name="_Model_SepCRC_6" xfId="254"/>
    <cellStyle name="_Model_SepCRC_7" xfId="255"/>
    <cellStyle name="_Model_SepCRC_8" xfId="256"/>
    <cellStyle name="_Model_SepCRC_9" xfId="257"/>
    <cellStyle name="_Model_SepCRC_A" xfId="258"/>
    <cellStyle name="_Model_SepCRC_B" xfId="259"/>
    <cellStyle name="_Model_SepCRC_C" xfId="260"/>
    <cellStyle name="_Model_SepCRC_D" xfId="261"/>
    <cellStyle name="_Model_SepCRC_E" xfId="262"/>
    <cellStyle name="_Model_SepCRC_E 2" xfId="263"/>
    <cellStyle name="_Model_SepCRC_E 3" xfId="264"/>
    <cellStyle name="_Model_SepCRC_F" xfId="265"/>
    <cellStyle name="_Model_SepCRC_F 2" xfId="266"/>
    <cellStyle name="_Model_SepCRC_G" xfId="267"/>
    <cellStyle name="_Model_SepCRC_G 2" xfId="268"/>
    <cellStyle name="_Model_SepCRC_H" xfId="269"/>
    <cellStyle name="_NEW_Chart Dealer" xfId="270"/>
    <cellStyle name="_NEW_Chart Dealer_1" xfId="271"/>
    <cellStyle name="_NEW_Chart Dealer_2" xfId="272"/>
    <cellStyle name="_NEW_Chart Dealer_2 2" xfId="273"/>
    <cellStyle name="_NEW_Chart Dealer_2 3" xfId="274"/>
    <cellStyle name="_NEW_Chart Dealer_3" xfId="275"/>
    <cellStyle name="_NEW_Chart Dealer_4" xfId="276"/>
    <cellStyle name="_NEW_Chart Dealer_5" xfId="277"/>
    <cellStyle name="_NEW_Chart Dealer_6" xfId="278"/>
    <cellStyle name="_NEW_Chart Dealer_7" xfId="279"/>
    <cellStyle name="_NEW_Chart Dealer_7 2" xfId="280"/>
    <cellStyle name="_NEW_Chart Dealer_7 3" xfId="281"/>
    <cellStyle name="_NEW_Chart Dealer_8" xfId="282"/>
    <cellStyle name="_NEW_Chart Dealer_9" xfId="283"/>
    <cellStyle name="_NEW_Chart Dealer_A" xfId="284"/>
    <cellStyle name="_NEW_Chart Dealer_B" xfId="285"/>
    <cellStyle name="_NEW_Chart Dealer_C" xfId="286"/>
    <cellStyle name="_NEW_Chart Dealer_D" xfId="287"/>
    <cellStyle name="_NEW_Chart Dealer_E" xfId="288"/>
    <cellStyle name="_NEW_Chart Dealer_F" xfId="289"/>
    <cellStyle name="_NEW_Chart Dealer_F 2" xfId="290"/>
    <cellStyle name="_NEW_Chart Dealer_G" xfId="291"/>
    <cellStyle name="_NEW_Chart Dealer_G 2" xfId="292"/>
    <cellStyle name="_NewActual" xfId="293"/>
    <cellStyle name="_NewActual_1" xfId="294"/>
    <cellStyle name="_NewActual_2" xfId="295"/>
    <cellStyle name="_NewActual_2 2" xfId="296"/>
    <cellStyle name="_NewActual_2 3" xfId="297"/>
    <cellStyle name="_NewActual_3" xfId="298"/>
    <cellStyle name="_NewActual_4" xfId="299"/>
    <cellStyle name="_NewActual_5" xfId="300"/>
    <cellStyle name="_NewActual_6" xfId="301"/>
    <cellStyle name="_NewActual_7" xfId="302"/>
    <cellStyle name="_NewActual_7 2" xfId="303"/>
    <cellStyle name="_NewActual_8" xfId="304"/>
    <cellStyle name="_NewActual_9" xfId="305"/>
    <cellStyle name="_NewActual_A" xfId="306"/>
    <cellStyle name="_NewActual_B" xfId="307"/>
    <cellStyle name="_NewActual_C" xfId="308"/>
    <cellStyle name="_NewActual_C 2" xfId="309"/>
    <cellStyle name="_NewActual_C 3" xfId="310"/>
    <cellStyle name="_NewActual_D" xfId="311"/>
    <cellStyle name="_NewActual_D 2" xfId="312"/>
    <cellStyle name="_NewActual_E" xfId="313"/>
    <cellStyle name="_NewActual_F" xfId="314"/>
    <cellStyle name="_NewActual_G" xfId="315"/>
    <cellStyle name="_Org-Chart CRC" xfId="316"/>
    <cellStyle name="_Org-Chart CRC_1" xfId="317"/>
    <cellStyle name="_Org-Chart CRC_2" xfId="318"/>
    <cellStyle name="_Org-Chart CRC_3" xfId="319"/>
    <cellStyle name="_Org-Chart CRC_4" xfId="320"/>
    <cellStyle name="_Org-Chart CRC_5" xfId="321"/>
    <cellStyle name="_Org-Chart CRC_6" xfId="322"/>
    <cellStyle name="_Org-Chart CRC_7" xfId="323"/>
    <cellStyle name="_Org-Chart CRC_8" xfId="324"/>
    <cellStyle name="_Org-Chart CRC_8 2" xfId="325"/>
    <cellStyle name="_Org-Chart CRC_8 3" xfId="326"/>
    <cellStyle name="_Org-Chart CRC_9" xfId="327"/>
    <cellStyle name="_Org-Chart CRC_9 2" xfId="328"/>
    <cellStyle name="_Org-Chart CRC_A" xfId="329"/>
    <cellStyle name="_Org-Chart CRC_B" xfId="330"/>
    <cellStyle name="_Org-Chart CRC_C" xfId="331"/>
    <cellStyle name="_Org-Chart CRC_D" xfId="332"/>
    <cellStyle name="_Org-Chart CRC_E" xfId="333"/>
    <cellStyle name="_Org-Chart CRC_E 2" xfId="334"/>
    <cellStyle name="_Org-Chart CRC_F" xfId="335"/>
    <cellStyle name="_Org-Chart CRC_F 2" xfId="336"/>
    <cellStyle name="_Org-Chart CRC_F 3" xfId="337"/>
    <cellStyle name="_Org-Chart CRC_G" xfId="338"/>
    <cellStyle name="_Org-Chart Dealer" xfId="339"/>
    <cellStyle name="_Org-Chart Dealer 45" xfId="340"/>
    <cellStyle name="_Org-Chart Dealer 45_1" xfId="341"/>
    <cellStyle name="_Org-Chart Dealer 45_2" xfId="342"/>
    <cellStyle name="_Org-Chart Dealer 45_3" xfId="343"/>
    <cellStyle name="_Org-Chart Dealer 45_4" xfId="344"/>
    <cellStyle name="_Org-Chart Dealer 45_4 2" xfId="345"/>
    <cellStyle name="_Org-Chart Dealer 45_4 3" xfId="346"/>
    <cellStyle name="_Org-Chart Dealer 45_5" xfId="347"/>
    <cellStyle name="_Org-Chart Dealer 45_6" xfId="348"/>
    <cellStyle name="_Org-Chart Dealer 45_7" xfId="349"/>
    <cellStyle name="_Org-Chart Dealer 45_8" xfId="350"/>
    <cellStyle name="_Org-Chart Dealer 45_8 2" xfId="351"/>
    <cellStyle name="_Org-Chart Dealer 45_9" xfId="352"/>
    <cellStyle name="_Org-Chart Dealer 45_A" xfId="353"/>
    <cellStyle name="_Org-Chart Dealer 45_B" xfId="354"/>
    <cellStyle name="_Org-Chart Dealer 45_C" xfId="355"/>
    <cellStyle name="_Org-Chart Dealer 45_D" xfId="356"/>
    <cellStyle name="_Org-Chart Dealer 45_E" xfId="357"/>
    <cellStyle name="_Org-Chart Dealer 45_F" xfId="358"/>
    <cellStyle name="_Org-Chart Dealer 45_F 2" xfId="359"/>
    <cellStyle name="_Org-Chart Dealer 45_F 3" xfId="360"/>
    <cellStyle name="_Org-Chart Dealer 45_G" xfId="361"/>
    <cellStyle name="_Org-Chart Dealer 45_G 2" xfId="362"/>
    <cellStyle name="_Org-Chart Dealer 45_H" xfId="363"/>
    <cellStyle name="_Org-Chart Dealer_1" xfId="364"/>
    <cellStyle name="_Org-Chart Dealer_2" xfId="365"/>
    <cellStyle name="_Org-Chart Dealer_3" xfId="366"/>
    <cellStyle name="_Org-Chart Dealer_4" xfId="367"/>
    <cellStyle name="_Org-Chart Dealer_4 2" xfId="368"/>
    <cellStyle name="_Org-Chart Dealer_4 3" xfId="369"/>
    <cellStyle name="_Org-Chart Dealer_5" xfId="370"/>
    <cellStyle name="_Org-Chart Dealer_6" xfId="371"/>
    <cellStyle name="_Org-Chart Dealer_7" xfId="372"/>
    <cellStyle name="_Org-Chart Dealer_8" xfId="373"/>
    <cellStyle name="_Org-Chart Dealer_9" xfId="374"/>
    <cellStyle name="_Org-Chart Dealer_A" xfId="375"/>
    <cellStyle name="_Org-Chart Dealer_A 2" xfId="376"/>
    <cellStyle name="_Org-Chart Dealer_A 3" xfId="377"/>
    <cellStyle name="_Org-Chart Dealer_B" xfId="378"/>
    <cellStyle name="_Org-Chart Dealer_B 2" xfId="379"/>
    <cellStyle name="_Org-Chart Dealer_C" xfId="380"/>
    <cellStyle name="_Org-Chart Dealer_D" xfId="381"/>
    <cellStyle name="_Org-Chart Dealer_E" xfId="382"/>
    <cellStyle name="_Org-Chart Dealer_F" xfId="383"/>
    <cellStyle name="_Org-Chart Dealer_G" xfId="384"/>
    <cellStyle name="_Org-Chart Dealer_G 2" xfId="385"/>
    <cellStyle name="_Org-Chart Dealer_H" xfId="386"/>
    <cellStyle name="_Plan-Dealer" xfId="387"/>
    <cellStyle name="_Plan-Dealer 2" xfId="388"/>
    <cellStyle name="_Plan-Dealer 3" xfId="389"/>
    <cellStyle name="_Plan-Dealer_1" xfId="390"/>
    <cellStyle name="_Plan-Dealer_2" xfId="391"/>
    <cellStyle name="_Plan-Dealer_3" xfId="392"/>
    <cellStyle name="_Plan-Dealer_4" xfId="393"/>
    <cellStyle name="_Plan-Dealer_5" xfId="394"/>
    <cellStyle name="_Plan-Dealer_6" xfId="395"/>
    <cellStyle name="_Plan-Dealer_7" xfId="396"/>
    <cellStyle name="_Plan-Dealer_8" xfId="397"/>
    <cellStyle name="_Plan-Dealer_9" xfId="398"/>
    <cellStyle name="_Plan-Dealer_A" xfId="399"/>
    <cellStyle name="_Plan-Dealer_A 2" xfId="400"/>
    <cellStyle name="_Plan-Dealer_B" xfId="401"/>
    <cellStyle name="_Plan-Dealer_B 2" xfId="402"/>
    <cellStyle name="_Plan-Dealer_B 3" xfId="403"/>
    <cellStyle name="_Plan-Dealer_C" xfId="404"/>
    <cellStyle name="_Plan-Dealer_D" xfId="405"/>
    <cellStyle name="_Plan-Dealer_E" xfId="406"/>
    <cellStyle name="_Plan-Dealer_F" xfId="407"/>
    <cellStyle name="_Plan-Dealer_G" xfId="408"/>
    <cellStyle name="_Plan-Dealer_G 2" xfId="409"/>
    <cellStyle name="_ประกาศผังใหม่ CRC" xfId="410"/>
    <cellStyle name="_ประกาศผังใหม่ ผจ" xfId="411"/>
    <cellStyle name="_ประสานงานMDC" xfId="412"/>
    <cellStyle name="_ผังนครหลวง-กลาง-เหนือ" xfId="413"/>
    <cellStyle name="_x0007_|_x0007_f_x0007_P_x0007_:_x0007_$_x0007__x000e__x0007_๘_x0006_ะ_x0007_" xfId="414"/>
    <cellStyle name="}" xfId="415"/>
    <cellStyle name="_x0014_‘_x0014_~_x0014_k_x0014_X_x0014_E_x0014_+_x0014__x000f__x0014_ํ_x0013_ท_x0013__x0013_B_x0013__x0003__x0013_ั_x0012_พ_x0012_ซ_x0012__x0012_…_x0012_k_x0012_O_x0012_-_x0012_๗_x0011_ล_x0011_‘_x0011___x0011_/_x0011_๛_x0010_ผ_x0010_n]))ด_x0003__x0003__x0003__x0004_r_x0003_F_x0003_0_x0003__x001a__x0003__x0004__x0003_๎_x0002_ุ_x0002_ย_x0002_ฌ_x0002_–_x0002_€_x0002_j_x0002_T_x0002_&gt;_x0002_\_x0003_(_x0002__x0001_ๆ_x0001_ะ_x0001_บ_x0001_ค_x0001__x0001__x0012__x0002_x_x0001_L_x0001_6_x0001_ _x0001_b_x0001_" xfId="416"/>
    <cellStyle name="€" xfId="417"/>
    <cellStyle name="€" xfId="418"/>
    <cellStyle name="" xfId="419"/>
    <cellStyle name=" 2" xfId="420"/>
    <cellStyle name=" 3" xfId="421"/>
    <cellStyle name="_x0004__x0004_z_x0004_d_x0004_N_x0004_8_x0004_&quot;_x0004__x000c__x0004_๖_x0003_" xfId="422"/>
    <cellStyle name="_x000e_แ@เ@ง_x000e_แ@" xfId="423"/>
    <cellStyle name="ย" xfId="424"/>
    <cellStyle name="0,0_x000d__x000a_NA_x000d__x000a_" xfId="425"/>
    <cellStyle name="0,0_x000d__x000a_NA_x000d__x000a_ 1" xfId="426"/>
    <cellStyle name="0,0_x000d__x000a_NA_x000d__x000a_ 1 1" xfId="427"/>
    <cellStyle name="0,0_x000d__x000a_NA_x000d__x000a_ 1 2" xfId="428"/>
    <cellStyle name="0,0_x000d__x000a_NA_x000d__x000a_ 1 3" xfId="429"/>
    <cellStyle name="0,0_x000d__x000a_NA_x000d__x000a_ 10" xfId="430"/>
    <cellStyle name="0,0_x000d__x000a_NA_x000d__x000a_ 11" xfId="431"/>
    <cellStyle name="0,0_x000d__x000a_NA_x000d__x000a_ 12" xfId="432"/>
    <cellStyle name="0,0_x000d__x000a_NA_x000d__x000a_ 13" xfId="433"/>
    <cellStyle name="0,0_x000d__x000a_NA_x000d__x000a_ 2" xfId="434"/>
    <cellStyle name="0,0_x000d__x000a_NA_x000d__x000a_ 2 1" xfId="435"/>
    <cellStyle name="0,0_x000d__x000a_NA_x000d__x000a_ 2 2" xfId="436"/>
    <cellStyle name="0,0_x000d__x000a_NA_x000d__x000a_ 2 3" xfId="437"/>
    <cellStyle name="0,0_x000d__x000a_NA_x000d__x000a_ 3" xfId="438"/>
    <cellStyle name="0,0_x000d__x000a_NA_x000d__x000a_ 3 1" xfId="439"/>
    <cellStyle name="0,0_x000d__x000a_NA_x000d__x000a_ 3 2" xfId="440"/>
    <cellStyle name="0,0_x000d__x000a_NA_x000d__x000a_ 3 3" xfId="441"/>
    <cellStyle name="0,0_x000d__x000a_NA_x000d__x000a_ 4" xfId="442"/>
    <cellStyle name="0,0_x000d__x000a_NA_x000d__x000a_ 4 1" xfId="443"/>
    <cellStyle name="0,0_x000d__x000a_NA_x000d__x000a_ 4 2" xfId="444"/>
    <cellStyle name="0,0_x000d__x000a_NA_x000d__x000a_ 4 3" xfId="445"/>
    <cellStyle name="0,0_x000d__x000a_NA_x000d__x000a_ 5" xfId="446"/>
    <cellStyle name="0,0_x000d__x000a_NA_x000d__x000a_ 5 1" xfId="447"/>
    <cellStyle name="0,0_x000d__x000a_NA_x000d__x000a_ 5 2" xfId="448"/>
    <cellStyle name="0,0_x000d__x000a_NA_x000d__x000a_ 5 3" xfId="449"/>
    <cellStyle name="0,0_x000d__x000a_NA_x000d__x000a_ 6" xfId="450"/>
    <cellStyle name="0,0_x000d__x000a_NA_x000d__x000a_ 6 1" xfId="451"/>
    <cellStyle name="0,0_x000d__x000a_NA_x000d__x000a_ 6 2" xfId="452"/>
    <cellStyle name="0,0_x000d__x000a_NA_x000d__x000a_ 6 3" xfId="453"/>
    <cellStyle name="0,0_x000d__x000a_NA_x000d__x000a_ 7" xfId="454"/>
    <cellStyle name="0,0_x000d__x000a_NA_x000d__x000a_ 7 1" xfId="455"/>
    <cellStyle name="0,0_x000d__x000a_NA_x000d__x000a_ 7 2" xfId="456"/>
    <cellStyle name="0,0_x000d__x000a_NA_x000d__x000a_ 7 3" xfId="457"/>
    <cellStyle name="0,0_x000d__x000a_NA_x000d__x000a_ 8" xfId="458"/>
    <cellStyle name="0,0_x000d__x000a_NA_x000d__x000a_ 8 1" xfId="459"/>
    <cellStyle name="0,0_x000d__x000a_NA_x000d__x000a_ 8 2" xfId="460"/>
    <cellStyle name="0,0_x000d__x000a_NA_x000d__x000a_ 8 3" xfId="461"/>
    <cellStyle name="0,0_x000d__x000a_NA_x000d__x000a_ 9" xfId="462"/>
    <cellStyle name="0,0_x000d__x000a_NA_x000d__x000a__type of switch v4" xfId="463"/>
    <cellStyle name="_x0007_๐_x0007_่_x0007_._x0017__x000b__x0017_่_x0016_ฦ_x0016_ข_x0016__x0016_a_x0016_=_x0016__x001e__x0016_" xfId="464"/>
    <cellStyle name="04" xfId="465"/>
    <cellStyle name="04 2" xfId="466"/>
    <cellStyle name="04 3" xfId="467"/>
    <cellStyle name="_x0006_๐_x0005_ฺ_x0005_ฤ" xfId="468"/>
    <cellStyle name="1" xfId="469"/>
    <cellStyle name="101" xfId="470"/>
    <cellStyle name="102" xfId="471"/>
    <cellStyle name="2" xfId="472"/>
    <cellStyle name="20% - Accent1 1" xfId="473"/>
    <cellStyle name="20% - Accent1 1 1" xfId="474"/>
    <cellStyle name="20% - Accent1 1 2" xfId="475"/>
    <cellStyle name="20% - Accent1 1 3" xfId="476"/>
    <cellStyle name="20% - Accent1 10" xfId="477"/>
    <cellStyle name="20% - Accent1 11" xfId="478"/>
    <cellStyle name="20% - Accent1 12" xfId="479"/>
    <cellStyle name="20% - Accent1 13" xfId="480"/>
    <cellStyle name="20% - Accent1 14" xfId="481"/>
    <cellStyle name="20% - Accent1 15" xfId="482"/>
    <cellStyle name="20% - Accent1 16" xfId="483"/>
    <cellStyle name="20% - Accent1 17" xfId="484"/>
    <cellStyle name="20% - Accent1 18" xfId="485"/>
    <cellStyle name="20% - Accent1 19" xfId="486"/>
    <cellStyle name="20% - Accent1 2" xfId="487"/>
    <cellStyle name="20% - Accent1 2 1" xfId="488"/>
    <cellStyle name="20% - Accent1 2 2" xfId="489"/>
    <cellStyle name="20% - Accent1 2 3" xfId="490"/>
    <cellStyle name="20% - Accent1 2 4" xfId="491"/>
    <cellStyle name="20% - Accent1 20" xfId="492"/>
    <cellStyle name="20% - Accent1 21" xfId="493"/>
    <cellStyle name="20% - Accent1 22" xfId="494"/>
    <cellStyle name="20% - Accent1 23" xfId="495"/>
    <cellStyle name="20% - Accent1 24" xfId="496"/>
    <cellStyle name="20% - Accent1 25" xfId="497"/>
    <cellStyle name="20% - Accent1 26" xfId="498"/>
    <cellStyle name="20% - Accent1 27" xfId="499"/>
    <cellStyle name="20% - Accent1 28" xfId="500"/>
    <cellStyle name="20% - Accent1 29" xfId="501"/>
    <cellStyle name="20% - Accent1 3" xfId="502"/>
    <cellStyle name="20% - Accent1 3 1" xfId="503"/>
    <cellStyle name="20% - Accent1 3 2" xfId="504"/>
    <cellStyle name="20% - Accent1 3 3" xfId="505"/>
    <cellStyle name="20% - Accent1 30" xfId="506"/>
    <cellStyle name="20% - Accent1 31" xfId="507"/>
    <cellStyle name="20% - Accent1 32" xfId="508"/>
    <cellStyle name="20% - Accent1 33" xfId="509"/>
    <cellStyle name="20% - Accent1 34" xfId="510"/>
    <cellStyle name="20% - Accent1 35" xfId="511"/>
    <cellStyle name="20% - Accent1 36" xfId="512"/>
    <cellStyle name="20% - Accent1 37" xfId="513"/>
    <cellStyle name="20% - Accent1 38" xfId="514"/>
    <cellStyle name="20% - Accent1 39" xfId="515"/>
    <cellStyle name="20% - Accent1 4" xfId="516"/>
    <cellStyle name="20% - Accent1 4 1" xfId="517"/>
    <cellStyle name="20% - Accent1 4 2" xfId="518"/>
    <cellStyle name="20% - Accent1 4 3" xfId="519"/>
    <cellStyle name="20% - Accent1 40" xfId="520"/>
    <cellStyle name="20% - Accent1 41" xfId="521"/>
    <cellStyle name="20% - Accent1 42" xfId="522"/>
    <cellStyle name="20% - Accent1 43" xfId="523"/>
    <cellStyle name="20% - Accent1 44" xfId="524"/>
    <cellStyle name="20% - Accent1 45" xfId="525"/>
    <cellStyle name="20% - Accent1 46" xfId="526"/>
    <cellStyle name="20% - Accent1 47" xfId="527"/>
    <cellStyle name="20% - Accent1 48" xfId="528"/>
    <cellStyle name="20% - Accent1 49" xfId="529"/>
    <cellStyle name="20% - Accent1 5" xfId="530"/>
    <cellStyle name="20% - Accent1 5 1" xfId="531"/>
    <cellStyle name="20% - Accent1 5 2" xfId="532"/>
    <cellStyle name="20% - Accent1 5 3" xfId="533"/>
    <cellStyle name="20% - Accent1 50" xfId="534"/>
    <cellStyle name="20% - Accent1 51" xfId="535"/>
    <cellStyle name="20% - Accent1 52" xfId="536"/>
    <cellStyle name="20% - Accent1 53" xfId="537"/>
    <cellStyle name="20% - Accent1 6" xfId="538"/>
    <cellStyle name="20% - Accent1 6 1" xfId="539"/>
    <cellStyle name="20% - Accent1 6 2" xfId="540"/>
    <cellStyle name="20% - Accent1 6 3" xfId="541"/>
    <cellStyle name="20% - Accent1 7" xfId="542"/>
    <cellStyle name="20% - Accent1 7 1" xfId="543"/>
    <cellStyle name="20% - Accent1 7 2" xfId="544"/>
    <cellStyle name="20% - Accent1 7 3" xfId="545"/>
    <cellStyle name="20% - Accent1 8" xfId="546"/>
    <cellStyle name="20% - Accent1 8 1" xfId="547"/>
    <cellStyle name="20% - Accent1 8 2" xfId="548"/>
    <cellStyle name="20% - Accent1 8 3" xfId="549"/>
    <cellStyle name="20% - Accent1 9" xfId="550"/>
    <cellStyle name="20% - Accent2 1" xfId="551"/>
    <cellStyle name="20% - Accent2 1 1" xfId="552"/>
    <cellStyle name="20% - Accent2 1 2" xfId="553"/>
    <cellStyle name="20% - Accent2 1 3" xfId="554"/>
    <cellStyle name="20% - Accent2 10" xfId="555"/>
    <cellStyle name="20% - Accent2 11" xfId="556"/>
    <cellStyle name="20% - Accent2 12" xfId="557"/>
    <cellStyle name="20% - Accent2 13" xfId="558"/>
    <cellStyle name="20% - Accent2 14" xfId="559"/>
    <cellStyle name="20% - Accent2 15" xfId="560"/>
    <cellStyle name="20% - Accent2 16" xfId="561"/>
    <cellStyle name="20% - Accent2 17" xfId="562"/>
    <cellStyle name="20% - Accent2 18" xfId="563"/>
    <cellStyle name="20% - Accent2 19" xfId="564"/>
    <cellStyle name="20% - Accent2 2" xfId="565"/>
    <cellStyle name="20% - Accent2 2 1" xfId="566"/>
    <cellStyle name="20% - Accent2 2 2" xfId="567"/>
    <cellStyle name="20% - Accent2 2 3" xfId="568"/>
    <cellStyle name="20% - Accent2 2 4" xfId="569"/>
    <cellStyle name="20% - Accent2 20" xfId="570"/>
    <cellStyle name="20% - Accent2 21" xfId="571"/>
    <cellStyle name="20% - Accent2 22" xfId="572"/>
    <cellStyle name="20% - Accent2 23" xfId="573"/>
    <cellStyle name="20% - Accent2 24" xfId="574"/>
    <cellStyle name="20% - Accent2 25" xfId="575"/>
    <cellStyle name="20% - Accent2 26" xfId="576"/>
    <cellStyle name="20% - Accent2 27" xfId="577"/>
    <cellStyle name="20% - Accent2 28" xfId="578"/>
    <cellStyle name="20% - Accent2 29" xfId="579"/>
    <cellStyle name="20% - Accent2 3" xfId="580"/>
    <cellStyle name="20% - Accent2 3 1" xfId="581"/>
    <cellStyle name="20% - Accent2 3 2" xfId="582"/>
    <cellStyle name="20% - Accent2 3 3" xfId="583"/>
    <cellStyle name="20% - Accent2 30" xfId="584"/>
    <cellStyle name="20% - Accent2 31" xfId="585"/>
    <cellStyle name="20% - Accent2 32" xfId="586"/>
    <cellStyle name="20% - Accent2 33" xfId="587"/>
    <cellStyle name="20% - Accent2 34" xfId="588"/>
    <cellStyle name="20% - Accent2 35" xfId="589"/>
    <cellStyle name="20% - Accent2 36" xfId="590"/>
    <cellStyle name="20% - Accent2 37" xfId="591"/>
    <cellStyle name="20% - Accent2 38" xfId="592"/>
    <cellStyle name="20% - Accent2 39" xfId="593"/>
    <cellStyle name="20% - Accent2 4" xfId="594"/>
    <cellStyle name="20% - Accent2 4 1" xfId="595"/>
    <cellStyle name="20% - Accent2 4 2" xfId="596"/>
    <cellStyle name="20% - Accent2 4 3" xfId="597"/>
    <cellStyle name="20% - Accent2 40" xfId="598"/>
    <cellStyle name="20% - Accent2 41" xfId="599"/>
    <cellStyle name="20% - Accent2 42" xfId="600"/>
    <cellStyle name="20% - Accent2 43" xfId="601"/>
    <cellStyle name="20% - Accent2 44" xfId="602"/>
    <cellStyle name="20% - Accent2 45" xfId="603"/>
    <cellStyle name="20% - Accent2 46" xfId="604"/>
    <cellStyle name="20% - Accent2 47" xfId="605"/>
    <cellStyle name="20% - Accent2 48" xfId="606"/>
    <cellStyle name="20% - Accent2 49" xfId="607"/>
    <cellStyle name="20% - Accent2 5" xfId="608"/>
    <cellStyle name="20% - Accent2 5 1" xfId="609"/>
    <cellStyle name="20% - Accent2 5 2" xfId="610"/>
    <cellStyle name="20% - Accent2 5 3" xfId="611"/>
    <cellStyle name="20% - Accent2 50" xfId="612"/>
    <cellStyle name="20% - Accent2 51" xfId="613"/>
    <cellStyle name="20% - Accent2 52" xfId="614"/>
    <cellStyle name="20% - Accent2 53" xfId="615"/>
    <cellStyle name="20% - Accent2 6" xfId="616"/>
    <cellStyle name="20% - Accent2 6 1" xfId="617"/>
    <cellStyle name="20% - Accent2 6 2" xfId="618"/>
    <cellStyle name="20% - Accent2 6 3" xfId="619"/>
    <cellStyle name="20% - Accent2 7" xfId="620"/>
    <cellStyle name="20% - Accent2 7 1" xfId="621"/>
    <cellStyle name="20% - Accent2 7 2" xfId="622"/>
    <cellStyle name="20% - Accent2 7 3" xfId="623"/>
    <cellStyle name="20% - Accent2 8" xfId="624"/>
    <cellStyle name="20% - Accent2 8 1" xfId="625"/>
    <cellStyle name="20% - Accent2 8 2" xfId="626"/>
    <cellStyle name="20% - Accent2 8 3" xfId="627"/>
    <cellStyle name="20% - Accent2 9" xfId="628"/>
    <cellStyle name="20% - Accent3 1" xfId="629"/>
    <cellStyle name="20% - Accent3 1 1" xfId="630"/>
    <cellStyle name="20% - Accent3 1 2" xfId="631"/>
    <cellStyle name="20% - Accent3 1 3" xfId="632"/>
    <cellStyle name="20% - Accent3 10" xfId="633"/>
    <cellStyle name="20% - Accent3 11" xfId="634"/>
    <cellStyle name="20% - Accent3 12" xfId="635"/>
    <cellStyle name="20% - Accent3 13" xfId="636"/>
    <cellStyle name="20% - Accent3 14" xfId="637"/>
    <cellStyle name="20% - Accent3 15" xfId="638"/>
    <cellStyle name="20% - Accent3 16" xfId="639"/>
    <cellStyle name="20% - Accent3 17" xfId="640"/>
    <cellStyle name="20% - Accent3 18" xfId="641"/>
    <cellStyle name="20% - Accent3 19" xfId="642"/>
    <cellStyle name="20% - Accent3 2" xfId="643"/>
    <cellStyle name="20% - Accent3 2 1" xfId="644"/>
    <cellStyle name="20% - Accent3 2 2" xfId="645"/>
    <cellStyle name="20% - Accent3 2 3" xfId="646"/>
    <cellStyle name="20% - Accent3 2 4" xfId="647"/>
    <cellStyle name="20% - Accent3 20" xfId="648"/>
    <cellStyle name="20% - Accent3 21" xfId="649"/>
    <cellStyle name="20% - Accent3 22" xfId="650"/>
    <cellStyle name="20% - Accent3 23" xfId="651"/>
    <cellStyle name="20% - Accent3 24" xfId="652"/>
    <cellStyle name="20% - Accent3 25" xfId="653"/>
    <cellStyle name="20% - Accent3 26" xfId="654"/>
    <cellStyle name="20% - Accent3 27" xfId="655"/>
    <cellStyle name="20% - Accent3 28" xfId="656"/>
    <cellStyle name="20% - Accent3 29" xfId="657"/>
    <cellStyle name="20% - Accent3 3" xfId="658"/>
    <cellStyle name="20% - Accent3 3 1" xfId="659"/>
    <cellStyle name="20% - Accent3 3 2" xfId="660"/>
    <cellStyle name="20% - Accent3 3 3" xfId="661"/>
    <cellStyle name="20% - Accent3 30" xfId="662"/>
    <cellStyle name="20% - Accent3 31" xfId="663"/>
    <cellStyle name="20% - Accent3 32" xfId="664"/>
    <cellStyle name="20% - Accent3 33" xfId="665"/>
    <cellStyle name="20% - Accent3 34" xfId="666"/>
    <cellStyle name="20% - Accent3 35" xfId="667"/>
    <cellStyle name="20% - Accent3 36" xfId="668"/>
    <cellStyle name="20% - Accent3 37" xfId="669"/>
    <cellStyle name="20% - Accent3 38" xfId="670"/>
    <cellStyle name="20% - Accent3 39" xfId="671"/>
    <cellStyle name="20% - Accent3 4" xfId="672"/>
    <cellStyle name="20% - Accent3 4 1" xfId="673"/>
    <cellStyle name="20% - Accent3 4 2" xfId="674"/>
    <cellStyle name="20% - Accent3 4 3" xfId="675"/>
    <cellStyle name="20% - Accent3 40" xfId="676"/>
    <cellStyle name="20% - Accent3 41" xfId="677"/>
    <cellStyle name="20% - Accent3 42" xfId="678"/>
    <cellStyle name="20% - Accent3 43" xfId="679"/>
    <cellStyle name="20% - Accent3 44" xfId="680"/>
    <cellStyle name="20% - Accent3 45" xfId="681"/>
    <cellStyle name="20% - Accent3 46" xfId="682"/>
    <cellStyle name="20% - Accent3 47" xfId="683"/>
    <cellStyle name="20% - Accent3 48" xfId="684"/>
    <cellStyle name="20% - Accent3 49" xfId="685"/>
    <cellStyle name="20% - Accent3 5" xfId="686"/>
    <cellStyle name="20% - Accent3 5 1" xfId="687"/>
    <cellStyle name="20% - Accent3 5 2" xfId="688"/>
    <cellStyle name="20% - Accent3 5 3" xfId="689"/>
    <cellStyle name="20% - Accent3 50" xfId="690"/>
    <cellStyle name="20% - Accent3 51" xfId="691"/>
    <cellStyle name="20% - Accent3 52" xfId="692"/>
    <cellStyle name="20% - Accent3 53" xfId="693"/>
    <cellStyle name="20% - Accent3 6" xfId="694"/>
    <cellStyle name="20% - Accent3 6 1" xfId="695"/>
    <cellStyle name="20% - Accent3 6 2" xfId="696"/>
    <cellStyle name="20% - Accent3 6 3" xfId="697"/>
    <cellStyle name="20% - Accent3 7" xfId="698"/>
    <cellStyle name="20% - Accent3 7 1" xfId="699"/>
    <cellStyle name="20% - Accent3 7 2" xfId="700"/>
    <cellStyle name="20% - Accent3 7 3" xfId="701"/>
    <cellStyle name="20% - Accent3 8" xfId="702"/>
    <cellStyle name="20% - Accent3 8 1" xfId="703"/>
    <cellStyle name="20% - Accent3 8 2" xfId="704"/>
    <cellStyle name="20% - Accent3 8 3" xfId="705"/>
    <cellStyle name="20% - Accent3 9" xfId="706"/>
    <cellStyle name="20% - Accent4 1" xfId="707"/>
    <cellStyle name="20% - Accent4 1 1" xfId="708"/>
    <cellStyle name="20% - Accent4 1 2" xfId="709"/>
    <cellStyle name="20% - Accent4 1 3" xfId="710"/>
    <cellStyle name="20% - Accent4 10" xfId="711"/>
    <cellStyle name="20% - Accent4 11" xfId="712"/>
    <cellStyle name="20% - Accent4 12" xfId="713"/>
    <cellStyle name="20% - Accent4 13" xfId="714"/>
    <cellStyle name="20% - Accent4 14" xfId="715"/>
    <cellStyle name="20% - Accent4 15" xfId="716"/>
    <cellStyle name="20% - Accent4 16" xfId="717"/>
    <cellStyle name="20% - Accent4 17" xfId="718"/>
    <cellStyle name="20% - Accent4 18" xfId="719"/>
    <cellStyle name="20% - Accent4 19" xfId="720"/>
    <cellStyle name="20% - Accent4 2" xfId="721"/>
    <cellStyle name="20% - Accent4 2 1" xfId="722"/>
    <cellStyle name="20% - Accent4 2 2" xfId="723"/>
    <cellStyle name="20% - Accent4 2 3" xfId="724"/>
    <cellStyle name="20% - Accent4 2 4" xfId="725"/>
    <cellStyle name="20% - Accent4 20" xfId="726"/>
    <cellStyle name="20% - Accent4 21" xfId="727"/>
    <cellStyle name="20% - Accent4 22" xfId="728"/>
    <cellStyle name="20% - Accent4 23" xfId="729"/>
    <cellStyle name="20% - Accent4 24" xfId="730"/>
    <cellStyle name="20% - Accent4 25" xfId="731"/>
    <cellStyle name="20% - Accent4 26" xfId="732"/>
    <cellStyle name="20% - Accent4 27" xfId="733"/>
    <cellStyle name="20% - Accent4 28" xfId="734"/>
    <cellStyle name="20% - Accent4 29" xfId="735"/>
    <cellStyle name="20% - Accent4 3" xfId="736"/>
    <cellStyle name="20% - Accent4 3 1" xfId="737"/>
    <cellStyle name="20% - Accent4 3 2" xfId="738"/>
    <cellStyle name="20% - Accent4 3 3" xfId="739"/>
    <cellStyle name="20% - Accent4 30" xfId="740"/>
    <cellStyle name="20% - Accent4 31" xfId="741"/>
    <cellStyle name="20% - Accent4 32" xfId="742"/>
    <cellStyle name="20% - Accent4 33" xfId="743"/>
    <cellStyle name="20% - Accent4 34" xfId="744"/>
    <cellStyle name="20% - Accent4 35" xfId="745"/>
    <cellStyle name="20% - Accent4 36" xfId="746"/>
    <cellStyle name="20% - Accent4 37" xfId="747"/>
    <cellStyle name="20% - Accent4 38" xfId="748"/>
    <cellStyle name="20% - Accent4 39" xfId="749"/>
    <cellStyle name="20% - Accent4 4" xfId="750"/>
    <cellStyle name="20% - Accent4 4 1" xfId="751"/>
    <cellStyle name="20% - Accent4 4 2" xfId="752"/>
    <cellStyle name="20% - Accent4 4 3" xfId="753"/>
    <cellStyle name="20% - Accent4 40" xfId="754"/>
    <cellStyle name="20% - Accent4 41" xfId="755"/>
    <cellStyle name="20% - Accent4 42" xfId="756"/>
    <cellStyle name="20% - Accent4 43" xfId="757"/>
    <cellStyle name="20% - Accent4 44" xfId="758"/>
    <cellStyle name="20% - Accent4 45" xfId="759"/>
    <cellStyle name="20% - Accent4 46" xfId="760"/>
    <cellStyle name="20% - Accent4 47" xfId="761"/>
    <cellStyle name="20% - Accent4 48" xfId="762"/>
    <cellStyle name="20% - Accent4 49" xfId="763"/>
    <cellStyle name="20% - Accent4 5" xfId="764"/>
    <cellStyle name="20% - Accent4 5 1" xfId="765"/>
    <cellStyle name="20% - Accent4 5 2" xfId="766"/>
    <cellStyle name="20% - Accent4 5 3" xfId="767"/>
    <cellStyle name="20% - Accent4 50" xfId="768"/>
    <cellStyle name="20% - Accent4 51" xfId="769"/>
    <cellStyle name="20% - Accent4 52" xfId="770"/>
    <cellStyle name="20% - Accent4 53" xfId="771"/>
    <cellStyle name="20% - Accent4 6" xfId="772"/>
    <cellStyle name="20% - Accent4 6 1" xfId="773"/>
    <cellStyle name="20% - Accent4 6 2" xfId="774"/>
    <cellStyle name="20% - Accent4 6 3" xfId="775"/>
    <cellStyle name="20% - Accent4 7" xfId="776"/>
    <cellStyle name="20% - Accent4 7 1" xfId="777"/>
    <cellStyle name="20% - Accent4 7 2" xfId="778"/>
    <cellStyle name="20% - Accent4 7 3" xfId="779"/>
    <cellStyle name="20% - Accent4 8" xfId="780"/>
    <cellStyle name="20% - Accent4 8 1" xfId="781"/>
    <cellStyle name="20% - Accent4 8 2" xfId="782"/>
    <cellStyle name="20% - Accent4 8 3" xfId="783"/>
    <cellStyle name="20% - Accent4 9" xfId="784"/>
    <cellStyle name="20% - Accent5 1" xfId="785"/>
    <cellStyle name="20% - Accent5 1 1" xfId="786"/>
    <cellStyle name="20% - Accent5 1 2" xfId="787"/>
    <cellStyle name="20% - Accent5 1 3" xfId="788"/>
    <cellStyle name="20% - Accent5 10" xfId="789"/>
    <cellStyle name="20% - Accent5 11" xfId="790"/>
    <cellStyle name="20% - Accent5 12" xfId="791"/>
    <cellStyle name="20% - Accent5 13" xfId="792"/>
    <cellStyle name="20% - Accent5 14" xfId="793"/>
    <cellStyle name="20% - Accent5 15" xfId="794"/>
    <cellStyle name="20% - Accent5 16" xfId="795"/>
    <cellStyle name="20% - Accent5 17" xfId="796"/>
    <cellStyle name="20% - Accent5 18" xfId="797"/>
    <cellStyle name="20% - Accent5 19" xfId="798"/>
    <cellStyle name="20% - Accent5 2" xfId="799"/>
    <cellStyle name="20% - Accent5 2 1" xfId="800"/>
    <cellStyle name="20% - Accent5 2 2" xfId="801"/>
    <cellStyle name="20% - Accent5 2 3" xfId="802"/>
    <cellStyle name="20% - Accent5 2 4" xfId="803"/>
    <cellStyle name="20% - Accent5 20" xfId="804"/>
    <cellStyle name="20% - Accent5 21" xfId="805"/>
    <cellStyle name="20% - Accent5 22" xfId="806"/>
    <cellStyle name="20% - Accent5 23" xfId="807"/>
    <cellStyle name="20% - Accent5 24" xfId="808"/>
    <cellStyle name="20% - Accent5 25" xfId="809"/>
    <cellStyle name="20% - Accent5 26" xfId="810"/>
    <cellStyle name="20% - Accent5 27" xfId="811"/>
    <cellStyle name="20% - Accent5 28" xfId="812"/>
    <cellStyle name="20% - Accent5 29" xfId="813"/>
    <cellStyle name="20% - Accent5 3" xfId="814"/>
    <cellStyle name="20% - Accent5 3 1" xfId="815"/>
    <cellStyle name="20% - Accent5 3 2" xfId="816"/>
    <cellStyle name="20% - Accent5 3 3" xfId="817"/>
    <cellStyle name="20% - Accent5 30" xfId="818"/>
    <cellStyle name="20% - Accent5 31" xfId="819"/>
    <cellStyle name="20% - Accent5 32" xfId="820"/>
    <cellStyle name="20% - Accent5 33" xfId="821"/>
    <cellStyle name="20% - Accent5 34" xfId="822"/>
    <cellStyle name="20% - Accent5 35" xfId="823"/>
    <cellStyle name="20% - Accent5 36" xfId="824"/>
    <cellStyle name="20% - Accent5 37" xfId="825"/>
    <cellStyle name="20% - Accent5 38" xfId="826"/>
    <cellStyle name="20% - Accent5 39" xfId="827"/>
    <cellStyle name="20% - Accent5 4" xfId="828"/>
    <cellStyle name="20% - Accent5 4 1" xfId="829"/>
    <cellStyle name="20% - Accent5 4 2" xfId="830"/>
    <cellStyle name="20% - Accent5 4 3" xfId="831"/>
    <cellStyle name="20% - Accent5 40" xfId="832"/>
    <cellStyle name="20% - Accent5 41" xfId="833"/>
    <cellStyle name="20% - Accent5 42" xfId="834"/>
    <cellStyle name="20% - Accent5 43" xfId="835"/>
    <cellStyle name="20% - Accent5 44" xfId="836"/>
    <cellStyle name="20% - Accent5 45" xfId="837"/>
    <cellStyle name="20% - Accent5 46" xfId="838"/>
    <cellStyle name="20% - Accent5 47" xfId="839"/>
    <cellStyle name="20% - Accent5 48" xfId="840"/>
    <cellStyle name="20% - Accent5 49" xfId="841"/>
    <cellStyle name="20% - Accent5 5" xfId="842"/>
    <cellStyle name="20% - Accent5 5 1" xfId="843"/>
    <cellStyle name="20% - Accent5 5 2" xfId="844"/>
    <cellStyle name="20% - Accent5 5 3" xfId="845"/>
    <cellStyle name="20% - Accent5 50" xfId="846"/>
    <cellStyle name="20% - Accent5 51" xfId="847"/>
    <cellStyle name="20% - Accent5 52" xfId="848"/>
    <cellStyle name="20% - Accent5 53" xfId="849"/>
    <cellStyle name="20% - Accent5 6" xfId="850"/>
    <cellStyle name="20% - Accent5 6 1" xfId="851"/>
    <cellStyle name="20% - Accent5 6 2" xfId="852"/>
    <cellStyle name="20% - Accent5 6 3" xfId="853"/>
    <cellStyle name="20% - Accent5 7" xfId="854"/>
    <cellStyle name="20% - Accent5 7 1" xfId="855"/>
    <cellStyle name="20% - Accent5 7 2" xfId="856"/>
    <cellStyle name="20% - Accent5 7 3" xfId="857"/>
    <cellStyle name="20% - Accent5 8" xfId="858"/>
    <cellStyle name="20% - Accent5 8 1" xfId="859"/>
    <cellStyle name="20% - Accent5 8 2" xfId="860"/>
    <cellStyle name="20% - Accent5 8 3" xfId="861"/>
    <cellStyle name="20% - Accent5 9" xfId="862"/>
    <cellStyle name="20% - Accent6 1" xfId="863"/>
    <cellStyle name="20% - Accent6 1 1" xfId="864"/>
    <cellStyle name="20% - Accent6 1 2" xfId="865"/>
    <cellStyle name="20% - Accent6 1 3" xfId="866"/>
    <cellStyle name="20% - Accent6 10" xfId="867"/>
    <cellStyle name="20% - Accent6 11" xfId="868"/>
    <cellStyle name="20% - Accent6 12" xfId="869"/>
    <cellStyle name="20% - Accent6 13" xfId="870"/>
    <cellStyle name="20% - Accent6 14" xfId="871"/>
    <cellStyle name="20% - Accent6 15" xfId="872"/>
    <cellStyle name="20% - Accent6 16" xfId="873"/>
    <cellStyle name="20% - Accent6 17" xfId="874"/>
    <cellStyle name="20% - Accent6 18" xfId="875"/>
    <cellStyle name="20% - Accent6 19" xfId="876"/>
    <cellStyle name="20% - Accent6 2" xfId="877"/>
    <cellStyle name="20% - Accent6 2 1" xfId="878"/>
    <cellStyle name="20% - Accent6 2 2" xfId="879"/>
    <cellStyle name="20% - Accent6 2 3" xfId="880"/>
    <cellStyle name="20% - Accent6 2 4" xfId="881"/>
    <cellStyle name="20% - Accent6 20" xfId="882"/>
    <cellStyle name="20% - Accent6 21" xfId="883"/>
    <cellStyle name="20% - Accent6 22" xfId="884"/>
    <cellStyle name="20% - Accent6 23" xfId="885"/>
    <cellStyle name="20% - Accent6 24" xfId="886"/>
    <cellStyle name="20% - Accent6 25" xfId="887"/>
    <cellStyle name="20% - Accent6 26" xfId="888"/>
    <cellStyle name="20% - Accent6 27" xfId="889"/>
    <cellStyle name="20% - Accent6 28" xfId="890"/>
    <cellStyle name="20% - Accent6 29" xfId="891"/>
    <cellStyle name="20% - Accent6 3" xfId="892"/>
    <cellStyle name="20% - Accent6 3 1" xfId="893"/>
    <cellStyle name="20% - Accent6 3 2" xfId="894"/>
    <cellStyle name="20% - Accent6 3 3" xfId="895"/>
    <cellStyle name="20% - Accent6 30" xfId="896"/>
    <cellStyle name="20% - Accent6 31" xfId="897"/>
    <cellStyle name="20% - Accent6 32" xfId="898"/>
    <cellStyle name="20% - Accent6 33" xfId="899"/>
    <cellStyle name="20% - Accent6 34" xfId="900"/>
    <cellStyle name="20% - Accent6 35" xfId="901"/>
    <cellStyle name="20% - Accent6 36" xfId="902"/>
    <cellStyle name="20% - Accent6 37" xfId="903"/>
    <cellStyle name="20% - Accent6 38" xfId="904"/>
    <cellStyle name="20% - Accent6 39" xfId="905"/>
    <cellStyle name="20% - Accent6 4" xfId="906"/>
    <cellStyle name="20% - Accent6 4 1" xfId="907"/>
    <cellStyle name="20% - Accent6 4 2" xfId="908"/>
    <cellStyle name="20% - Accent6 4 3" xfId="909"/>
    <cellStyle name="20% - Accent6 40" xfId="910"/>
    <cellStyle name="20% - Accent6 41" xfId="911"/>
    <cellStyle name="20% - Accent6 42" xfId="912"/>
    <cellStyle name="20% - Accent6 43" xfId="913"/>
    <cellStyle name="20% - Accent6 44" xfId="914"/>
    <cellStyle name="20% - Accent6 45" xfId="915"/>
    <cellStyle name="20% - Accent6 46" xfId="916"/>
    <cellStyle name="20% - Accent6 47" xfId="917"/>
    <cellStyle name="20% - Accent6 48" xfId="918"/>
    <cellStyle name="20% - Accent6 49" xfId="919"/>
    <cellStyle name="20% - Accent6 5" xfId="920"/>
    <cellStyle name="20% - Accent6 5 1" xfId="921"/>
    <cellStyle name="20% - Accent6 5 2" xfId="922"/>
    <cellStyle name="20% - Accent6 5 3" xfId="923"/>
    <cellStyle name="20% - Accent6 50" xfId="924"/>
    <cellStyle name="20% - Accent6 51" xfId="925"/>
    <cellStyle name="20% - Accent6 52" xfId="926"/>
    <cellStyle name="20% - Accent6 53" xfId="927"/>
    <cellStyle name="20% - Accent6 6" xfId="928"/>
    <cellStyle name="20% - Accent6 6 1" xfId="929"/>
    <cellStyle name="20% - Accent6 6 2" xfId="930"/>
    <cellStyle name="20% - Accent6 6 3" xfId="931"/>
    <cellStyle name="20% - Accent6 7" xfId="932"/>
    <cellStyle name="20% - Accent6 7 1" xfId="933"/>
    <cellStyle name="20% - Accent6 7 2" xfId="934"/>
    <cellStyle name="20% - Accent6 7 3" xfId="935"/>
    <cellStyle name="20% - Accent6 8" xfId="936"/>
    <cellStyle name="20% - Accent6 8 1" xfId="937"/>
    <cellStyle name="20% - Accent6 8 2" xfId="938"/>
    <cellStyle name="20% - Accent6 8 3" xfId="939"/>
    <cellStyle name="20% - Accent6 9" xfId="940"/>
    <cellStyle name="4" xfId="941"/>
    <cellStyle name="40% - Accent1 1" xfId="942"/>
    <cellStyle name="40% - Accent1 1 1" xfId="943"/>
    <cellStyle name="40% - Accent1 1 2" xfId="944"/>
    <cellStyle name="40% - Accent1 1 3" xfId="945"/>
    <cellStyle name="40% - Accent1 10" xfId="946"/>
    <cellStyle name="40% - Accent1 11" xfId="947"/>
    <cellStyle name="40% - Accent1 12" xfId="948"/>
    <cellStyle name="40% - Accent1 13" xfId="949"/>
    <cellStyle name="40% - Accent1 14" xfId="950"/>
    <cellStyle name="40% - Accent1 15" xfId="951"/>
    <cellStyle name="40% - Accent1 16" xfId="952"/>
    <cellStyle name="40% - Accent1 17" xfId="953"/>
    <cellStyle name="40% - Accent1 18" xfId="954"/>
    <cellStyle name="40% - Accent1 19" xfId="955"/>
    <cellStyle name="40% - Accent1 2" xfId="956"/>
    <cellStyle name="40% - Accent1 2 1" xfId="957"/>
    <cellStyle name="40% - Accent1 2 2" xfId="958"/>
    <cellStyle name="40% - Accent1 2 3" xfId="959"/>
    <cellStyle name="40% - Accent1 2 4" xfId="960"/>
    <cellStyle name="40% - Accent1 20" xfId="961"/>
    <cellStyle name="40% - Accent1 21" xfId="962"/>
    <cellStyle name="40% - Accent1 22" xfId="963"/>
    <cellStyle name="40% - Accent1 23" xfId="964"/>
    <cellStyle name="40% - Accent1 24" xfId="965"/>
    <cellStyle name="40% - Accent1 25" xfId="966"/>
    <cellStyle name="40% - Accent1 26" xfId="967"/>
    <cellStyle name="40% - Accent1 27" xfId="968"/>
    <cellStyle name="40% - Accent1 28" xfId="969"/>
    <cellStyle name="40% - Accent1 29" xfId="970"/>
    <cellStyle name="40% - Accent1 3" xfId="971"/>
    <cellStyle name="40% - Accent1 3 1" xfId="972"/>
    <cellStyle name="40% - Accent1 3 2" xfId="973"/>
    <cellStyle name="40% - Accent1 3 3" xfId="974"/>
    <cellStyle name="40% - Accent1 30" xfId="975"/>
    <cellStyle name="40% - Accent1 31" xfId="976"/>
    <cellStyle name="40% - Accent1 32" xfId="977"/>
    <cellStyle name="40% - Accent1 33" xfId="978"/>
    <cellStyle name="40% - Accent1 34" xfId="979"/>
    <cellStyle name="40% - Accent1 35" xfId="980"/>
    <cellStyle name="40% - Accent1 36" xfId="981"/>
    <cellStyle name="40% - Accent1 37" xfId="982"/>
    <cellStyle name="40% - Accent1 38" xfId="983"/>
    <cellStyle name="40% - Accent1 39" xfId="984"/>
    <cellStyle name="40% - Accent1 4" xfId="985"/>
    <cellStyle name="40% - Accent1 4 1" xfId="986"/>
    <cellStyle name="40% - Accent1 4 2" xfId="987"/>
    <cellStyle name="40% - Accent1 4 3" xfId="988"/>
    <cellStyle name="40% - Accent1 40" xfId="989"/>
    <cellStyle name="40% - Accent1 41" xfId="990"/>
    <cellStyle name="40% - Accent1 42" xfId="991"/>
    <cellStyle name="40% - Accent1 43" xfId="992"/>
    <cellStyle name="40% - Accent1 44" xfId="993"/>
    <cellStyle name="40% - Accent1 45" xfId="994"/>
    <cellStyle name="40% - Accent1 46" xfId="995"/>
    <cellStyle name="40% - Accent1 47" xfId="996"/>
    <cellStyle name="40% - Accent1 48" xfId="997"/>
    <cellStyle name="40% - Accent1 49" xfId="998"/>
    <cellStyle name="40% - Accent1 5" xfId="999"/>
    <cellStyle name="40% - Accent1 5 1" xfId="1000"/>
    <cellStyle name="40% - Accent1 5 2" xfId="1001"/>
    <cellStyle name="40% - Accent1 5 3" xfId="1002"/>
    <cellStyle name="40% - Accent1 50" xfId="1003"/>
    <cellStyle name="40% - Accent1 51" xfId="1004"/>
    <cellStyle name="40% - Accent1 52" xfId="1005"/>
    <cellStyle name="40% - Accent1 53" xfId="1006"/>
    <cellStyle name="40% - Accent1 6" xfId="1007"/>
    <cellStyle name="40% - Accent1 6 1" xfId="1008"/>
    <cellStyle name="40% - Accent1 6 2" xfId="1009"/>
    <cellStyle name="40% - Accent1 6 3" xfId="1010"/>
    <cellStyle name="40% - Accent1 7" xfId="1011"/>
    <cellStyle name="40% - Accent1 7 1" xfId="1012"/>
    <cellStyle name="40% - Accent1 7 2" xfId="1013"/>
    <cellStyle name="40% - Accent1 7 3" xfId="1014"/>
    <cellStyle name="40% - Accent1 8" xfId="1015"/>
    <cellStyle name="40% - Accent1 8 1" xfId="1016"/>
    <cellStyle name="40% - Accent1 8 2" xfId="1017"/>
    <cellStyle name="40% - Accent1 8 3" xfId="1018"/>
    <cellStyle name="40% - Accent1 9" xfId="1019"/>
    <cellStyle name="40% - Accent2 1" xfId="1020"/>
    <cellStyle name="40% - Accent2 1 1" xfId="1021"/>
    <cellStyle name="40% - Accent2 1 2" xfId="1022"/>
    <cellStyle name="40% - Accent2 1 3" xfId="1023"/>
    <cellStyle name="40% - Accent2 10" xfId="1024"/>
    <cellStyle name="40% - Accent2 11" xfId="1025"/>
    <cellStyle name="40% - Accent2 12" xfId="1026"/>
    <cellStyle name="40% - Accent2 13" xfId="1027"/>
    <cellStyle name="40% - Accent2 14" xfId="1028"/>
    <cellStyle name="40% - Accent2 15" xfId="1029"/>
    <cellStyle name="40% - Accent2 16" xfId="1030"/>
    <cellStyle name="40% - Accent2 17" xfId="1031"/>
    <cellStyle name="40% - Accent2 18" xfId="1032"/>
    <cellStyle name="40% - Accent2 19" xfId="1033"/>
    <cellStyle name="40% - Accent2 2" xfId="1034"/>
    <cellStyle name="40% - Accent2 2 1" xfId="1035"/>
    <cellStyle name="40% - Accent2 2 2" xfId="1036"/>
    <cellStyle name="40% - Accent2 2 3" xfId="1037"/>
    <cellStyle name="40% - Accent2 2 4" xfId="1038"/>
    <cellStyle name="40% - Accent2 20" xfId="1039"/>
    <cellStyle name="40% - Accent2 21" xfId="1040"/>
    <cellStyle name="40% - Accent2 22" xfId="1041"/>
    <cellStyle name="40% - Accent2 23" xfId="1042"/>
    <cellStyle name="40% - Accent2 24" xfId="1043"/>
    <cellStyle name="40% - Accent2 25" xfId="1044"/>
    <cellStyle name="40% - Accent2 26" xfId="1045"/>
    <cellStyle name="40% - Accent2 27" xfId="1046"/>
    <cellStyle name="40% - Accent2 28" xfId="1047"/>
    <cellStyle name="40% - Accent2 29" xfId="1048"/>
    <cellStyle name="40% - Accent2 3" xfId="1049"/>
    <cellStyle name="40% - Accent2 3 1" xfId="1050"/>
    <cellStyle name="40% - Accent2 3 2" xfId="1051"/>
    <cellStyle name="40% - Accent2 3 3" xfId="1052"/>
    <cellStyle name="40% - Accent2 30" xfId="1053"/>
    <cellStyle name="40% - Accent2 31" xfId="1054"/>
    <cellStyle name="40% - Accent2 32" xfId="1055"/>
    <cellStyle name="40% - Accent2 33" xfId="1056"/>
    <cellStyle name="40% - Accent2 34" xfId="1057"/>
    <cellStyle name="40% - Accent2 35" xfId="1058"/>
    <cellStyle name="40% - Accent2 36" xfId="1059"/>
    <cellStyle name="40% - Accent2 37" xfId="1060"/>
    <cellStyle name="40% - Accent2 38" xfId="1061"/>
    <cellStyle name="40% - Accent2 39" xfId="1062"/>
    <cellStyle name="40% - Accent2 4" xfId="1063"/>
    <cellStyle name="40% - Accent2 4 1" xfId="1064"/>
    <cellStyle name="40% - Accent2 4 2" xfId="1065"/>
    <cellStyle name="40% - Accent2 4 3" xfId="1066"/>
    <cellStyle name="40% - Accent2 40" xfId="1067"/>
    <cellStyle name="40% - Accent2 41" xfId="1068"/>
    <cellStyle name="40% - Accent2 42" xfId="1069"/>
    <cellStyle name="40% - Accent2 43" xfId="1070"/>
    <cellStyle name="40% - Accent2 44" xfId="1071"/>
    <cellStyle name="40% - Accent2 45" xfId="1072"/>
    <cellStyle name="40% - Accent2 46" xfId="1073"/>
    <cellStyle name="40% - Accent2 47" xfId="1074"/>
    <cellStyle name="40% - Accent2 48" xfId="1075"/>
    <cellStyle name="40% - Accent2 49" xfId="1076"/>
    <cellStyle name="40% - Accent2 5" xfId="1077"/>
    <cellStyle name="40% - Accent2 5 1" xfId="1078"/>
    <cellStyle name="40% - Accent2 5 2" xfId="1079"/>
    <cellStyle name="40% - Accent2 5 3" xfId="1080"/>
    <cellStyle name="40% - Accent2 50" xfId="1081"/>
    <cellStyle name="40% - Accent2 51" xfId="1082"/>
    <cellStyle name="40% - Accent2 52" xfId="1083"/>
    <cellStyle name="40% - Accent2 53" xfId="1084"/>
    <cellStyle name="40% - Accent2 6" xfId="1085"/>
    <cellStyle name="40% - Accent2 6 1" xfId="1086"/>
    <cellStyle name="40% - Accent2 6 2" xfId="1087"/>
    <cellStyle name="40% - Accent2 6 3" xfId="1088"/>
    <cellStyle name="40% - Accent2 7" xfId="1089"/>
    <cellStyle name="40% - Accent2 7 1" xfId="1090"/>
    <cellStyle name="40% - Accent2 7 2" xfId="1091"/>
    <cellStyle name="40% - Accent2 7 3" xfId="1092"/>
    <cellStyle name="40% - Accent2 8" xfId="1093"/>
    <cellStyle name="40% - Accent2 8 1" xfId="1094"/>
    <cellStyle name="40% - Accent2 8 2" xfId="1095"/>
    <cellStyle name="40% - Accent2 8 3" xfId="1096"/>
    <cellStyle name="40% - Accent2 9" xfId="1097"/>
    <cellStyle name="40% - Accent3 1" xfId="1098"/>
    <cellStyle name="40% - Accent3 1 1" xfId="1099"/>
    <cellStyle name="40% - Accent3 1 2" xfId="1100"/>
    <cellStyle name="40% - Accent3 1 3" xfId="1101"/>
    <cellStyle name="40% - Accent3 10" xfId="1102"/>
    <cellStyle name="40% - Accent3 11" xfId="1103"/>
    <cellStyle name="40% - Accent3 12" xfId="1104"/>
    <cellStyle name="40% - Accent3 13" xfId="1105"/>
    <cellStyle name="40% - Accent3 14" xfId="1106"/>
    <cellStyle name="40% - Accent3 15" xfId="1107"/>
    <cellStyle name="40% - Accent3 16" xfId="1108"/>
    <cellStyle name="40% - Accent3 17" xfId="1109"/>
    <cellStyle name="40% - Accent3 18" xfId="1110"/>
    <cellStyle name="40% - Accent3 19" xfId="1111"/>
    <cellStyle name="40% - Accent3 2" xfId="1112"/>
    <cellStyle name="40% - Accent3 2 1" xfId="1113"/>
    <cellStyle name="40% - Accent3 2 2" xfId="1114"/>
    <cellStyle name="40% - Accent3 2 3" xfId="1115"/>
    <cellStyle name="40% - Accent3 2 4" xfId="1116"/>
    <cellStyle name="40% - Accent3 20" xfId="1117"/>
    <cellStyle name="40% - Accent3 21" xfId="1118"/>
    <cellStyle name="40% - Accent3 22" xfId="1119"/>
    <cellStyle name="40% - Accent3 23" xfId="1120"/>
    <cellStyle name="40% - Accent3 24" xfId="1121"/>
    <cellStyle name="40% - Accent3 25" xfId="1122"/>
    <cellStyle name="40% - Accent3 26" xfId="1123"/>
    <cellStyle name="40% - Accent3 27" xfId="1124"/>
    <cellStyle name="40% - Accent3 28" xfId="1125"/>
    <cellStyle name="40% - Accent3 29" xfId="1126"/>
    <cellStyle name="40% - Accent3 3" xfId="1127"/>
    <cellStyle name="40% - Accent3 3 1" xfId="1128"/>
    <cellStyle name="40% - Accent3 3 2" xfId="1129"/>
    <cellStyle name="40% - Accent3 3 3" xfId="1130"/>
    <cellStyle name="40% - Accent3 30" xfId="1131"/>
    <cellStyle name="40% - Accent3 31" xfId="1132"/>
    <cellStyle name="40% - Accent3 32" xfId="1133"/>
    <cellStyle name="40% - Accent3 33" xfId="1134"/>
    <cellStyle name="40% - Accent3 34" xfId="1135"/>
    <cellStyle name="40% - Accent3 35" xfId="1136"/>
    <cellStyle name="40% - Accent3 36" xfId="1137"/>
    <cellStyle name="40% - Accent3 37" xfId="1138"/>
    <cellStyle name="40% - Accent3 38" xfId="1139"/>
    <cellStyle name="40% - Accent3 39" xfId="1140"/>
    <cellStyle name="40% - Accent3 4" xfId="1141"/>
    <cellStyle name="40% - Accent3 4 1" xfId="1142"/>
    <cellStyle name="40% - Accent3 4 2" xfId="1143"/>
    <cellStyle name="40% - Accent3 4 3" xfId="1144"/>
    <cellStyle name="40% - Accent3 40" xfId="1145"/>
    <cellStyle name="40% - Accent3 41" xfId="1146"/>
    <cellStyle name="40% - Accent3 42" xfId="1147"/>
    <cellStyle name="40% - Accent3 43" xfId="1148"/>
    <cellStyle name="40% - Accent3 44" xfId="1149"/>
    <cellStyle name="40% - Accent3 45" xfId="1150"/>
    <cellStyle name="40% - Accent3 46" xfId="1151"/>
    <cellStyle name="40% - Accent3 47" xfId="1152"/>
    <cellStyle name="40% - Accent3 48" xfId="1153"/>
    <cellStyle name="40% - Accent3 49" xfId="1154"/>
    <cellStyle name="40% - Accent3 5" xfId="1155"/>
    <cellStyle name="40% - Accent3 5 1" xfId="1156"/>
    <cellStyle name="40% - Accent3 5 2" xfId="1157"/>
    <cellStyle name="40% - Accent3 5 3" xfId="1158"/>
    <cellStyle name="40% - Accent3 50" xfId="1159"/>
    <cellStyle name="40% - Accent3 51" xfId="1160"/>
    <cellStyle name="40% - Accent3 52" xfId="1161"/>
    <cellStyle name="40% - Accent3 53" xfId="1162"/>
    <cellStyle name="40% - Accent3 6" xfId="1163"/>
    <cellStyle name="40% - Accent3 6 1" xfId="1164"/>
    <cellStyle name="40% - Accent3 6 2" xfId="1165"/>
    <cellStyle name="40% - Accent3 6 3" xfId="1166"/>
    <cellStyle name="40% - Accent3 7" xfId="1167"/>
    <cellStyle name="40% - Accent3 7 1" xfId="1168"/>
    <cellStyle name="40% - Accent3 7 2" xfId="1169"/>
    <cellStyle name="40% - Accent3 7 3" xfId="1170"/>
    <cellStyle name="40% - Accent3 8" xfId="1171"/>
    <cellStyle name="40% - Accent3 8 1" xfId="1172"/>
    <cellStyle name="40% - Accent3 8 2" xfId="1173"/>
    <cellStyle name="40% - Accent3 8 3" xfId="1174"/>
    <cellStyle name="40% - Accent3 9" xfId="1175"/>
    <cellStyle name="40% - Accent4 1" xfId="1176"/>
    <cellStyle name="40% - Accent4 1 1" xfId="1177"/>
    <cellStyle name="40% - Accent4 1 2" xfId="1178"/>
    <cellStyle name="40% - Accent4 1 3" xfId="1179"/>
    <cellStyle name="40% - Accent4 10" xfId="1180"/>
    <cellStyle name="40% - Accent4 11" xfId="1181"/>
    <cellStyle name="40% - Accent4 12" xfId="1182"/>
    <cellStyle name="40% - Accent4 13" xfId="1183"/>
    <cellStyle name="40% - Accent4 14" xfId="1184"/>
    <cellStyle name="40% - Accent4 15" xfId="1185"/>
    <cellStyle name="40% - Accent4 16" xfId="1186"/>
    <cellStyle name="40% - Accent4 17" xfId="1187"/>
    <cellStyle name="40% - Accent4 18" xfId="1188"/>
    <cellStyle name="40% - Accent4 19" xfId="1189"/>
    <cellStyle name="40% - Accent4 2" xfId="1190"/>
    <cellStyle name="40% - Accent4 2 1" xfId="1191"/>
    <cellStyle name="40% - Accent4 2 2" xfId="1192"/>
    <cellStyle name="40% - Accent4 2 3" xfId="1193"/>
    <cellStyle name="40% - Accent4 2 4" xfId="1194"/>
    <cellStyle name="40% - Accent4 20" xfId="1195"/>
    <cellStyle name="40% - Accent4 21" xfId="1196"/>
    <cellStyle name="40% - Accent4 22" xfId="1197"/>
    <cellStyle name="40% - Accent4 23" xfId="1198"/>
    <cellStyle name="40% - Accent4 24" xfId="1199"/>
    <cellStyle name="40% - Accent4 25" xfId="1200"/>
    <cellStyle name="40% - Accent4 26" xfId="1201"/>
    <cellStyle name="40% - Accent4 27" xfId="1202"/>
    <cellStyle name="40% - Accent4 28" xfId="1203"/>
    <cellStyle name="40% - Accent4 29" xfId="1204"/>
    <cellStyle name="40% - Accent4 3" xfId="1205"/>
    <cellStyle name="40% - Accent4 3 1" xfId="1206"/>
    <cellStyle name="40% - Accent4 3 2" xfId="1207"/>
    <cellStyle name="40% - Accent4 3 3" xfId="1208"/>
    <cellStyle name="40% - Accent4 30" xfId="1209"/>
    <cellStyle name="40% - Accent4 31" xfId="1210"/>
    <cellStyle name="40% - Accent4 32" xfId="1211"/>
    <cellStyle name="40% - Accent4 33" xfId="1212"/>
    <cellStyle name="40% - Accent4 34" xfId="1213"/>
    <cellStyle name="40% - Accent4 35" xfId="1214"/>
    <cellStyle name="40% - Accent4 36" xfId="1215"/>
    <cellStyle name="40% - Accent4 37" xfId="1216"/>
    <cellStyle name="40% - Accent4 38" xfId="1217"/>
    <cellStyle name="40% - Accent4 39" xfId="1218"/>
    <cellStyle name="40% - Accent4 4" xfId="1219"/>
    <cellStyle name="40% - Accent4 4 1" xfId="1220"/>
    <cellStyle name="40% - Accent4 4 2" xfId="1221"/>
    <cellStyle name="40% - Accent4 4 3" xfId="1222"/>
    <cellStyle name="40% - Accent4 40" xfId="1223"/>
    <cellStyle name="40% - Accent4 41" xfId="1224"/>
    <cellStyle name="40% - Accent4 42" xfId="1225"/>
    <cellStyle name="40% - Accent4 43" xfId="1226"/>
    <cellStyle name="40% - Accent4 44" xfId="1227"/>
    <cellStyle name="40% - Accent4 45" xfId="1228"/>
    <cellStyle name="40% - Accent4 46" xfId="1229"/>
    <cellStyle name="40% - Accent4 47" xfId="1230"/>
    <cellStyle name="40% - Accent4 48" xfId="1231"/>
    <cellStyle name="40% - Accent4 49" xfId="1232"/>
    <cellStyle name="40% - Accent4 5" xfId="1233"/>
    <cellStyle name="40% - Accent4 5 1" xfId="1234"/>
    <cellStyle name="40% - Accent4 5 2" xfId="1235"/>
    <cellStyle name="40% - Accent4 5 3" xfId="1236"/>
    <cellStyle name="40% - Accent4 50" xfId="1237"/>
    <cellStyle name="40% - Accent4 51" xfId="1238"/>
    <cellStyle name="40% - Accent4 52" xfId="1239"/>
    <cellStyle name="40% - Accent4 53" xfId="1240"/>
    <cellStyle name="40% - Accent4 6" xfId="1241"/>
    <cellStyle name="40% - Accent4 6 1" xfId="1242"/>
    <cellStyle name="40% - Accent4 6 2" xfId="1243"/>
    <cellStyle name="40% - Accent4 6 3" xfId="1244"/>
    <cellStyle name="40% - Accent4 7" xfId="1245"/>
    <cellStyle name="40% - Accent4 7 1" xfId="1246"/>
    <cellStyle name="40% - Accent4 7 2" xfId="1247"/>
    <cellStyle name="40% - Accent4 7 3" xfId="1248"/>
    <cellStyle name="40% - Accent4 8" xfId="1249"/>
    <cellStyle name="40% - Accent4 8 1" xfId="1250"/>
    <cellStyle name="40% - Accent4 8 2" xfId="1251"/>
    <cellStyle name="40% - Accent4 8 3" xfId="1252"/>
    <cellStyle name="40% - Accent4 9" xfId="1253"/>
    <cellStyle name="40% - Accent5 1" xfId="1254"/>
    <cellStyle name="40% - Accent5 1 1" xfId="1255"/>
    <cellStyle name="40% - Accent5 1 2" xfId="1256"/>
    <cellStyle name="40% - Accent5 1 3" xfId="1257"/>
    <cellStyle name="40% - Accent5 10" xfId="1258"/>
    <cellStyle name="40% - Accent5 11" xfId="1259"/>
    <cellStyle name="40% - Accent5 12" xfId="1260"/>
    <cellStyle name="40% - Accent5 13" xfId="1261"/>
    <cellStyle name="40% - Accent5 14" xfId="1262"/>
    <cellStyle name="40% - Accent5 15" xfId="1263"/>
    <cellStyle name="40% - Accent5 16" xfId="1264"/>
    <cellStyle name="40% - Accent5 17" xfId="1265"/>
    <cellStyle name="40% - Accent5 18" xfId="1266"/>
    <cellStyle name="40% - Accent5 19" xfId="1267"/>
    <cellStyle name="40% - Accent5 2" xfId="1268"/>
    <cellStyle name="40% - Accent5 2 1" xfId="1269"/>
    <cellStyle name="40% - Accent5 2 2" xfId="1270"/>
    <cellStyle name="40% - Accent5 2 3" xfId="1271"/>
    <cellStyle name="40% - Accent5 2 4" xfId="1272"/>
    <cellStyle name="40% - Accent5 20" xfId="1273"/>
    <cellStyle name="40% - Accent5 21" xfId="1274"/>
    <cellStyle name="40% - Accent5 22" xfId="1275"/>
    <cellStyle name="40% - Accent5 23" xfId="1276"/>
    <cellStyle name="40% - Accent5 24" xfId="1277"/>
    <cellStyle name="40% - Accent5 25" xfId="1278"/>
    <cellStyle name="40% - Accent5 26" xfId="1279"/>
    <cellStyle name="40% - Accent5 27" xfId="1280"/>
    <cellStyle name="40% - Accent5 28" xfId="1281"/>
    <cellStyle name="40% - Accent5 29" xfId="1282"/>
    <cellStyle name="40% - Accent5 3" xfId="1283"/>
    <cellStyle name="40% - Accent5 3 1" xfId="1284"/>
    <cellStyle name="40% - Accent5 3 2" xfId="1285"/>
    <cellStyle name="40% - Accent5 3 3" xfId="1286"/>
    <cellStyle name="40% - Accent5 30" xfId="1287"/>
    <cellStyle name="40% - Accent5 31" xfId="1288"/>
    <cellStyle name="40% - Accent5 32" xfId="1289"/>
    <cellStyle name="40% - Accent5 33" xfId="1290"/>
    <cellStyle name="40% - Accent5 34" xfId="1291"/>
    <cellStyle name="40% - Accent5 35" xfId="1292"/>
    <cellStyle name="40% - Accent5 36" xfId="1293"/>
    <cellStyle name="40% - Accent5 37" xfId="1294"/>
    <cellStyle name="40% - Accent5 38" xfId="1295"/>
    <cellStyle name="40% - Accent5 39" xfId="1296"/>
    <cellStyle name="40% - Accent5 4" xfId="1297"/>
    <cellStyle name="40% - Accent5 4 1" xfId="1298"/>
    <cellStyle name="40% - Accent5 4 2" xfId="1299"/>
    <cellStyle name="40% - Accent5 4 3" xfId="1300"/>
    <cellStyle name="40% - Accent5 40" xfId="1301"/>
    <cellStyle name="40% - Accent5 41" xfId="1302"/>
    <cellStyle name="40% - Accent5 42" xfId="1303"/>
    <cellStyle name="40% - Accent5 43" xfId="1304"/>
    <cellStyle name="40% - Accent5 44" xfId="1305"/>
    <cellStyle name="40% - Accent5 45" xfId="1306"/>
    <cellStyle name="40% - Accent5 46" xfId="1307"/>
    <cellStyle name="40% - Accent5 47" xfId="1308"/>
    <cellStyle name="40% - Accent5 48" xfId="1309"/>
    <cellStyle name="40% - Accent5 49" xfId="1310"/>
    <cellStyle name="40% - Accent5 5" xfId="1311"/>
    <cellStyle name="40% - Accent5 5 1" xfId="1312"/>
    <cellStyle name="40% - Accent5 5 2" xfId="1313"/>
    <cellStyle name="40% - Accent5 5 3" xfId="1314"/>
    <cellStyle name="40% - Accent5 50" xfId="1315"/>
    <cellStyle name="40% - Accent5 51" xfId="1316"/>
    <cellStyle name="40% - Accent5 52" xfId="1317"/>
    <cellStyle name="40% - Accent5 53" xfId="1318"/>
    <cellStyle name="40% - Accent5 6" xfId="1319"/>
    <cellStyle name="40% - Accent5 6 1" xfId="1320"/>
    <cellStyle name="40% - Accent5 6 2" xfId="1321"/>
    <cellStyle name="40% - Accent5 6 3" xfId="1322"/>
    <cellStyle name="40% - Accent5 7" xfId="1323"/>
    <cellStyle name="40% - Accent5 7 1" xfId="1324"/>
    <cellStyle name="40% - Accent5 7 2" xfId="1325"/>
    <cellStyle name="40% - Accent5 7 3" xfId="1326"/>
    <cellStyle name="40% - Accent5 8" xfId="1327"/>
    <cellStyle name="40% - Accent5 8 1" xfId="1328"/>
    <cellStyle name="40% - Accent5 8 2" xfId="1329"/>
    <cellStyle name="40% - Accent5 8 3" xfId="1330"/>
    <cellStyle name="40% - Accent5 9" xfId="1331"/>
    <cellStyle name="40% - Accent6 1" xfId="1332"/>
    <cellStyle name="40% - Accent6 1 1" xfId="1333"/>
    <cellStyle name="40% - Accent6 1 2" xfId="1334"/>
    <cellStyle name="40% - Accent6 1 3" xfId="1335"/>
    <cellStyle name="40% - Accent6 10" xfId="1336"/>
    <cellStyle name="40% - Accent6 11" xfId="1337"/>
    <cellStyle name="40% - Accent6 12" xfId="1338"/>
    <cellStyle name="40% - Accent6 13" xfId="1339"/>
    <cellStyle name="40% - Accent6 14" xfId="1340"/>
    <cellStyle name="40% - Accent6 15" xfId="1341"/>
    <cellStyle name="40% - Accent6 16" xfId="1342"/>
    <cellStyle name="40% - Accent6 17" xfId="1343"/>
    <cellStyle name="40% - Accent6 18" xfId="1344"/>
    <cellStyle name="40% - Accent6 19" xfId="1345"/>
    <cellStyle name="40% - Accent6 2" xfId="1346"/>
    <cellStyle name="40% - Accent6 2 1" xfId="1347"/>
    <cellStyle name="40% - Accent6 2 2" xfId="1348"/>
    <cellStyle name="40% - Accent6 2 3" xfId="1349"/>
    <cellStyle name="40% - Accent6 2 4" xfId="1350"/>
    <cellStyle name="40% - Accent6 20" xfId="1351"/>
    <cellStyle name="40% - Accent6 21" xfId="1352"/>
    <cellStyle name="40% - Accent6 22" xfId="1353"/>
    <cellStyle name="40% - Accent6 23" xfId="1354"/>
    <cellStyle name="40% - Accent6 24" xfId="1355"/>
    <cellStyle name="40% - Accent6 25" xfId="1356"/>
    <cellStyle name="40% - Accent6 26" xfId="1357"/>
    <cellStyle name="40% - Accent6 27" xfId="1358"/>
    <cellStyle name="40% - Accent6 28" xfId="1359"/>
    <cellStyle name="40% - Accent6 29" xfId="1360"/>
    <cellStyle name="40% - Accent6 3" xfId="1361"/>
    <cellStyle name="40% - Accent6 3 1" xfId="1362"/>
    <cellStyle name="40% - Accent6 3 2" xfId="1363"/>
    <cellStyle name="40% - Accent6 3 3" xfId="1364"/>
    <cellStyle name="40% - Accent6 30" xfId="1365"/>
    <cellStyle name="40% - Accent6 31" xfId="1366"/>
    <cellStyle name="40% - Accent6 32" xfId="1367"/>
    <cellStyle name="40% - Accent6 33" xfId="1368"/>
    <cellStyle name="40% - Accent6 34" xfId="1369"/>
    <cellStyle name="40% - Accent6 35" xfId="1370"/>
    <cellStyle name="40% - Accent6 36" xfId="1371"/>
    <cellStyle name="40% - Accent6 37" xfId="1372"/>
    <cellStyle name="40% - Accent6 38" xfId="1373"/>
    <cellStyle name="40% - Accent6 39" xfId="1374"/>
    <cellStyle name="40% - Accent6 4" xfId="1375"/>
    <cellStyle name="40% - Accent6 4 1" xfId="1376"/>
    <cellStyle name="40% - Accent6 4 2" xfId="1377"/>
    <cellStyle name="40% - Accent6 4 3" xfId="1378"/>
    <cellStyle name="40% - Accent6 40" xfId="1379"/>
    <cellStyle name="40% - Accent6 41" xfId="1380"/>
    <cellStyle name="40% - Accent6 42" xfId="1381"/>
    <cellStyle name="40% - Accent6 43" xfId="1382"/>
    <cellStyle name="40% - Accent6 44" xfId="1383"/>
    <cellStyle name="40% - Accent6 45" xfId="1384"/>
    <cellStyle name="40% - Accent6 46" xfId="1385"/>
    <cellStyle name="40% - Accent6 47" xfId="1386"/>
    <cellStyle name="40% - Accent6 48" xfId="1387"/>
    <cellStyle name="40% - Accent6 49" xfId="1388"/>
    <cellStyle name="40% - Accent6 5" xfId="1389"/>
    <cellStyle name="40% - Accent6 5 1" xfId="1390"/>
    <cellStyle name="40% - Accent6 5 2" xfId="1391"/>
    <cellStyle name="40% - Accent6 5 3" xfId="1392"/>
    <cellStyle name="40% - Accent6 50" xfId="1393"/>
    <cellStyle name="40% - Accent6 51" xfId="1394"/>
    <cellStyle name="40% - Accent6 52" xfId="1395"/>
    <cellStyle name="40% - Accent6 53" xfId="1396"/>
    <cellStyle name="40% - Accent6 6" xfId="1397"/>
    <cellStyle name="40% - Accent6 6 1" xfId="1398"/>
    <cellStyle name="40% - Accent6 6 2" xfId="1399"/>
    <cellStyle name="40% - Accent6 6 3" xfId="1400"/>
    <cellStyle name="40% - Accent6 7" xfId="1401"/>
    <cellStyle name="40% - Accent6 7 1" xfId="1402"/>
    <cellStyle name="40% - Accent6 7 2" xfId="1403"/>
    <cellStyle name="40% - Accent6 7 3" xfId="1404"/>
    <cellStyle name="40% - Accent6 8" xfId="1405"/>
    <cellStyle name="40% - Accent6 8 1" xfId="1406"/>
    <cellStyle name="40% - Accent6 8 2" xfId="1407"/>
    <cellStyle name="40% - Accent6 8 3" xfId="1408"/>
    <cellStyle name="40% - Accent6 9" xfId="1409"/>
    <cellStyle name="5" xfId="1410"/>
    <cellStyle name="6" xfId="1411"/>
    <cellStyle name="6 2" xfId="1412"/>
    <cellStyle name="6 3" xfId="1413"/>
    <cellStyle name="60% - Accent1 1" xfId="1414"/>
    <cellStyle name="60% - Accent1 1 1" xfId="1415"/>
    <cellStyle name="60% - Accent1 1 2" xfId="1416"/>
    <cellStyle name="60% - Accent1 1 3" xfId="1417"/>
    <cellStyle name="60% - Accent1 10" xfId="1418"/>
    <cellStyle name="60% - Accent1 11" xfId="1419"/>
    <cellStyle name="60% - Accent1 12" xfId="1420"/>
    <cellStyle name="60% - Accent1 13" xfId="1421"/>
    <cellStyle name="60% - Accent1 14" xfId="1422"/>
    <cellStyle name="60% - Accent1 15" xfId="1423"/>
    <cellStyle name="60% - Accent1 16" xfId="1424"/>
    <cellStyle name="60% - Accent1 17" xfId="1425"/>
    <cellStyle name="60% - Accent1 18" xfId="1426"/>
    <cellStyle name="60% - Accent1 19" xfId="1427"/>
    <cellStyle name="60% - Accent1 2" xfId="1428"/>
    <cellStyle name="60% - Accent1 2 1" xfId="1429"/>
    <cellStyle name="60% - Accent1 2 2" xfId="1430"/>
    <cellStyle name="60% - Accent1 2 3" xfId="1431"/>
    <cellStyle name="60% - Accent1 2 4" xfId="1432"/>
    <cellStyle name="60% - Accent1 20" xfId="1433"/>
    <cellStyle name="60% - Accent1 21" xfId="1434"/>
    <cellStyle name="60% - Accent1 22" xfId="1435"/>
    <cellStyle name="60% - Accent1 23" xfId="1436"/>
    <cellStyle name="60% - Accent1 24" xfId="1437"/>
    <cellStyle name="60% - Accent1 25" xfId="1438"/>
    <cellStyle name="60% - Accent1 26" xfId="1439"/>
    <cellStyle name="60% - Accent1 27" xfId="1440"/>
    <cellStyle name="60% - Accent1 28" xfId="1441"/>
    <cellStyle name="60% - Accent1 29" xfId="1442"/>
    <cellStyle name="60% - Accent1 3" xfId="1443"/>
    <cellStyle name="60% - Accent1 3 1" xfId="1444"/>
    <cellStyle name="60% - Accent1 3 2" xfId="1445"/>
    <cellStyle name="60% - Accent1 3 3" xfId="1446"/>
    <cellStyle name="60% - Accent1 30" xfId="1447"/>
    <cellStyle name="60% - Accent1 31" xfId="1448"/>
    <cellStyle name="60% - Accent1 32" xfId="1449"/>
    <cellStyle name="60% - Accent1 33" xfId="1450"/>
    <cellStyle name="60% - Accent1 34" xfId="1451"/>
    <cellStyle name="60% - Accent1 35" xfId="1452"/>
    <cellStyle name="60% - Accent1 36" xfId="1453"/>
    <cellStyle name="60% - Accent1 37" xfId="1454"/>
    <cellStyle name="60% - Accent1 38" xfId="1455"/>
    <cellStyle name="60% - Accent1 39" xfId="1456"/>
    <cellStyle name="60% - Accent1 4" xfId="1457"/>
    <cellStyle name="60% - Accent1 4 1" xfId="1458"/>
    <cellStyle name="60% - Accent1 4 2" xfId="1459"/>
    <cellStyle name="60% - Accent1 4 3" xfId="1460"/>
    <cellStyle name="60% - Accent1 40" xfId="1461"/>
    <cellStyle name="60% - Accent1 41" xfId="1462"/>
    <cellStyle name="60% - Accent1 42" xfId="1463"/>
    <cellStyle name="60% - Accent1 43" xfId="1464"/>
    <cellStyle name="60% - Accent1 44" xfId="1465"/>
    <cellStyle name="60% - Accent1 45" xfId="1466"/>
    <cellStyle name="60% - Accent1 46" xfId="1467"/>
    <cellStyle name="60% - Accent1 47" xfId="1468"/>
    <cellStyle name="60% - Accent1 48" xfId="1469"/>
    <cellStyle name="60% - Accent1 49" xfId="1470"/>
    <cellStyle name="60% - Accent1 5" xfId="1471"/>
    <cellStyle name="60% - Accent1 5 1" xfId="1472"/>
    <cellStyle name="60% - Accent1 5 2" xfId="1473"/>
    <cellStyle name="60% - Accent1 5 3" xfId="1474"/>
    <cellStyle name="60% - Accent1 50" xfId="1475"/>
    <cellStyle name="60% - Accent1 51" xfId="1476"/>
    <cellStyle name="60% - Accent1 52" xfId="1477"/>
    <cellStyle name="60% - Accent1 53" xfId="1478"/>
    <cellStyle name="60% - Accent1 6" xfId="1479"/>
    <cellStyle name="60% - Accent1 6 1" xfId="1480"/>
    <cellStyle name="60% - Accent1 6 2" xfId="1481"/>
    <cellStyle name="60% - Accent1 6 3" xfId="1482"/>
    <cellStyle name="60% - Accent1 7" xfId="1483"/>
    <cellStyle name="60% - Accent1 7 1" xfId="1484"/>
    <cellStyle name="60% - Accent1 7 2" xfId="1485"/>
    <cellStyle name="60% - Accent1 7 3" xfId="1486"/>
    <cellStyle name="60% - Accent1 8" xfId="1487"/>
    <cellStyle name="60% - Accent1 8 1" xfId="1488"/>
    <cellStyle name="60% - Accent1 8 2" xfId="1489"/>
    <cellStyle name="60% - Accent1 8 3" xfId="1490"/>
    <cellStyle name="60% - Accent1 9" xfId="1491"/>
    <cellStyle name="60% - Accent2 1" xfId="1492"/>
    <cellStyle name="60% - Accent2 1 1" xfId="1493"/>
    <cellStyle name="60% - Accent2 1 2" xfId="1494"/>
    <cellStyle name="60% - Accent2 1 3" xfId="1495"/>
    <cellStyle name="60% - Accent2 10" xfId="1496"/>
    <cellStyle name="60% - Accent2 11" xfId="1497"/>
    <cellStyle name="60% - Accent2 12" xfId="1498"/>
    <cellStyle name="60% - Accent2 13" xfId="1499"/>
    <cellStyle name="60% - Accent2 14" xfId="1500"/>
    <cellStyle name="60% - Accent2 15" xfId="1501"/>
    <cellStyle name="60% - Accent2 16" xfId="1502"/>
    <cellStyle name="60% - Accent2 17" xfId="1503"/>
    <cellStyle name="60% - Accent2 18" xfId="1504"/>
    <cellStyle name="60% - Accent2 19" xfId="1505"/>
    <cellStyle name="60% - Accent2 2" xfId="1506"/>
    <cellStyle name="60% - Accent2 2 1" xfId="1507"/>
    <cellStyle name="60% - Accent2 2 2" xfId="1508"/>
    <cellStyle name="60% - Accent2 2 3" xfId="1509"/>
    <cellStyle name="60% - Accent2 2 4" xfId="1510"/>
    <cellStyle name="60% - Accent2 20" xfId="1511"/>
    <cellStyle name="60% - Accent2 21" xfId="1512"/>
    <cellStyle name="60% - Accent2 22" xfId="1513"/>
    <cellStyle name="60% - Accent2 23" xfId="1514"/>
    <cellStyle name="60% - Accent2 24" xfId="1515"/>
    <cellStyle name="60% - Accent2 25" xfId="1516"/>
    <cellStyle name="60% - Accent2 26" xfId="1517"/>
    <cellStyle name="60% - Accent2 27" xfId="1518"/>
    <cellStyle name="60% - Accent2 28" xfId="1519"/>
    <cellStyle name="60% - Accent2 29" xfId="1520"/>
    <cellStyle name="60% - Accent2 3" xfId="1521"/>
    <cellStyle name="60% - Accent2 3 1" xfId="1522"/>
    <cellStyle name="60% - Accent2 3 2" xfId="1523"/>
    <cellStyle name="60% - Accent2 3 3" xfId="1524"/>
    <cellStyle name="60% - Accent2 30" xfId="1525"/>
    <cellStyle name="60% - Accent2 31" xfId="1526"/>
    <cellStyle name="60% - Accent2 32" xfId="1527"/>
    <cellStyle name="60% - Accent2 33" xfId="1528"/>
    <cellStyle name="60% - Accent2 34" xfId="1529"/>
    <cellStyle name="60% - Accent2 35" xfId="1530"/>
    <cellStyle name="60% - Accent2 36" xfId="1531"/>
    <cellStyle name="60% - Accent2 37" xfId="1532"/>
    <cellStyle name="60% - Accent2 38" xfId="1533"/>
    <cellStyle name="60% - Accent2 39" xfId="1534"/>
    <cellStyle name="60% - Accent2 4" xfId="1535"/>
    <cellStyle name="60% - Accent2 4 1" xfId="1536"/>
    <cellStyle name="60% - Accent2 4 2" xfId="1537"/>
    <cellStyle name="60% - Accent2 4 3" xfId="1538"/>
    <cellStyle name="60% - Accent2 40" xfId="1539"/>
    <cellStyle name="60% - Accent2 41" xfId="1540"/>
    <cellStyle name="60% - Accent2 42" xfId="1541"/>
    <cellStyle name="60% - Accent2 43" xfId="1542"/>
    <cellStyle name="60% - Accent2 44" xfId="1543"/>
    <cellStyle name="60% - Accent2 45" xfId="1544"/>
    <cellStyle name="60% - Accent2 46" xfId="1545"/>
    <cellStyle name="60% - Accent2 47" xfId="1546"/>
    <cellStyle name="60% - Accent2 48" xfId="1547"/>
    <cellStyle name="60% - Accent2 49" xfId="1548"/>
    <cellStyle name="60% - Accent2 5" xfId="1549"/>
    <cellStyle name="60% - Accent2 5 1" xfId="1550"/>
    <cellStyle name="60% - Accent2 5 2" xfId="1551"/>
    <cellStyle name="60% - Accent2 5 3" xfId="1552"/>
    <cellStyle name="60% - Accent2 50" xfId="1553"/>
    <cellStyle name="60% - Accent2 51" xfId="1554"/>
    <cellStyle name="60% - Accent2 52" xfId="1555"/>
    <cellStyle name="60% - Accent2 53" xfId="1556"/>
    <cellStyle name="60% - Accent2 6" xfId="1557"/>
    <cellStyle name="60% - Accent2 6 1" xfId="1558"/>
    <cellStyle name="60% - Accent2 6 2" xfId="1559"/>
    <cellStyle name="60% - Accent2 6 3" xfId="1560"/>
    <cellStyle name="60% - Accent2 7" xfId="1561"/>
    <cellStyle name="60% - Accent2 7 1" xfId="1562"/>
    <cellStyle name="60% - Accent2 7 2" xfId="1563"/>
    <cellStyle name="60% - Accent2 7 3" xfId="1564"/>
    <cellStyle name="60% - Accent2 8" xfId="1565"/>
    <cellStyle name="60% - Accent2 8 1" xfId="1566"/>
    <cellStyle name="60% - Accent2 8 2" xfId="1567"/>
    <cellStyle name="60% - Accent2 8 3" xfId="1568"/>
    <cellStyle name="60% - Accent2 9" xfId="1569"/>
    <cellStyle name="60% - Accent3 1" xfId="1570"/>
    <cellStyle name="60% - Accent3 1 1" xfId="1571"/>
    <cellStyle name="60% - Accent3 1 2" xfId="1572"/>
    <cellStyle name="60% - Accent3 1 3" xfId="1573"/>
    <cellStyle name="60% - Accent3 10" xfId="1574"/>
    <cellStyle name="60% - Accent3 11" xfId="1575"/>
    <cellStyle name="60% - Accent3 12" xfId="1576"/>
    <cellStyle name="60% - Accent3 13" xfId="1577"/>
    <cellStyle name="60% - Accent3 14" xfId="1578"/>
    <cellStyle name="60% - Accent3 15" xfId="1579"/>
    <cellStyle name="60% - Accent3 16" xfId="1580"/>
    <cellStyle name="60% - Accent3 17" xfId="1581"/>
    <cellStyle name="60% - Accent3 18" xfId="1582"/>
    <cellStyle name="60% - Accent3 19" xfId="1583"/>
    <cellStyle name="60% - Accent3 2" xfId="1584"/>
    <cellStyle name="60% - Accent3 2 1" xfId="1585"/>
    <cellStyle name="60% - Accent3 2 2" xfId="1586"/>
    <cellStyle name="60% - Accent3 2 3" xfId="1587"/>
    <cellStyle name="60% - Accent3 2 4" xfId="1588"/>
    <cellStyle name="60% - Accent3 20" xfId="1589"/>
    <cellStyle name="60% - Accent3 21" xfId="1590"/>
    <cellStyle name="60% - Accent3 22" xfId="1591"/>
    <cellStyle name="60% - Accent3 23" xfId="1592"/>
    <cellStyle name="60% - Accent3 24" xfId="1593"/>
    <cellStyle name="60% - Accent3 25" xfId="1594"/>
    <cellStyle name="60% - Accent3 26" xfId="1595"/>
    <cellStyle name="60% - Accent3 27" xfId="1596"/>
    <cellStyle name="60% - Accent3 28" xfId="1597"/>
    <cellStyle name="60% - Accent3 29" xfId="1598"/>
    <cellStyle name="60% - Accent3 3" xfId="1599"/>
    <cellStyle name="60% - Accent3 3 1" xfId="1600"/>
    <cellStyle name="60% - Accent3 3 2" xfId="1601"/>
    <cellStyle name="60% - Accent3 3 3" xfId="1602"/>
    <cellStyle name="60% - Accent3 30" xfId="1603"/>
    <cellStyle name="60% - Accent3 31" xfId="1604"/>
    <cellStyle name="60% - Accent3 32" xfId="1605"/>
    <cellStyle name="60% - Accent3 33" xfId="1606"/>
    <cellStyle name="60% - Accent3 34" xfId="1607"/>
    <cellStyle name="60% - Accent3 35" xfId="1608"/>
    <cellStyle name="60% - Accent3 36" xfId="1609"/>
    <cellStyle name="60% - Accent3 37" xfId="1610"/>
    <cellStyle name="60% - Accent3 38" xfId="1611"/>
    <cellStyle name="60% - Accent3 39" xfId="1612"/>
    <cellStyle name="60% - Accent3 4" xfId="1613"/>
    <cellStyle name="60% - Accent3 4 1" xfId="1614"/>
    <cellStyle name="60% - Accent3 4 2" xfId="1615"/>
    <cellStyle name="60% - Accent3 4 3" xfId="1616"/>
    <cellStyle name="60% - Accent3 40" xfId="1617"/>
    <cellStyle name="60% - Accent3 41" xfId="1618"/>
    <cellStyle name="60% - Accent3 42" xfId="1619"/>
    <cellStyle name="60% - Accent3 43" xfId="1620"/>
    <cellStyle name="60% - Accent3 44" xfId="1621"/>
    <cellStyle name="60% - Accent3 45" xfId="1622"/>
    <cellStyle name="60% - Accent3 46" xfId="1623"/>
    <cellStyle name="60% - Accent3 47" xfId="1624"/>
    <cellStyle name="60% - Accent3 48" xfId="1625"/>
    <cellStyle name="60% - Accent3 49" xfId="1626"/>
    <cellStyle name="60% - Accent3 5" xfId="1627"/>
    <cellStyle name="60% - Accent3 5 1" xfId="1628"/>
    <cellStyle name="60% - Accent3 5 2" xfId="1629"/>
    <cellStyle name="60% - Accent3 5 3" xfId="1630"/>
    <cellStyle name="60% - Accent3 50" xfId="1631"/>
    <cellStyle name="60% - Accent3 51" xfId="1632"/>
    <cellStyle name="60% - Accent3 52" xfId="1633"/>
    <cellStyle name="60% - Accent3 53" xfId="1634"/>
    <cellStyle name="60% - Accent3 6" xfId="1635"/>
    <cellStyle name="60% - Accent3 6 1" xfId="1636"/>
    <cellStyle name="60% - Accent3 6 2" xfId="1637"/>
    <cellStyle name="60% - Accent3 6 3" xfId="1638"/>
    <cellStyle name="60% - Accent3 7" xfId="1639"/>
    <cellStyle name="60% - Accent3 7 1" xfId="1640"/>
    <cellStyle name="60% - Accent3 7 2" xfId="1641"/>
    <cellStyle name="60% - Accent3 7 3" xfId="1642"/>
    <cellStyle name="60% - Accent3 8" xfId="1643"/>
    <cellStyle name="60% - Accent3 8 1" xfId="1644"/>
    <cellStyle name="60% - Accent3 8 2" xfId="1645"/>
    <cellStyle name="60% - Accent3 8 3" xfId="1646"/>
    <cellStyle name="60% - Accent3 9" xfId="1647"/>
    <cellStyle name="60% - Accent4 1" xfId="1648"/>
    <cellStyle name="60% - Accent4 1 1" xfId="1649"/>
    <cellStyle name="60% - Accent4 1 2" xfId="1650"/>
    <cellStyle name="60% - Accent4 1 3" xfId="1651"/>
    <cellStyle name="60% - Accent4 10" xfId="1652"/>
    <cellStyle name="60% - Accent4 11" xfId="1653"/>
    <cellStyle name="60% - Accent4 12" xfId="1654"/>
    <cellStyle name="60% - Accent4 13" xfId="1655"/>
    <cellStyle name="60% - Accent4 14" xfId="1656"/>
    <cellStyle name="60% - Accent4 15" xfId="1657"/>
    <cellStyle name="60% - Accent4 16" xfId="1658"/>
    <cellStyle name="60% - Accent4 17" xfId="1659"/>
    <cellStyle name="60% - Accent4 18" xfId="1660"/>
    <cellStyle name="60% - Accent4 19" xfId="1661"/>
    <cellStyle name="60% - Accent4 2" xfId="1662"/>
    <cellStyle name="60% - Accent4 2 1" xfId="1663"/>
    <cellStyle name="60% - Accent4 2 2" xfId="1664"/>
    <cellStyle name="60% - Accent4 2 3" xfId="1665"/>
    <cellStyle name="60% - Accent4 2 4" xfId="1666"/>
    <cellStyle name="60% - Accent4 20" xfId="1667"/>
    <cellStyle name="60% - Accent4 21" xfId="1668"/>
    <cellStyle name="60% - Accent4 22" xfId="1669"/>
    <cellStyle name="60% - Accent4 23" xfId="1670"/>
    <cellStyle name="60% - Accent4 24" xfId="1671"/>
    <cellStyle name="60% - Accent4 25" xfId="1672"/>
    <cellStyle name="60% - Accent4 26" xfId="1673"/>
    <cellStyle name="60% - Accent4 27" xfId="1674"/>
    <cellStyle name="60% - Accent4 28" xfId="1675"/>
    <cellStyle name="60% - Accent4 29" xfId="1676"/>
    <cellStyle name="60% - Accent4 3" xfId="1677"/>
    <cellStyle name="60% - Accent4 3 1" xfId="1678"/>
    <cellStyle name="60% - Accent4 3 2" xfId="1679"/>
    <cellStyle name="60% - Accent4 3 3" xfId="1680"/>
    <cellStyle name="60% - Accent4 30" xfId="1681"/>
    <cellStyle name="60% - Accent4 31" xfId="1682"/>
    <cellStyle name="60% - Accent4 32" xfId="1683"/>
    <cellStyle name="60% - Accent4 33" xfId="1684"/>
    <cellStyle name="60% - Accent4 34" xfId="1685"/>
    <cellStyle name="60% - Accent4 35" xfId="1686"/>
    <cellStyle name="60% - Accent4 36" xfId="1687"/>
    <cellStyle name="60% - Accent4 37" xfId="1688"/>
    <cellStyle name="60% - Accent4 38" xfId="1689"/>
    <cellStyle name="60% - Accent4 39" xfId="1690"/>
    <cellStyle name="60% - Accent4 4" xfId="1691"/>
    <cellStyle name="60% - Accent4 4 1" xfId="1692"/>
    <cellStyle name="60% - Accent4 4 2" xfId="1693"/>
    <cellStyle name="60% - Accent4 4 3" xfId="1694"/>
    <cellStyle name="60% - Accent4 40" xfId="1695"/>
    <cellStyle name="60% - Accent4 41" xfId="1696"/>
    <cellStyle name="60% - Accent4 42" xfId="1697"/>
    <cellStyle name="60% - Accent4 43" xfId="1698"/>
    <cellStyle name="60% - Accent4 44" xfId="1699"/>
    <cellStyle name="60% - Accent4 45" xfId="1700"/>
    <cellStyle name="60% - Accent4 46" xfId="1701"/>
    <cellStyle name="60% - Accent4 47" xfId="1702"/>
    <cellStyle name="60% - Accent4 48" xfId="1703"/>
    <cellStyle name="60% - Accent4 49" xfId="1704"/>
    <cellStyle name="60% - Accent4 5" xfId="1705"/>
    <cellStyle name="60% - Accent4 5 1" xfId="1706"/>
    <cellStyle name="60% - Accent4 5 2" xfId="1707"/>
    <cellStyle name="60% - Accent4 5 3" xfId="1708"/>
    <cellStyle name="60% - Accent4 50" xfId="1709"/>
    <cellStyle name="60% - Accent4 51" xfId="1710"/>
    <cellStyle name="60% - Accent4 52" xfId="1711"/>
    <cellStyle name="60% - Accent4 53" xfId="1712"/>
    <cellStyle name="60% - Accent4 6" xfId="1713"/>
    <cellStyle name="60% - Accent4 6 1" xfId="1714"/>
    <cellStyle name="60% - Accent4 6 2" xfId="1715"/>
    <cellStyle name="60% - Accent4 6 3" xfId="1716"/>
    <cellStyle name="60% - Accent4 7" xfId="1717"/>
    <cellStyle name="60% - Accent4 7 1" xfId="1718"/>
    <cellStyle name="60% - Accent4 7 2" xfId="1719"/>
    <cellStyle name="60% - Accent4 7 3" xfId="1720"/>
    <cellStyle name="60% - Accent4 8" xfId="1721"/>
    <cellStyle name="60% - Accent4 8 1" xfId="1722"/>
    <cellStyle name="60% - Accent4 8 2" xfId="1723"/>
    <cellStyle name="60% - Accent4 8 3" xfId="1724"/>
    <cellStyle name="60% - Accent4 9" xfId="1725"/>
    <cellStyle name="60% - Accent5 1" xfId="1726"/>
    <cellStyle name="60% - Accent5 1 1" xfId="1727"/>
    <cellStyle name="60% - Accent5 1 2" xfId="1728"/>
    <cellStyle name="60% - Accent5 1 3" xfId="1729"/>
    <cellStyle name="60% - Accent5 10" xfId="1730"/>
    <cellStyle name="60% - Accent5 11" xfId="1731"/>
    <cellStyle name="60% - Accent5 12" xfId="1732"/>
    <cellStyle name="60% - Accent5 13" xfId="1733"/>
    <cellStyle name="60% - Accent5 14" xfId="1734"/>
    <cellStyle name="60% - Accent5 15" xfId="1735"/>
    <cellStyle name="60% - Accent5 16" xfId="1736"/>
    <cellStyle name="60% - Accent5 17" xfId="1737"/>
    <cellStyle name="60% - Accent5 18" xfId="1738"/>
    <cellStyle name="60% - Accent5 19" xfId="1739"/>
    <cellStyle name="60% - Accent5 2" xfId="1740"/>
    <cellStyle name="60% - Accent5 2 1" xfId="1741"/>
    <cellStyle name="60% - Accent5 2 2" xfId="1742"/>
    <cellStyle name="60% - Accent5 2 3" xfId="1743"/>
    <cellStyle name="60% - Accent5 2 4" xfId="1744"/>
    <cellStyle name="60% - Accent5 20" xfId="1745"/>
    <cellStyle name="60% - Accent5 21" xfId="1746"/>
    <cellStyle name="60% - Accent5 22" xfId="1747"/>
    <cellStyle name="60% - Accent5 23" xfId="1748"/>
    <cellStyle name="60% - Accent5 24" xfId="1749"/>
    <cellStyle name="60% - Accent5 25" xfId="1750"/>
    <cellStyle name="60% - Accent5 26" xfId="1751"/>
    <cellStyle name="60% - Accent5 27" xfId="1752"/>
    <cellStyle name="60% - Accent5 28" xfId="1753"/>
    <cellStyle name="60% - Accent5 29" xfId="1754"/>
    <cellStyle name="60% - Accent5 3" xfId="1755"/>
    <cellStyle name="60% - Accent5 3 1" xfId="1756"/>
    <cellStyle name="60% - Accent5 3 2" xfId="1757"/>
    <cellStyle name="60% - Accent5 3 3" xfId="1758"/>
    <cellStyle name="60% - Accent5 30" xfId="1759"/>
    <cellStyle name="60% - Accent5 31" xfId="1760"/>
    <cellStyle name="60% - Accent5 32" xfId="1761"/>
    <cellStyle name="60% - Accent5 33" xfId="1762"/>
    <cellStyle name="60% - Accent5 34" xfId="1763"/>
    <cellStyle name="60% - Accent5 35" xfId="1764"/>
    <cellStyle name="60% - Accent5 36" xfId="1765"/>
    <cellStyle name="60% - Accent5 37" xfId="1766"/>
    <cellStyle name="60% - Accent5 38" xfId="1767"/>
    <cellStyle name="60% - Accent5 39" xfId="1768"/>
    <cellStyle name="60% - Accent5 4" xfId="1769"/>
    <cellStyle name="60% - Accent5 4 1" xfId="1770"/>
    <cellStyle name="60% - Accent5 4 2" xfId="1771"/>
    <cellStyle name="60% - Accent5 4 3" xfId="1772"/>
    <cellStyle name="60% - Accent5 40" xfId="1773"/>
    <cellStyle name="60% - Accent5 41" xfId="1774"/>
    <cellStyle name="60% - Accent5 42" xfId="1775"/>
    <cellStyle name="60% - Accent5 43" xfId="1776"/>
    <cellStyle name="60% - Accent5 44" xfId="1777"/>
    <cellStyle name="60% - Accent5 45" xfId="1778"/>
    <cellStyle name="60% - Accent5 46" xfId="1779"/>
    <cellStyle name="60% - Accent5 47" xfId="1780"/>
    <cellStyle name="60% - Accent5 48" xfId="1781"/>
    <cellStyle name="60% - Accent5 49" xfId="1782"/>
    <cellStyle name="60% - Accent5 5" xfId="1783"/>
    <cellStyle name="60% - Accent5 5 1" xfId="1784"/>
    <cellStyle name="60% - Accent5 5 2" xfId="1785"/>
    <cellStyle name="60% - Accent5 5 3" xfId="1786"/>
    <cellStyle name="60% - Accent5 50" xfId="1787"/>
    <cellStyle name="60% - Accent5 51" xfId="1788"/>
    <cellStyle name="60% - Accent5 52" xfId="1789"/>
    <cellStyle name="60% - Accent5 53" xfId="1790"/>
    <cellStyle name="60% - Accent5 6" xfId="1791"/>
    <cellStyle name="60% - Accent5 6 1" xfId="1792"/>
    <cellStyle name="60% - Accent5 6 2" xfId="1793"/>
    <cellStyle name="60% - Accent5 6 3" xfId="1794"/>
    <cellStyle name="60% - Accent5 7" xfId="1795"/>
    <cellStyle name="60% - Accent5 7 1" xfId="1796"/>
    <cellStyle name="60% - Accent5 7 2" xfId="1797"/>
    <cellStyle name="60% - Accent5 7 3" xfId="1798"/>
    <cellStyle name="60% - Accent5 8" xfId="1799"/>
    <cellStyle name="60% - Accent5 8 1" xfId="1800"/>
    <cellStyle name="60% - Accent5 8 2" xfId="1801"/>
    <cellStyle name="60% - Accent5 8 3" xfId="1802"/>
    <cellStyle name="60% - Accent5 9" xfId="1803"/>
    <cellStyle name="60% - Accent6 1" xfId="1804"/>
    <cellStyle name="60% - Accent6 1 1" xfId="1805"/>
    <cellStyle name="60% - Accent6 1 2" xfId="1806"/>
    <cellStyle name="60% - Accent6 1 3" xfId="1807"/>
    <cellStyle name="60% - Accent6 10" xfId="1808"/>
    <cellStyle name="60% - Accent6 11" xfId="1809"/>
    <cellStyle name="60% - Accent6 12" xfId="1810"/>
    <cellStyle name="60% - Accent6 13" xfId="1811"/>
    <cellStyle name="60% - Accent6 14" xfId="1812"/>
    <cellStyle name="60% - Accent6 15" xfId="1813"/>
    <cellStyle name="60% - Accent6 16" xfId="1814"/>
    <cellStyle name="60% - Accent6 17" xfId="1815"/>
    <cellStyle name="60% - Accent6 18" xfId="1816"/>
    <cellStyle name="60% - Accent6 19" xfId="1817"/>
    <cellStyle name="60% - Accent6 2" xfId="1818"/>
    <cellStyle name="60% - Accent6 2 1" xfId="1819"/>
    <cellStyle name="60% - Accent6 2 2" xfId="1820"/>
    <cellStyle name="60% - Accent6 2 3" xfId="1821"/>
    <cellStyle name="60% - Accent6 2 4" xfId="1822"/>
    <cellStyle name="60% - Accent6 20" xfId="1823"/>
    <cellStyle name="60% - Accent6 21" xfId="1824"/>
    <cellStyle name="60% - Accent6 22" xfId="1825"/>
    <cellStyle name="60% - Accent6 23" xfId="1826"/>
    <cellStyle name="60% - Accent6 24" xfId="1827"/>
    <cellStyle name="60% - Accent6 25" xfId="1828"/>
    <cellStyle name="60% - Accent6 26" xfId="1829"/>
    <cellStyle name="60% - Accent6 27" xfId="1830"/>
    <cellStyle name="60% - Accent6 28" xfId="1831"/>
    <cellStyle name="60% - Accent6 29" xfId="1832"/>
    <cellStyle name="60% - Accent6 3" xfId="1833"/>
    <cellStyle name="60% - Accent6 3 1" xfId="1834"/>
    <cellStyle name="60% - Accent6 3 2" xfId="1835"/>
    <cellStyle name="60% - Accent6 3 3" xfId="1836"/>
    <cellStyle name="60% - Accent6 30" xfId="1837"/>
    <cellStyle name="60% - Accent6 31" xfId="1838"/>
    <cellStyle name="60% - Accent6 32" xfId="1839"/>
    <cellStyle name="60% - Accent6 33" xfId="1840"/>
    <cellStyle name="60% - Accent6 34" xfId="1841"/>
    <cellStyle name="60% - Accent6 35" xfId="1842"/>
    <cellStyle name="60% - Accent6 36" xfId="1843"/>
    <cellStyle name="60% - Accent6 37" xfId="1844"/>
    <cellStyle name="60% - Accent6 38" xfId="1845"/>
    <cellStyle name="60% - Accent6 39" xfId="1846"/>
    <cellStyle name="60% - Accent6 4" xfId="1847"/>
    <cellStyle name="60% - Accent6 4 1" xfId="1848"/>
    <cellStyle name="60% - Accent6 4 2" xfId="1849"/>
    <cellStyle name="60% - Accent6 4 3" xfId="1850"/>
    <cellStyle name="60% - Accent6 40" xfId="1851"/>
    <cellStyle name="60% - Accent6 41" xfId="1852"/>
    <cellStyle name="60% - Accent6 42" xfId="1853"/>
    <cellStyle name="60% - Accent6 43" xfId="1854"/>
    <cellStyle name="60% - Accent6 44" xfId="1855"/>
    <cellStyle name="60% - Accent6 45" xfId="1856"/>
    <cellStyle name="60% - Accent6 46" xfId="1857"/>
    <cellStyle name="60% - Accent6 47" xfId="1858"/>
    <cellStyle name="60% - Accent6 48" xfId="1859"/>
    <cellStyle name="60% - Accent6 49" xfId="1860"/>
    <cellStyle name="60% - Accent6 5" xfId="1861"/>
    <cellStyle name="60% - Accent6 5 1" xfId="1862"/>
    <cellStyle name="60% - Accent6 5 2" xfId="1863"/>
    <cellStyle name="60% - Accent6 5 3" xfId="1864"/>
    <cellStyle name="60% - Accent6 50" xfId="1865"/>
    <cellStyle name="60% - Accent6 51" xfId="1866"/>
    <cellStyle name="60% - Accent6 52" xfId="1867"/>
    <cellStyle name="60% - Accent6 53" xfId="1868"/>
    <cellStyle name="60% - Accent6 6" xfId="1869"/>
    <cellStyle name="60% - Accent6 6 1" xfId="1870"/>
    <cellStyle name="60% - Accent6 6 2" xfId="1871"/>
    <cellStyle name="60% - Accent6 6 3" xfId="1872"/>
    <cellStyle name="60% - Accent6 7" xfId="1873"/>
    <cellStyle name="60% - Accent6 7 1" xfId="1874"/>
    <cellStyle name="60% - Accent6 7 2" xfId="1875"/>
    <cellStyle name="60% - Accent6 7 3" xfId="1876"/>
    <cellStyle name="60% - Accent6 8" xfId="1877"/>
    <cellStyle name="60% - Accent6 8 1" xfId="1878"/>
    <cellStyle name="60% - Accent6 8 2" xfId="1879"/>
    <cellStyle name="60% - Accent6 8 3" xfId="1880"/>
    <cellStyle name="60% - Accent6 9" xfId="1881"/>
    <cellStyle name="7" xfId="1882"/>
    <cellStyle name="75" xfId="1883"/>
    <cellStyle name="75 1" xfId="1884"/>
    <cellStyle name="75 10" xfId="1885"/>
    <cellStyle name="75 2" xfId="1886"/>
    <cellStyle name="75 3" xfId="1887"/>
    <cellStyle name="75 4" xfId="1888"/>
    <cellStyle name="75 5" xfId="1889"/>
    <cellStyle name="75 6" xfId="1890"/>
    <cellStyle name="75 7" xfId="1891"/>
    <cellStyle name="75 8" xfId="1892"/>
    <cellStyle name="75 9" xfId="1893"/>
    <cellStyle name="8" xfId="1894"/>
    <cellStyle name="870A\HPLaserJ" xfId="1895"/>
    <cellStyle name="870A\HPLaserJ 2" xfId="1896"/>
    <cellStyle name="88_x0005_ยRecordsetClone" xfId="1897"/>
    <cellStyle name="9" xfId="1898"/>
    <cellStyle name="96" xfId="1899"/>
    <cellStyle name="97" xfId="1900"/>
    <cellStyle name="_x0016_a_x0016_=_x0016__x001e__x0016_" xfId="1901"/>
    <cellStyle name="Accent1 1" xfId="1902"/>
    <cellStyle name="Accent1 1 1" xfId="1903"/>
    <cellStyle name="Accent1 1 2" xfId="1904"/>
    <cellStyle name="Accent1 1 3" xfId="1905"/>
    <cellStyle name="Accent1 10" xfId="1906"/>
    <cellStyle name="Accent1 11" xfId="1907"/>
    <cellStyle name="Accent1 12" xfId="1908"/>
    <cellStyle name="Accent1 13" xfId="1909"/>
    <cellStyle name="Accent1 14" xfId="1910"/>
    <cellStyle name="Accent1 15" xfId="1911"/>
    <cellStyle name="Accent1 16" xfId="1912"/>
    <cellStyle name="Accent1 17" xfId="1913"/>
    <cellStyle name="Accent1 18" xfId="1914"/>
    <cellStyle name="Accent1 19" xfId="1915"/>
    <cellStyle name="Accent1 2" xfId="1916"/>
    <cellStyle name="Accent1 2 1" xfId="1917"/>
    <cellStyle name="Accent1 2 2" xfId="1918"/>
    <cellStyle name="Accent1 2 3" xfId="1919"/>
    <cellStyle name="Accent1 2 4" xfId="1920"/>
    <cellStyle name="Accent1 20" xfId="1921"/>
    <cellStyle name="Accent1 21" xfId="1922"/>
    <cellStyle name="Accent1 22" xfId="1923"/>
    <cellStyle name="Accent1 23" xfId="1924"/>
    <cellStyle name="Accent1 24" xfId="1925"/>
    <cellStyle name="Accent1 25" xfId="1926"/>
    <cellStyle name="Accent1 26" xfId="1927"/>
    <cellStyle name="Accent1 27" xfId="1928"/>
    <cellStyle name="Accent1 28" xfId="1929"/>
    <cellStyle name="Accent1 29" xfId="1930"/>
    <cellStyle name="Accent1 3" xfId="1931"/>
    <cellStyle name="Accent1 3 1" xfId="1932"/>
    <cellStyle name="Accent1 3 2" xfId="1933"/>
    <cellStyle name="Accent1 3 3" xfId="1934"/>
    <cellStyle name="Accent1 30" xfId="1935"/>
    <cellStyle name="Accent1 31" xfId="1936"/>
    <cellStyle name="Accent1 32" xfId="1937"/>
    <cellStyle name="Accent1 33" xfId="1938"/>
    <cellStyle name="Accent1 34" xfId="1939"/>
    <cellStyle name="Accent1 35" xfId="1940"/>
    <cellStyle name="Accent1 36" xfId="1941"/>
    <cellStyle name="Accent1 37" xfId="1942"/>
    <cellStyle name="Accent1 38" xfId="1943"/>
    <cellStyle name="Accent1 39" xfId="1944"/>
    <cellStyle name="Accent1 4" xfId="1945"/>
    <cellStyle name="Accent1 4 1" xfId="1946"/>
    <cellStyle name="Accent1 4 2" xfId="1947"/>
    <cellStyle name="Accent1 4 3" xfId="1948"/>
    <cellStyle name="Accent1 40" xfId="1949"/>
    <cellStyle name="Accent1 41" xfId="1950"/>
    <cellStyle name="Accent1 42" xfId="1951"/>
    <cellStyle name="Accent1 43" xfId="1952"/>
    <cellStyle name="Accent1 44" xfId="1953"/>
    <cellStyle name="Accent1 45" xfId="1954"/>
    <cellStyle name="Accent1 46" xfId="1955"/>
    <cellStyle name="Accent1 47" xfId="1956"/>
    <cellStyle name="Accent1 48" xfId="1957"/>
    <cellStyle name="Accent1 49" xfId="1958"/>
    <cellStyle name="Accent1 5" xfId="1959"/>
    <cellStyle name="Accent1 5 1" xfId="1960"/>
    <cellStyle name="Accent1 5 2" xfId="1961"/>
    <cellStyle name="Accent1 5 3" xfId="1962"/>
    <cellStyle name="Accent1 50" xfId="1963"/>
    <cellStyle name="Accent1 51" xfId="1964"/>
    <cellStyle name="Accent1 52" xfId="1965"/>
    <cellStyle name="Accent1 53" xfId="1966"/>
    <cellStyle name="Accent1 6" xfId="1967"/>
    <cellStyle name="Accent1 6 1" xfId="1968"/>
    <cellStyle name="Accent1 6 2" xfId="1969"/>
    <cellStyle name="Accent1 6 3" xfId="1970"/>
    <cellStyle name="Accent1 7" xfId="1971"/>
    <cellStyle name="Accent1 7 1" xfId="1972"/>
    <cellStyle name="Accent1 7 2" xfId="1973"/>
    <cellStyle name="Accent1 7 3" xfId="1974"/>
    <cellStyle name="Accent1 8" xfId="1975"/>
    <cellStyle name="Accent1 8 1" xfId="1976"/>
    <cellStyle name="Accent1 8 2" xfId="1977"/>
    <cellStyle name="Accent1 8 3" xfId="1978"/>
    <cellStyle name="Accent1 9" xfId="1979"/>
    <cellStyle name="Accent2 1" xfId="1980"/>
    <cellStyle name="Accent2 1 1" xfId="1981"/>
    <cellStyle name="Accent2 1 2" xfId="1982"/>
    <cellStyle name="Accent2 1 3" xfId="1983"/>
    <cellStyle name="Accent2 10" xfId="1984"/>
    <cellStyle name="Accent2 11" xfId="1985"/>
    <cellStyle name="Accent2 12" xfId="1986"/>
    <cellStyle name="Accent2 13" xfId="1987"/>
    <cellStyle name="Accent2 14" xfId="1988"/>
    <cellStyle name="Accent2 15" xfId="1989"/>
    <cellStyle name="Accent2 16" xfId="1990"/>
    <cellStyle name="Accent2 17" xfId="1991"/>
    <cellStyle name="Accent2 18" xfId="1992"/>
    <cellStyle name="Accent2 19" xfId="1993"/>
    <cellStyle name="Accent2 2" xfId="1994"/>
    <cellStyle name="Accent2 2 1" xfId="1995"/>
    <cellStyle name="Accent2 2 2" xfId="1996"/>
    <cellStyle name="Accent2 2 3" xfId="1997"/>
    <cellStyle name="Accent2 2 4" xfId="1998"/>
    <cellStyle name="Accent2 20" xfId="1999"/>
    <cellStyle name="Accent2 21" xfId="2000"/>
    <cellStyle name="Accent2 22" xfId="2001"/>
    <cellStyle name="Accent2 23" xfId="2002"/>
    <cellStyle name="Accent2 24" xfId="2003"/>
    <cellStyle name="Accent2 25" xfId="2004"/>
    <cellStyle name="Accent2 26" xfId="2005"/>
    <cellStyle name="Accent2 27" xfId="2006"/>
    <cellStyle name="Accent2 28" xfId="2007"/>
    <cellStyle name="Accent2 29" xfId="2008"/>
    <cellStyle name="Accent2 3" xfId="2009"/>
    <cellStyle name="Accent2 3 1" xfId="2010"/>
    <cellStyle name="Accent2 3 2" xfId="2011"/>
    <cellStyle name="Accent2 3 3" xfId="2012"/>
    <cellStyle name="Accent2 30" xfId="2013"/>
    <cellStyle name="Accent2 31" xfId="2014"/>
    <cellStyle name="Accent2 32" xfId="2015"/>
    <cellStyle name="Accent2 33" xfId="2016"/>
    <cellStyle name="Accent2 34" xfId="2017"/>
    <cellStyle name="Accent2 35" xfId="2018"/>
    <cellStyle name="Accent2 36" xfId="2019"/>
    <cellStyle name="Accent2 37" xfId="2020"/>
    <cellStyle name="Accent2 38" xfId="2021"/>
    <cellStyle name="Accent2 39" xfId="2022"/>
    <cellStyle name="Accent2 4" xfId="2023"/>
    <cellStyle name="Accent2 4 1" xfId="2024"/>
    <cellStyle name="Accent2 4 2" xfId="2025"/>
    <cellStyle name="Accent2 4 3" xfId="2026"/>
    <cellStyle name="Accent2 40" xfId="2027"/>
    <cellStyle name="Accent2 41" xfId="2028"/>
    <cellStyle name="Accent2 42" xfId="2029"/>
    <cellStyle name="Accent2 43" xfId="2030"/>
    <cellStyle name="Accent2 44" xfId="2031"/>
    <cellStyle name="Accent2 45" xfId="2032"/>
    <cellStyle name="Accent2 46" xfId="2033"/>
    <cellStyle name="Accent2 47" xfId="2034"/>
    <cellStyle name="Accent2 48" xfId="2035"/>
    <cellStyle name="Accent2 49" xfId="2036"/>
    <cellStyle name="Accent2 5" xfId="2037"/>
    <cellStyle name="Accent2 5 1" xfId="2038"/>
    <cellStyle name="Accent2 5 2" xfId="2039"/>
    <cellStyle name="Accent2 5 3" xfId="2040"/>
    <cellStyle name="Accent2 50" xfId="2041"/>
    <cellStyle name="Accent2 51" xfId="2042"/>
    <cellStyle name="Accent2 52" xfId="2043"/>
    <cellStyle name="Accent2 53" xfId="2044"/>
    <cellStyle name="Accent2 6" xfId="2045"/>
    <cellStyle name="Accent2 6 1" xfId="2046"/>
    <cellStyle name="Accent2 6 2" xfId="2047"/>
    <cellStyle name="Accent2 6 3" xfId="2048"/>
    <cellStyle name="Accent2 7" xfId="2049"/>
    <cellStyle name="Accent2 7 1" xfId="2050"/>
    <cellStyle name="Accent2 7 2" xfId="2051"/>
    <cellStyle name="Accent2 7 3" xfId="2052"/>
    <cellStyle name="Accent2 8" xfId="2053"/>
    <cellStyle name="Accent2 8 1" xfId="2054"/>
    <cellStyle name="Accent2 8 2" xfId="2055"/>
    <cellStyle name="Accent2 8 3" xfId="2056"/>
    <cellStyle name="Accent2 9" xfId="2057"/>
    <cellStyle name="Accent3 1" xfId="2058"/>
    <cellStyle name="Accent3 1 1" xfId="2059"/>
    <cellStyle name="Accent3 1 2" xfId="2060"/>
    <cellStyle name="Accent3 1 3" xfId="2061"/>
    <cellStyle name="Accent3 10" xfId="2062"/>
    <cellStyle name="Accent3 11" xfId="2063"/>
    <cellStyle name="Accent3 12" xfId="2064"/>
    <cellStyle name="Accent3 13" xfId="2065"/>
    <cellStyle name="Accent3 14" xfId="2066"/>
    <cellStyle name="Accent3 15" xfId="2067"/>
    <cellStyle name="Accent3 16" xfId="2068"/>
    <cellStyle name="Accent3 17" xfId="2069"/>
    <cellStyle name="Accent3 18" xfId="2070"/>
    <cellStyle name="Accent3 19" xfId="2071"/>
    <cellStyle name="Accent3 2" xfId="2072"/>
    <cellStyle name="Accent3 2 1" xfId="2073"/>
    <cellStyle name="Accent3 2 2" xfId="2074"/>
    <cellStyle name="Accent3 2 3" xfId="2075"/>
    <cellStyle name="Accent3 2 4" xfId="2076"/>
    <cellStyle name="Accent3 20" xfId="2077"/>
    <cellStyle name="Accent3 21" xfId="2078"/>
    <cellStyle name="Accent3 22" xfId="2079"/>
    <cellStyle name="Accent3 23" xfId="2080"/>
    <cellStyle name="Accent3 24" xfId="2081"/>
    <cellStyle name="Accent3 25" xfId="2082"/>
    <cellStyle name="Accent3 26" xfId="2083"/>
    <cellStyle name="Accent3 27" xfId="2084"/>
    <cellStyle name="Accent3 28" xfId="2085"/>
    <cellStyle name="Accent3 29" xfId="2086"/>
    <cellStyle name="Accent3 3" xfId="2087"/>
    <cellStyle name="Accent3 3 1" xfId="2088"/>
    <cellStyle name="Accent3 3 2" xfId="2089"/>
    <cellStyle name="Accent3 3 3" xfId="2090"/>
    <cellStyle name="Accent3 30" xfId="2091"/>
    <cellStyle name="Accent3 31" xfId="2092"/>
    <cellStyle name="Accent3 32" xfId="2093"/>
    <cellStyle name="Accent3 33" xfId="2094"/>
    <cellStyle name="Accent3 34" xfId="2095"/>
    <cellStyle name="Accent3 35" xfId="2096"/>
    <cellStyle name="Accent3 36" xfId="2097"/>
    <cellStyle name="Accent3 37" xfId="2098"/>
    <cellStyle name="Accent3 38" xfId="2099"/>
    <cellStyle name="Accent3 39" xfId="2100"/>
    <cellStyle name="Accent3 4" xfId="2101"/>
    <cellStyle name="Accent3 4 1" xfId="2102"/>
    <cellStyle name="Accent3 4 2" xfId="2103"/>
    <cellStyle name="Accent3 4 3" xfId="2104"/>
    <cellStyle name="Accent3 40" xfId="2105"/>
    <cellStyle name="Accent3 41" xfId="2106"/>
    <cellStyle name="Accent3 42" xfId="2107"/>
    <cellStyle name="Accent3 43" xfId="2108"/>
    <cellStyle name="Accent3 44" xfId="2109"/>
    <cellStyle name="Accent3 45" xfId="2110"/>
    <cellStyle name="Accent3 46" xfId="2111"/>
    <cellStyle name="Accent3 47" xfId="2112"/>
    <cellStyle name="Accent3 48" xfId="2113"/>
    <cellStyle name="Accent3 49" xfId="2114"/>
    <cellStyle name="Accent3 5" xfId="2115"/>
    <cellStyle name="Accent3 5 1" xfId="2116"/>
    <cellStyle name="Accent3 5 2" xfId="2117"/>
    <cellStyle name="Accent3 5 3" xfId="2118"/>
    <cellStyle name="Accent3 50" xfId="2119"/>
    <cellStyle name="Accent3 51" xfId="2120"/>
    <cellStyle name="Accent3 52" xfId="2121"/>
    <cellStyle name="Accent3 53" xfId="2122"/>
    <cellStyle name="Accent3 6" xfId="2123"/>
    <cellStyle name="Accent3 6 1" xfId="2124"/>
    <cellStyle name="Accent3 6 2" xfId="2125"/>
    <cellStyle name="Accent3 6 3" xfId="2126"/>
    <cellStyle name="Accent3 7" xfId="2127"/>
    <cellStyle name="Accent3 7 1" xfId="2128"/>
    <cellStyle name="Accent3 7 2" xfId="2129"/>
    <cellStyle name="Accent3 7 3" xfId="2130"/>
    <cellStyle name="Accent3 8" xfId="2131"/>
    <cellStyle name="Accent3 8 1" xfId="2132"/>
    <cellStyle name="Accent3 8 2" xfId="2133"/>
    <cellStyle name="Accent3 8 3" xfId="2134"/>
    <cellStyle name="Accent3 9" xfId="2135"/>
    <cellStyle name="Accent4 1" xfId="2136"/>
    <cellStyle name="Accent4 1 1" xfId="2137"/>
    <cellStyle name="Accent4 1 2" xfId="2138"/>
    <cellStyle name="Accent4 1 3" xfId="2139"/>
    <cellStyle name="Accent4 10" xfId="2140"/>
    <cellStyle name="Accent4 11" xfId="2141"/>
    <cellStyle name="Accent4 12" xfId="2142"/>
    <cellStyle name="Accent4 13" xfId="2143"/>
    <cellStyle name="Accent4 14" xfId="2144"/>
    <cellStyle name="Accent4 15" xfId="2145"/>
    <cellStyle name="Accent4 16" xfId="2146"/>
    <cellStyle name="Accent4 17" xfId="2147"/>
    <cellStyle name="Accent4 18" xfId="2148"/>
    <cellStyle name="Accent4 19" xfId="2149"/>
    <cellStyle name="Accent4 2" xfId="2150"/>
    <cellStyle name="Accent4 2 1" xfId="2151"/>
    <cellStyle name="Accent4 2 2" xfId="2152"/>
    <cellStyle name="Accent4 2 3" xfId="2153"/>
    <cellStyle name="Accent4 2 4" xfId="2154"/>
    <cellStyle name="Accent4 20" xfId="2155"/>
    <cellStyle name="Accent4 21" xfId="2156"/>
    <cellStyle name="Accent4 22" xfId="2157"/>
    <cellStyle name="Accent4 23" xfId="2158"/>
    <cellStyle name="Accent4 24" xfId="2159"/>
    <cellStyle name="Accent4 25" xfId="2160"/>
    <cellStyle name="Accent4 26" xfId="2161"/>
    <cellStyle name="Accent4 27" xfId="2162"/>
    <cellStyle name="Accent4 28" xfId="2163"/>
    <cellStyle name="Accent4 29" xfId="2164"/>
    <cellStyle name="Accent4 3" xfId="2165"/>
    <cellStyle name="Accent4 3 1" xfId="2166"/>
    <cellStyle name="Accent4 3 2" xfId="2167"/>
    <cellStyle name="Accent4 3 3" xfId="2168"/>
    <cellStyle name="Accent4 30" xfId="2169"/>
    <cellStyle name="Accent4 31" xfId="2170"/>
    <cellStyle name="Accent4 32" xfId="2171"/>
    <cellStyle name="Accent4 33" xfId="2172"/>
    <cellStyle name="Accent4 34" xfId="2173"/>
    <cellStyle name="Accent4 35" xfId="2174"/>
    <cellStyle name="Accent4 36" xfId="2175"/>
    <cellStyle name="Accent4 37" xfId="2176"/>
    <cellStyle name="Accent4 38" xfId="2177"/>
    <cellStyle name="Accent4 39" xfId="2178"/>
    <cellStyle name="Accent4 4" xfId="2179"/>
    <cellStyle name="Accent4 4 1" xfId="2180"/>
    <cellStyle name="Accent4 4 2" xfId="2181"/>
    <cellStyle name="Accent4 4 3" xfId="2182"/>
    <cellStyle name="Accent4 40" xfId="2183"/>
    <cellStyle name="Accent4 41" xfId="2184"/>
    <cellStyle name="Accent4 42" xfId="2185"/>
    <cellStyle name="Accent4 43" xfId="2186"/>
    <cellStyle name="Accent4 44" xfId="2187"/>
    <cellStyle name="Accent4 45" xfId="2188"/>
    <cellStyle name="Accent4 46" xfId="2189"/>
    <cellStyle name="Accent4 47" xfId="2190"/>
    <cellStyle name="Accent4 48" xfId="2191"/>
    <cellStyle name="Accent4 49" xfId="2192"/>
    <cellStyle name="Accent4 5" xfId="2193"/>
    <cellStyle name="Accent4 5 1" xfId="2194"/>
    <cellStyle name="Accent4 5 2" xfId="2195"/>
    <cellStyle name="Accent4 5 3" xfId="2196"/>
    <cellStyle name="Accent4 50" xfId="2197"/>
    <cellStyle name="Accent4 51" xfId="2198"/>
    <cellStyle name="Accent4 52" xfId="2199"/>
    <cellStyle name="Accent4 53" xfId="2200"/>
    <cellStyle name="Accent4 6" xfId="2201"/>
    <cellStyle name="Accent4 6 1" xfId="2202"/>
    <cellStyle name="Accent4 6 2" xfId="2203"/>
    <cellStyle name="Accent4 6 3" xfId="2204"/>
    <cellStyle name="Accent4 7" xfId="2205"/>
    <cellStyle name="Accent4 7 1" xfId="2206"/>
    <cellStyle name="Accent4 7 2" xfId="2207"/>
    <cellStyle name="Accent4 7 3" xfId="2208"/>
    <cellStyle name="Accent4 8" xfId="2209"/>
    <cellStyle name="Accent4 8 1" xfId="2210"/>
    <cellStyle name="Accent4 8 2" xfId="2211"/>
    <cellStyle name="Accent4 8 3" xfId="2212"/>
    <cellStyle name="Accent4 9" xfId="2213"/>
    <cellStyle name="Accent5 1" xfId="2214"/>
    <cellStyle name="Accent5 1 1" xfId="2215"/>
    <cellStyle name="Accent5 1 2" xfId="2216"/>
    <cellStyle name="Accent5 1 3" xfId="2217"/>
    <cellStyle name="Accent5 10" xfId="2218"/>
    <cellStyle name="Accent5 11" xfId="2219"/>
    <cellStyle name="Accent5 12" xfId="2220"/>
    <cellStyle name="Accent5 13" xfId="2221"/>
    <cellStyle name="Accent5 14" xfId="2222"/>
    <cellStyle name="Accent5 15" xfId="2223"/>
    <cellStyle name="Accent5 16" xfId="2224"/>
    <cellStyle name="Accent5 17" xfId="2225"/>
    <cellStyle name="Accent5 18" xfId="2226"/>
    <cellStyle name="Accent5 19" xfId="2227"/>
    <cellStyle name="Accent5 2" xfId="2228"/>
    <cellStyle name="Accent5 2 1" xfId="2229"/>
    <cellStyle name="Accent5 2 2" xfId="2230"/>
    <cellStyle name="Accent5 2 3" xfId="2231"/>
    <cellStyle name="Accent5 2 4" xfId="2232"/>
    <cellStyle name="Accent5 20" xfId="2233"/>
    <cellStyle name="Accent5 21" xfId="2234"/>
    <cellStyle name="Accent5 22" xfId="2235"/>
    <cellStyle name="Accent5 23" xfId="2236"/>
    <cellStyle name="Accent5 24" xfId="2237"/>
    <cellStyle name="Accent5 25" xfId="2238"/>
    <cellStyle name="Accent5 26" xfId="2239"/>
    <cellStyle name="Accent5 27" xfId="2240"/>
    <cellStyle name="Accent5 28" xfId="2241"/>
    <cellStyle name="Accent5 29" xfId="2242"/>
    <cellStyle name="Accent5 3" xfId="2243"/>
    <cellStyle name="Accent5 3 1" xfId="2244"/>
    <cellStyle name="Accent5 3 2" xfId="2245"/>
    <cellStyle name="Accent5 3 3" xfId="2246"/>
    <cellStyle name="Accent5 30" xfId="2247"/>
    <cellStyle name="Accent5 31" xfId="2248"/>
    <cellStyle name="Accent5 32" xfId="2249"/>
    <cellStyle name="Accent5 33" xfId="2250"/>
    <cellStyle name="Accent5 34" xfId="2251"/>
    <cellStyle name="Accent5 35" xfId="2252"/>
    <cellStyle name="Accent5 36" xfId="2253"/>
    <cellStyle name="Accent5 37" xfId="2254"/>
    <cellStyle name="Accent5 38" xfId="2255"/>
    <cellStyle name="Accent5 39" xfId="2256"/>
    <cellStyle name="Accent5 4" xfId="2257"/>
    <cellStyle name="Accent5 4 1" xfId="2258"/>
    <cellStyle name="Accent5 4 2" xfId="2259"/>
    <cellStyle name="Accent5 4 3" xfId="2260"/>
    <cellStyle name="Accent5 40" xfId="2261"/>
    <cellStyle name="Accent5 41" xfId="2262"/>
    <cellStyle name="Accent5 42" xfId="2263"/>
    <cellStyle name="Accent5 43" xfId="2264"/>
    <cellStyle name="Accent5 44" xfId="2265"/>
    <cellStyle name="Accent5 45" xfId="2266"/>
    <cellStyle name="Accent5 46" xfId="2267"/>
    <cellStyle name="Accent5 47" xfId="2268"/>
    <cellStyle name="Accent5 48" xfId="2269"/>
    <cellStyle name="Accent5 49" xfId="2270"/>
    <cellStyle name="Accent5 5" xfId="2271"/>
    <cellStyle name="Accent5 5 1" xfId="2272"/>
    <cellStyle name="Accent5 5 2" xfId="2273"/>
    <cellStyle name="Accent5 5 3" xfId="2274"/>
    <cellStyle name="Accent5 50" xfId="2275"/>
    <cellStyle name="Accent5 51" xfId="2276"/>
    <cellStyle name="Accent5 52" xfId="2277"/>
    <cellStyle name="Accent5 53" xfId="2278"/>
    <cellStyle name="Accent5 6" xfId="2279"/>
    <cellStyle name="Accent5 6 1" xfId="2280"/>
    <cellStyle name="Accent5 6 2" xfId="2281"/>
    <cellStyle name="Accent5 6 3" xfId="2282"/>
    <cellStyle name="Accent5 7" xfId="2283"/>
    <cellStyle name="Accent5 7 1" xfId="2284"/>
    <cellStyle name="Accent5 7 2" xfId="2285"/>
    <cellStyle name="Accent5 7 3" xfId="2286"/>
    <cellStyle name="Accent5 8" xfId="2287"/>
    <cellStyle name="Accent5 8 1" xfId="2288"/>
    <cellStyle name="Accent5 8 2" xfId="2289"/>
    <cellStyle name="Accent5 8 3" xfId="2290"/>
    <cellStyle name="Accent5 9" xfId="2291"/>
    <cellStyle name="Accent6 1" xfId="2292"/>
    <cellStyle name="Accent6 1 1" xfId="2293"/>
    <cellStyle name="Accent6 1 2" xfId="2294"/>
    <cellStyle name="Accent6 1 3" xfId="2295"/>
    <cellStyle name="Accent6 10" xfId="2296"/>
    <cellStyle name="Accent6 11" xfId="2297"/>
    <cellStyle name="Accent6 12" xfId="2298"/>
    <cellStyle name="Accent6 13" xfId="2299"/>
    <cellStyle name="Accent6 14" xfId="2300"/>
    <cellStyle name="Accent6 15" xfId="2301"/>
    <cellStyle name="Accent6 16" xfId="2302"/>
    <cellStyle name="Accent6 17" xfId="2303"/>
    <cellStyle name="Accent6 18" xfId="2304"/>
    <cellStyle name="Accent6 19" xfId="2305"/>
    <cellStyle name="Accent6 2" xfId="2306"/>
    <cellStyle name="Accent6 2 1" xfId="2307"/>
    <cellStyle name="Accent6 2 2" xfId="2308"/>
    <cellStyle name="Accent6 2 3" xfId="2309"/>
    <cellStyle name="Accent6 2 4" xfId="2310"/>
    <cellStyle name="Accent6 20" xfId="2311"/>
    <cellStyle name="Accent6 21" xfId="2312"/>
    <cellStyle name="Accent6 22" xfId="2313"/>
    <cellStyle name="Accent6 23" xfId="2314"/>
    <cellStyle name="Accent6 24" xfId="2315"/>
    <cellStyle name="Accent6 25" xfId="2316"/>
    <cellStyle name="Accent6 26" xfId="2317"/>
    <cellStyle name="Accent6 27" xfId="2318"/>
    <cellStyle name="Accent6 28" xfId="2319"/>
    <cellStyle name="Accent6 29" xfId="2320"/>
    <cellStyle name="Accent6 3" xfId="2321"/>
    <cellStyle name="Accent6 3 1" xfId="2322"/>
    <cellStyle name="Accent6 3 2" xfId="2323"/>
    <cellStyle name="Accent6 3 3" xfId="2324"/>
    <cellStyle name="Accent6 30" xfId="2325"/>
    <cellStyle name="Accent6 31" xfId="2326"/>
    <cellStyle name="Accent6 32" xfId="2327"/>
    <cellStyle name="Accent6 33" xfId="2328"/>
    <cellStyle name="Accent6 34" xfId="2329"/>
    <cellStyle name="Accent6 35" xfId="2330"/>
    <cellStyle name="Accent6 36" xfId="2331"/>
    <cellStyle name="Accent6 37" xfId="2332"/>
    <cellStyle name="Accent6 38" xfId="2333"/>
    <cellStyle name="Accent6 39" xfId="2334"/>
    <cellStyle name="Accent6 4" xfId="2335"/>
    <cellStyle name="Accent6 4 1" xfId="2336"/>
    <cellStyle name="Accent6 4 2" xfId="2337"/>
    <cellStyle name="Accent6 4 3" xfId="2338"/>
    <cellStyle name="Accent6 40" xfId="2339"/>
    <cellStyle name="Accent6 41" xfId="2340"/>
    <cellStyle name="Accent6 42" xfId="2341"/>
    <cellStyle name="Accent6 43" xfId="2342"/>
    <cellStyle name="Accent6 44" xfId="2343"/>
    <cellStyle name="Accent6 45" xfId="2344"/>
    <cellStyle name="Accent6 46" xfId="2345"/>
    <cellStyle name="Accent6 47" xfId="2346"/>
    <cellStyle name="Accent6 48" xfId="2347"/>
    <cellStyle name="Accent6 49" xfId="2348"/>
    <cellStyle name="Accent6 5" xfId="2349"/>
    <cellStyle name="Accent6 5 1" xfId="2350"/>
    <cellStyle name="Accent6 5 2" xfId="2351"/>
    <cellStyle name="Accent6 5 3" xfId="2352"/>
    <cellStyle name="Accent6 50" xfId="2353"/>
    <cellStyle name="Accent6 51" xfId="2354"/>
    <cellStyle name="Accent6 52" xfId="2355"/>
    <cellStyle name="Accent6 53" xfId="2356"/>
    <cellStyle name="Accent6 6" xfId="2357"/>
    <cellStyle name="Accent6 6 1" xfId="2358"/>
    <cellStyle name="Accent6 6 2" xfId="2359"/>
    <cellStyle name="Accent6 6 3" xfId="2360"/>
    <cellStyle name="Accent6 7" xfId="2361"/>
    <cellStyle name="Accent6 7 1" xfId="2362"/>
    <cellStyle name="Accent6 7 2" xfId="2363"/>
    <cellStyle name="Accent6 7 3" xfId="2364"/>
    <cellStyle name="Accent6 8" xfId="2365"/>
    <cellStyle name="Accent6 8 1" xfId="2366"/>
    <cellStyle name="Accent6 8 2" xfId="2367"/>
    <cellStyle name="Accent6 8 3" xfId="2368"/>
    <cellStyle name="Accent6 9" xfId="2369"/>
    <cellStyle name="ate_Click" xfId="2370"/>
    <cellStyle name="Bad 1" xfId="2371"/>
    <cellStyle name="Bad 1 1" xfId="2372"/>
    <cellStyle name="Bad 1 2" xfId="2373"/>
    <cellStyle name="Bad 1 3" xfId="2374"/>
    <cellStyle name="Bad 10" xfId="2375"/>
    <cellStyle name="Bad 11" xfId="2376"/>
    <cellStyle name="Bad 12" xfId="2377"/>
    <cellStyle name="Bad 13" xfId="2378"/>
    <cellStyle name="Bad 14" xfId="2379"/>
    <cellStyle name="Bad 15" xfId="2380"/>
    <cellStyle name="Bad 16" xfId="2381"/>
    <cellStyle name="Bad 17" xfId="2382"/>
    <cellStyle name="Bad 18" xfId="2383"/>
    <cellStyle name="Bad 19" xfId="2384"/>
    <cellStyle name="Bad 2" xfId="2385"/>
    <cellStyle name="Bad 2 1" xfId="2386"/>
    <cellStyle name="Bad 2 2" xfId="2387"/>
    <cellStyle name="Bad 2 3" xfId="2388"/>
    <cellStyle name="Bad 2 4" xfId="2389"/>
    <cellStyle name="Bad 20" xfId="2390"/>
    <cellStyle name="Bad 21" xfId="2391"/>
    <cellStyle name="Bad 22" xfId="2392"/>
    <cellStyle name="Bad 23" xfId="2393"/>
    <cellStyle name="Bad 24" xfId="2394"/>
    <cellStyle name="Bad 25" xfId="2395"/>
    <cellStyle name="Bad 26" xfId="2396"/>
    <cellStyle name="Bad 27" xfId="2397"/>
    <cellStyle name="Bad 28" xfId="2398"/>
    <cellStyle name="Bad 29" xfId="2399"/>
    <cellStyle name="Bad 3" xfId="2400"/>
    <cellStyle name="Bad 3 1" xfId="2401"/>
    <cellStyle name="Bad 3 2" xfId="2402"/>
    <cellStyle name="Bad 3 3" xfId="2403"/>
    <cellStyle name="Bad 30" xfId="2404"/>
    <cellStyle name="Bad 31" xfId="2405"/>
    <cellStyle name="Bad 32" xfId="2406"/>
    <cellStyle name="Bad 33" xfId="2407"/>
    <cellStyle name="Bad 34" xfId="2408"/>
    <cellStyle name="Bad 35" xfId="2409"/>
    <cellStyle name="Bad 36" xfId="2410"/>
    <cellStyle name="Bad 37" xfId="2411"/>
    <cellStyle name="Bad 38" xfId="2412"/>
    <cellStyle name="Bad 39" xfId="2413"/>
    <cellStyle name="Bad 4" xfId="2414"/>
    <cellStyle name="Bad 4 1" xfId="2415"/>
    <cellStyle name="Bad 4 2" xfId="2416"/>
    <cellStyle name="Bad 4 3" xfId="2417"/>
    <cellStyle name="Bad 40" xfId="2418"/>
    <cellStyle name="Bad 41" xfId="2419"/>
    <cellStyle name="Bad 42" xfId="2420"/>
    <cellStyle name="Bad 43" xfId="2421"/>
    <cellStyle name="Bad 44" xfId="2422"/>
    <cellStyle name="Bad 45" xfId="2423"/>
    <cellStyle name="Bad 46" xfId="2424"/>
    <cellStyle name="Bad 47" xfId="2425"/>
    <cellStyle name="Bad 48" xfId="2426"/>
    <cellStyle name="Bad 49" xfId="2427"/>
    <cellStyle name="Bad 5" xfId="2428"/>
    <cellStyle name="Bad 5 1" xfId="2429"/>
    <cellStyle name="Bad 5 2" xfId="2430"/>
    <cellStyle name="Bad 5 3" xfId="2431"/>
    <cellStyle name="Bad 50" xfId="2432"/>
    <cellStyle name="Bad 51" xfId="2433"/>
    <cellStyle name="Bad 52" xfId="2434"/>
    <cellStyle name="Bad 53" xfId="2435"/>
    <cellStyle name="Bad 6" xfId="2436"/>
    <cellStyle name="Bad 6 1" xfId="2437"/>
    <cellStyle name="Bad 6 2" xfId="2438"/>
    <cellStyle name="Bad 6 3" xfId="2439"/>
    <cellStyle name="Bad 7" xfId="2440"/>
    <cellStyle name="Bad 7 1" xfId="2441"/>
    <cellStyle name="Bad 7 2" xfId="2442"/>
    <cellStyle name="Bad 7 3" xfId="2443"/>
    <cellStyle name="Bad 8" xfId="2444"/>
    <cellStyle name="Bad 8 1" xfId="2445"/>
    <cellStyle name="Bad 8 2" xfId="2446"/>
    <cellStyle name="Bad 8 3" xfId="2447"/>
    <cellStyle name="Bad 9" xfId="2448"/>
    <cellStyle name="bBtn_Click" xfId="2449"/>
    <cellStyle name="Calculation 1" xfId="2450"/>
    <cellStyle name="Calculation 1 1" xfId="2451"/>
    <cellStyle name="Calculation 1 1 2" xfId="2452"/>
    <cellStyle name="Calculation 1 1 3" xfId="2453"/>
    <cellStyle name="Calculation 1 1 4" xfId="2454"/>
    <cellStyle name="Calculation 1 1 5" xfId="2455"/>
    <cellStyle name="Calculation 1 2" xfId="2456"/>
    <cellStyle name="Calculation 1 2 2" xfId="2457"/>
    <cellStyle name="Calculation 1 2 3" xfId="2458"/>
    <cellStyle name="Calculation 1 2 4" xfId="2459"/>
    <cellStyle name="Calculation 1 2 5" xfId="2460"/>
    <cellStyle name="Calculation 1 3" xfId="2461"/>
    <cellStyle name="Calculation 1 3 2" xfId="2462"/>
    <cellStyle name="Calculation 1 3 3" xfId="2463"/>
    <cellStyle name="Calculation 1 3 4" xfId="2464"/>
    <cellStyle name="Calculation 1 3 5" xfId="2465"/>
    <cellStyle name="Calculation 1 4" xfId="2466"/>
    <cellStyle name="Calculation 1 5" xfId="2467"/>
    <cellStyle name="Calculation 1 6" xfId="2468"/>
    <cellStyle name="Calculation 1 7" xfId="2469"/>
    <cellStyle name="Calculation 10" xfId="2470"/>
    <cellStyle name="Calculation 10 2" xfId="2471"/>
    <cellStyle name="Calculation 10 3" xfId="2472"/>
    <cellStyle name="Calculation 10 4" xfId="2473"/>
    <cellStyle name="Calculation 10 5" xfId="2474"/>
    <cellStyle name="Calculation 11" xfId="2475"/>
    <cellStyle name="Calculation 11 2" xfId="2476"/>
    <cellStyle name="Calculation 11 3" xfId="2477"/>
    <cellStyle name="Calculation 11 4" xfId="2478"/>
    <cellStyle name="Calculation 11 5" xfId="2479"/>
    <cellStyle name="Calculation 12" xfId="2480"/>
    <cellStyle name="Calculation 12 2" xfId="2481"/>
    <cellStyle name="Calculation 12 3" xfId="2482"/>
    <cellStyle name="Calculation 12 4" xfId="2483"/>
    <cellStyle name="Calculation 12 5" xfId="2484"/>
    <cellStyle name="Calculation 13" xfId="2485"/>
    <cellStyle name="Calculation 13 2" xfId="2486"/>
    <cellStyle name="Calculation 13 3" xfId="2487"/>
    <cellStyle name="Calculation 13 4" xfId="2488"/>
    <cellStyle name="Calculation 13 5" xfId="2489"/>
    <cellStyle name="Calculation 14" xfId="2490"/>
    <cellStyle name="Calculation 14 2" xfId="2491"/>
    <cellStyle name="Calculation 14 3" xfId="2492"/>
    <cellStyle name="Calculation 14 4" xfId="2493"/>
    <cellStyle name="Calculation 14 5" xfId="2494"/>
    <cellStyle name="Calculation 15" xfId="2495"/>
    <cellStyle name="Calculation 15 2" xfId="2496"/>
    <cellStyle name="Calculation 15 3" xfId="2497"/>
    <cellStyle name="Calculation 15 4" xfId="2498"/>
    <cellStyle name="Calculation 15 5" xfId="2499"/>
    <cellStyle name="Calculation 16" xfId="2500"/>
    <cellStyle name="Calculation 16 2" xfId="2501"/>
    <cellStyle name="Calculation 16 3" xfId="2502"/>
    <cellStyle name="Calculation 16 4" xfId="2503"/>
    <cellStyle name="Calculation 16 5" xfId="2504"/>
    <cellStyle name="Calculation 17" xfId="2505"/>
    <cellStyle name="Calculation 17 2" xfId="2506"/>
    <cellStyle name="Calculation 17 3" xfId="2507"/>
    <cellStyle name="Calculation 17 4" xfId="2508"/>
    <cellStyle name="Calculation 17 5" xfId="2509"/>
    <cellStyle name="Calculation 18" xfId="2510"/>
    <cellStyle name="Calculation 18 2" xfId="2511"/>
    <cellStyle name="Calculation 18 3" xfId="2512"/>
    <cellStyle name="Calculation 18 4" xfId="2513"/>
    <cellStyle name="Calculation 18 5" xfId="2514"/>
    <cellStyle name="Calculation 19" xfId="2515"/>
    <cellStyle name="Calculation 19 2" xfId="2516"/>
    <cellStyle name="Calculation 19 3" xfId="2517"/>
    <cellStyle name="Calculation 19 4" xfId="2518"/>
    <cellStyle name="Calculation 19 5" xfId="2519"/>
    <cellStyle name="Calculation 2" xfId="2520"/>
    <cellStyle name="Calculation 2 1" xfId="2521"/>
    <cellStyle name="Calculation 2 1 2" xfId="2522"/>
    <cellStyle name="Calculation 2 1 3" xfId="2523"/>
    <cellStyle name="Calculation 2 1 4" xfId="2524"/>
    <cellStyle name="Calculation 2 1 5" xfId="2525"/>
    <cellStyle name="Calculation 2 2" xfId="2526"/>
    <cellStyle name="Calculation 2 2 2" xfId="2527"/>
    <cellStyle name="Calculation 2 2 3" xfId="2528"/>
    <cellStyle name="Calculation 2 2 4" xfId="2529"/>
    <cellStyle name="Calculation 2 2 5" xfId="2530"/>
    <cellStyle name="Calculation 2 3" xfId="2531"/>
    <cellStyle name="Calculation 2 3 2" xfId="2532"/>
    <cellStyle name="Calculation 2 3 3" xfId="2533"/>
    <cellStyle name="Calculation 2 3 4" xfId="2534"/>
    <cellStyle name="Calculation 2 3 5" xfId="2535"/>
    <cellStyle name="Calculation 2 4" xfId="2536"/>
    <cellStyle name="Calculation 2 4 2" xfId="2537"/>
    <cellStyle name="Calculation 2 4 3" xfId="2538"/>
    <cellStyle name="Calculation 2 4 4" xfId="2539"/>
    <cellStyle name="Calculation 2 4 5" xfId="2540"/>
    <cellStyle name="Calculation 2 5" xfId="2541"/>
    <cellStyle name="Calculation 2 6" xfId="2542"/>
    <cellStyle name="Calculation 2 7" xfId="2543"/>
    <cellStyle name="Calculation 2 8" xfId="2544"/>
    <cellStyle name="Calculation 20" xfId="2545"/>
    <cellStyle name="Calculation 20 2" xfId="2546"/>
    <cellStyle name="Calculation 20 3" xfId="2547"/>
    <cellStyle name="Calculation 20 4" xfId="2548"/>
    <cellStyle name="Calculation 20 5" xfId="2549"/>
    <cellStyle name="Calculation 21" xfId="2550"/>
    <cellStyle name="Calculation 21 2" xfId="2551"/>
    <cellStyle name="Calculation 21 3" xfId="2552"/>
    <cellStyle name="Calculation 21 4" xfId="2553"/>
    <cellStyle name="Calculation 21 5" xfId="2554"/>
    <cellStyle name="Calculation 22" xfId="2555"/>
    <cellStyle name="Calculation 22 2" xfId="2556"/>
    <cellStyle name="Calculation 22 3" xfId="2557"/>
    <cellStyle name="Calculation 22 4" xfId="2558"/>
    <cellStyle name="Calculation 22 5" xfId="2559"/>
    <cellStyle name="Calculation 23" xfId="2560"/>
    <cellStyle name="Calculation 24" xfId="2561"/>
    <cellStyle name="Calculation 25" xfId="2562"/>
    <cellStyle name="Calculation 26" xfId="2563"/>
    <cellStyle name="Calculation 27" xfId="2564"/>
    <cellStyle name="Calculation 28" xfId="2565"/>
    <cellStyle name="Calculation 29" xfId="2566"/>
    <cellStyle name="Calculation 3" xfId="2567"/>
    <cellStyle name="Calculation 3 1" xfId="2568"/>
    <cellStyle name="Calculation 3 1 2" xfId="2569"/>
    <cellStyle name="Calculation 3 1 3" xfId="2570"/>
    <cellStyle name="Calculation 3 1 4" xfId="2571"/>
    <cellStyle name="Calculation 3 1 5" xfId="2572"/>
    <cellStyle name="Calculation 3 2" xfId="2573"/>
    <cellStyle name="Calculation 3 2 2" xfId="2574"/>
    <cellStyle name="Calculation 3 2 3" xfId="2575"/>
    <cellStyle name="Calculation 3 2 4" xfId="2576"/>
    <cellStyle name="Calculation 3 2 5" xfId="2577"/>
    <cellStyle name="Calculation 3 3" xfId="2578"/>
    <cellStyle name="Calculation 3 3 2" xfId="2579"/>
    <cellStyle name="Calculation 3 3 3" xfId="2580"/>
    <cellStyle name="Calculation 3 3 4" xfId="2581"/>
    <cellStyle name="Calculation 3 3 5" xfId="2582"/>
    <cellStyle name="Calculation 3 4" xfId="2583"/>
    <cellStyle name="Calculation 3 5" xfId="2584"/>
    <cellStyle name="Calculation 3 6" xfId="2585"/>
    <cellStyle name="Calculation 3 7" xfId="2586"/>
    <cellStyle name="Calculation 30" xfId="2587"/>
    <cellStyle name="Calculation 31" xfId="2588"/>
    <cellStyle name="Calculation 32" xfId="2589"/>
    <cellStyle name="Calculation 33" xfId="2590"/>
    <cellStyle name="Calculation 34" xfId="2591"/>
    <cellStyle name="Calculation 35" xfId="2592"/>
    <cellStyle name="Calculation 36" xfId="2593"/>
    <cellStyle name="Calculation 37" xfId="2594"/>
    <cellStyle name="Calculation 38" xfId="2595"/>
    <cellStyle name="Calculation 39" xfId="2596"/>
    <cellStyle name="Calculation 4" xfId="2597"/>
    <cellStyle name="Calculation 4 1" xfId="2598"/>
    <cellStyle name="Calculation 4 1 2" xfId="2599"/>
    <cellStyle name="Calculation 4 1 3" xfId="2600"/>
    <cellStyle name="Calculation 4 1 4" xfId="2601"/>
    <cellStyle name="Calculation 4 1 5" xfId="2602"/>
    <cellStyle name="Calculation 4 2" xfId="2603"/>
    <cellStyle name="Calculation 4 2 2" xfId="2604"/>
    <cellStyle name="Calculation 4 2 3" xfId="2605"/>
    <cellStyle name="Calculation 4 2 4" xfId="2606"/>
    <cellStyle name="Calculation 4 2 5" xfId="2607"/>
    <cellStyle name="Calculation 4 3" xfId="2608"/>
    <cellStyle name="Calculation 4 3 2" xfId="2609"/>
    <cellStyle name="Calculation 4 3 3" xfId="2610"/>
    <cellStyle name="Calculation 4 3 4" xfId="2611"/>
    <cellStyle name="Calculation 4 3 5" xfId="2612"/>
    <cellStyle name="Calculation 4 4" xfId="2613"/>
    <cellStyle name="Calculation 4 5" xfId="2614"/>
    <cellStyle name="Calculation 4 6" xfId="2615"/>
    <cellStyle name="Calculation 4 7" xfId="2616"/>
    <cellStyle name="Calculation 40" xfId="2617"/>
    <cellStyle name="Calculation 41" xfId="2618"/>
    <cellStyle name="Calculation 42" xfId="2619"/>
    <cellStyle name="Calculation 43" xfId="2620"/>
    <cellStyle name="Calculation 44" xfId="2621"/>
    <cellStyle name="Calculation 45" xfId="2622"/>
    <cellStyle name="Calculation 46" xfId="2623"/>
    <cellStyle name="Calculation 47" xfId="2624"/>
    <cellStyle name="Calculation 48" xfId="2625"/>
    <cellStyle name="Calculation 49" xfId="2626"/>
    <cellStyle name="Calculation 5" xfId="2627"/>
    <cellStyle name="Calculation 5 1" xfId="2628"/>
    <cellStyle name="Calculation 5 1 2" xfId="2629"/>
    <cellStyle name="Calculation 5 1 3" xfId="2630"/>
    <cellStyle name="Calculation 5 1 4" xfId="2631"/>
    <cellStyle name="Calculation 5 1 5" xfId="2632"/>
    <cellStyle name="Calculation 5 2" xfId="2633"/>
    <cellStyle name="Calculation 5 2 2" xfId="2634"/>
    <cellStyle name="Calculation 5 2 3" xfId="2635"/>
    <cellStyle name="Calculation 5 2 4" xfId="2636"/>
    <cellStyle name="Calculation 5 2 5" xfId="2637"/>
    <cellStyle name="Calculation 5 3" xfId="2638"/>
    <cellStyle name="Calculation 5 3 2" xfId="2639"/>
    <cellStyle name="Calculation 5 3 3" xfId="2640"/>
    <cellStyle name="Calculation 5 3 4" xfId="2641"/>
    <cellStyle name="Calculation 5 3 5" xfId="2642"/>
    <cellStyle name="Calculation 5 4" xfId="2643"/>
    <cellStyle name="Calculation 5 5" xfId="2644"/>
    <cellStyle name="Calculation 5 6" xfId="2645"/>
    <cellStyle name="Calculation 5 7" xfId="2646"/>
    <cellStyle name="Calculation 50" xfId="2647"/>
    <cellStyle name="Calculation 51" xfId="2648"/>
    <cellStyle name="Calculation 52" xfId="2649"/>
    <cellStyle name="Calculation 53" xfId="2650"/>
    <cellStyle name="Calculation 6" xfId="2651"/>
    <cellStyle name="Calculation 6 1" xfId="2652"/>
    <cellStyle name="Calculation 6 1 2" xfId="2653"/>
    <cellStyle name="Calculation 6 1 3" xfId="2654"/>
    <cellStyle name="Calculation 6 1 4" xfId="2655"/>
    <cellStyle name="Calculation 6 1 5" xfId="2656"/>
    <cellStyle name="Calculation 6 2" xfId="2657"/>
    <cellStyle name="Calculation 6 2 2" xfId="2658"/>
    <cellStyle name="Calculation 6 2 3" xfId="2659"/>
    <cellStyle name="Calculation 6 2 4" xfId="2660"/>
    <cellStyle name="Calculation 6 2 5" xfId="2661"/>
    <cellStyle name="Calculation 6 3" xfId="2662"/>
    <cellStyle name="Calculation 6 3 2" xfId="2663"/>
    <cellStyle name="Calculation 6 3 3" xfId="2664"/>
    <cellStyle name="Calculation 6 3 4" xfId="2665"/>
    <cellStyle name="Calculation 6 3 5" xfId="2666"/>
    <cellStyle name="Calculation 6 4" xfId="2667"/>
    <cellStyle name="Calculation 6 5" xfId="2668"/>
    <cellStyle name="Calculation 6 6" xfId="2669"/>
    <cellStyle name="Calculation 6 7" xfId="2670"/>
    <cellStyle name="Calculation 7" xfId="2671"/>
    <cellStyle name="Calculation 7 1" xfId="2672"/>
    <cellStyle name="Calculation 7 1 2" xfId="2673"/>
    <cellStyle name="Calculation 7 1 3" xfId="2674"/>
    <cellStyle name="Calculation 7 1 4" xfId="2675"/>
    <cellStyle name="Calculation 7 1 5" xfId="2676"/>
    <cellStyle name="Calculation 7 2" xfId="2677"/>
    <cellStyle name="Calculation 7 2 2" xfId="2678"/>
    <cellStyle name="Calculation 7 2 3" xfId="2679"/>
    <cellStyle name="Calculation 7 2 4" xfId="2680"/>
    <cellStyle name="Calculation 7 2 5" xfId="2681"/>
    <cellStyle name="Calculation 7 3" xfId="2682"/>
    <cellStyle name="Calculation 7 3 2" xfId="2683"/>
    <cellStyle name="Calculation 7 3 3" xfId="2684"/>
    <cellStyle name="Calculation 7 3 4" xfId="2685"/>
    <cellStyle name="Calculation 7 3 5" xfId="2686"/>
    <cellStyle name="Calculation 7 4" xfId="2687"/>
    <cellStyle name="Calculation 7 5" xfId="2688"/>
    <cellStyle name="Calculation 7 6" xfId="2689"/>
    <cellStyle name="Calculation 7 7" xfId="2690"/>
    <cellStyle name="Calculation 8" xfId="2691"/>
    <cellStyle name="Calculation 8 1" xfId="2692"/>
    <cellStyle name="Calculation 8 1 2" xfId="2693"/>
    <cellStyle name="Calculation 8 1 3" xfId="2694"/>
    <cellStyle name="Calculation 8 1 4" xfId="2695"/>
    <cellStyle name="Calculation 8 1 5" xfId="2696"/>
    <cellStyle name="Calculation 8 2" xfId="2697"/>
    <cellStyle name="Calculation 8 2 2" xfId="2698"/>
    <cellStyle name="Calculation 8 2 3" xfId="2699"/>
    <cellStyle name="Calculation 8 2 4" xfId="2700"/>
    <cellStyle name="Calculation 8 2 5" xfId="2701"/>
    <cellStyle name="Calculation 8 3" xfId="2702"/>
    <cellStyle name="Calculation 8 3 2" xfId="2703"/>
    <cellStyle name="Calculation 8 3 3" xfId="2704"/>
    <cellStyle name="Calculation 8 3 4" xfId="2705"/>
    <cellStyle name="Calculation 8 3 5" xfId="2706"/>
    <cellStyle name="Calculation 8 4" xfId="2707"/>
    <cellStyle name="Calculation 8 5" xfId="2708"/>
    <cellStyle name="Calculation 8 6" xfId="2709"/>
    <cellStyle name="Calculation 8 7" xfId="2710"/>
    <cellStyle name="Calculation 9" xfId="2711"/>
    <cellStyle name="Calculation 9 2" xfId="2712"/>
    <cellStyle name="Calculation 9 3" xfId="2713"/>
    <cellStyle name="Calculation 9 4" xfId="2714"/>
    <cellStyle name="Calculation 9 5" xfId="2715"/>
    <cellStyle name="Check Cell 1" xfId="2716"/>
    <cellStyle name="Check Cell 1 1" xfId="2717"/>
    <cellStyle name="Check Cell 1 2" xfId="2718"/>
    <cellStyle name="Check Cell 1 3" xfId="2719"/>
    <cellStyle name="Check Cell 10" xfId="2720"/>
    <cellStyle name="Check Cell 11" xfId="2721"/>
    <cellStyle name="Check Cell 12" xfId="2722"/>
    <cellStyle name="Check Cell 13" xfId="2723"/>
    <cellStyle name="Check Cell 14" xfId="2724"/>
    <cellStyle name="Check Cell 15" xfId="2725"/>
    <cellStyle name="Check Cell 16" xfId="2726"/>
    <cellStyle name="Check Cell 17" xfId="2727"/>
    <cellStyle name="Check Cell 18" xfId="2728"/>
    <cellStyle name="Check Cell 19" xfId="2729"/>
    <cellStyle name="Check Cell 2" xfId="2730"/>
    <cellStyle name="Check Cell 2 1" xfId="2731"/>
    <cellStyle name="Check Cell 2 2" xfId="2732"/>
    <cellStyle name="Check Cell 2 3" xfId="2733"/>
    <cellStyle name="Check Cell 2 4" xfId="2734"/>
    <cellStyle name="Check Cell 20" xfId="2735"/>
    <cellStyle name="Check Cell 21" xfId="2736"/>
    <cellStyle name="Check Cell 22" xfId="2737"/>
    <cellStyle name="Check Cell 23" xfId="2738"/>
    <cellStyle name="Check Cell 24" xfId="2739"/>
    <cellStyle name="Check Cell 25" xfId="2740"/>
    <cellStyle name="Check Cell 26" xfId="2741"/>
    <cellStyle name="Check Cell 27" xfId="2742"/>
    <cellStyle name="Check Cell 28" xfId="2743"/>
    <cellStyle name="Check Cell 29" xfId="2744"/>
    <cellStyle name="Check Cell 3" xfId="2745"/>
    <cellStyle name="Check Cell 3 1" xfId="2746"/>
    <cellStyle name="Check Cell 3 2" xfId="2747"/>
    <cellStyle name="Check Cell 3 3" xfId="2748"/>
    <cellStyle name="Check Cell 30" xfId="2749"/>
    <cellStyle name="Check Cell 31" xfId="2750"/>
    <cellStyle name="Check Cell 32" xfId="2751"/>
    <cellStyle name="Check Cell 33" xfId="2752"/>
    <cellStyle name="Check Cell 34" xfId="2753"/>
    <cellStyle name="Check Cell 35" xfId="2754"/>
    <cellStyle name="Check Cell 36" xfId="2755"/>
    <cellStyle name="Check Cell 37" xfId="2756"/>
    <cellStyle name="Check Cell 38" xfId="2757"/>
    <cellStyle name="Check Cell 39" xfId="2758"/>
    <cellStyle name="Check Cell 4" xfId="2759"/>
    <cellStyle name="Check Cell 4 1" xfId="2760"/>
    <cellStyle name="Check Cell 4 2" xfId="2761"/>
    <cellStyle name="Check Cell 4 3" xfId="2762"/>
    <cellStyle name="Check Cell 40" xfId="2763"/>
    <cellStyle name="Check Cell 41" xfId="2764"/>
    <cellStyle name="Check Cell 42" xfId="2765"/>
    <cellStyle name="Check Cell 43" xfId="2766"/>
    <cellStyle name="Check Cell 44" xfId="2767"/>
    <cellStyle name="Check Cell 45" xfId="2768"/>
    <cellStyle name="Check Cell 46" xfId="2769"/>
    <cellStyle name="Check Cell 47" xfId="2770"/>
    <cellStyle name="Check Cell 48" xfId="2771"/>
    <cellStyle name="Check Cell 49" xfId="2772"/>
    <cellStyle name="Check Cell 5" xfId="2773"/>
    <cellStyle name="Check Cell 5 1" xfId="2774"/>
    <cellStyle name="Check Cell 5 2" xfId="2775"/>
    <cellStyle name="Check Cell 5 3" xfId="2776"/>
    <cellStyle name="Check Cell 50" xfId="2777"/>
    <cellStyle name="Check Cell 51" xfId="2778"/>
    <cellStyle name="Check Cell 52" xfId="2779"/>
    <cellStyle name="Check Cell 53" xfId="2780"/>
    <cellStyle name="Check Cell 6" xfId="2781"/>
    <cellStyle name="Check Cell 6 1" xfId="2782"/>
    <cellStyle name="Check Cell 6 2" xfId="2783"/>
    <cellStyle name="Check Cell 6 3" xfId="2784"/>
    <cellStyle name="Check Cell 7" xfId="2785"/>
    <cellStyle name="Check Cell 7 1" xfId="2786"/>
    <cellStyle name="Check Cell 7 2" xfId="2787"/>
    <cellStyle name="Check Cell 7 3" xfId="2788"/>
    <cellStyle name="Check Cell 8" xfId="2789"/>
    <cellStyle name="Check Cell 8 1" xfId="2790"/>
    <cellStyle name="Check Cell 8 2" xfId="2791"/>
    <cellStyle name="Check Cell 8 3" xfId="2792"/>
    <cellStyle name="Check Cell 9" xfId="2793"/>
    <cellStyle name="ck" xfId="2794"/>
    <cellStyle name="Comma  - Style1" xfId="2795"/>
    <cellStyle name="Comma  - Style1 1" xfId="2796"/>
    <cellStyle name="Comma  - Style1 10" xfId="2797"/>
    <cellStyle name="Comma  - Style1 2" xfId="2798"/>
    <cellStyle name="Comma  - Style1 3" xfId="2799"/>
    <cellStyle name="Comma  - Style1 4" xfId="2800"/>
    <cellStyle name="Comma  - Style1 5" xfId="2801"/>
    <cellStyle name="Comma  - Style1 6" xfId="2802"/>
    <cellStyle name="Comma  - Style1 7" xfId="2803"/>
    <cellStyle name="Comma  - Style1 8" xfId="2804"/>
    <cellStyle name="Comma  - Style1 9" xfId="2805"/>
    <cellStyle name="Comma  - Style2" xfId="2806"/>
    <cellStyle name="Comma  - Style2 1" xfId="2807"/>
    <cellStyle name="Comma  - Style2 10" xfId="2808"/>
    <cellStyle name="Comma  - Style2 2" xfId="2809"/>
    <cellStyle name="Comma  - Style2 3" xfId="2810"/>
    <cellStyle name="Comma  - Style2 4" xfId="2811"/>
    <cellStyle name="Comma  - Style2 5" xfId="2812"/>
    <cellStyle name="Comma  - Style2 6" xfId="2813"/>
    <cellStyle name="Comma  - Style2 7" xfId="2814"/>
    <cellStyle name="Comma  - Style2 8" xfId="2815"/>
    <cellStyle name="Comma  - Style2 9" xfId="2816"/>
    <cellStyle name="Comma  - Style3" xfId="2817"/>
    <cellStyle name="Comma  - Style3 1" xfId="2818"/>
    <cellStyle name="Comma  - Style3 10" xfId="2819"/>
    <cellStyle name="Comma  - Style3 2" xfId="2820"/>
    <cellStyle name="Comma  - Style3 3" xfId="2821"/>
    <cellStyle name="Comma  - Style3 4" xfId="2822"/>
    <cellStyle name="Comma  - Style3 5" xfId="2823"/>
    <cellStyle name="Comma  - Style3 6" xfId="2824"/>
    <cellStyle name="Comma  - Style3 7" xfId="2825"/>
    <cellStyle name="Comma  - Style3 8" xfId="2826"/>
    <cellStyle name="Comma  - Style3 9" xfId="2827"/>
    <cellStyle name="Comma  - Style4" xfId="2828"/>
    <cellStyle name="Comma  - Style4 1" xfId="2829"/>
    <cellStyle name="Comma  - Style4 10" xfId="2830"/>
    <cellStyle name="Comma  - Style4 2" xfId="2831"/>
    <cellStyle name="Comma  - Style4 3" xfId="2832"/>
    <cellStyle name="Comma  - Style4 4" xfId="2833"/>
    <cellStyle name="Comma  - Style4 5" xfId="2834"/>
    <cellStyle name="Comma  - Style4 6" xfId="2835"/>
    <cellStyle name="Comma  - Style4 7" xfId="2836"/>
    <cellStyle name="Comma  - Style4 8" xfId="2837"/>
    <cellStyle name="Comma  - Style4 9" xfId="2838"/>
    <cellStyle name="Comma  - Style5" xfId="2839"/>
    <cellStyle name="Comma  - Style5 1" xfId="2840"/>
    <cellStyle name="Comma  - Style5 10" xfId="2841"/>
    <cellStyle name="Comma  - Style5 2" xfId="2842"/>
    <cellStyle name="Comma  - Style5 3" xfId="2843"/>
    <cellStyle name="Comma  - Style5 4" xfId="2844"/>
    <cellStyle name="Comma  - Style5 5" xfId="2845"/>
    <cellStyle name="Comma  - Style5 6" xfId="2846"/>
    <cellStyle name="Comma  - Style5 7" xfId="2847"/>
    <cellStyle name="Comma  - Style5 8" xfId="2848"/>
    <cellStyle name="Comma  - Style5 9" xfId="2849"/>
    <cellStyle name="Comma  - Style6" xfId="2850"/>
    <cellStyle name="Comma  - Style6 1" xfId="2851"/>
    <cellStyle name="Comma  - Style6 10" xfId="2852"/>
    <cellStyle name="Comma  - Style6 2" xfId="2853"/>
    <cellStyle name="Comma  - Style6 3" xfId="2854"/>
    <cellStyle name="Comma  - Style6 4" xfId="2855"/>
    <cellStyle name="Comma  - Style6 5" xfId="2856"/>
    <cellStyle name="Comma  - Style6 6" xfId="2857"/>
    <cellStyle name="Comma  - Style6 7" xfId="2858"/>
    <cellStyle name="Comma  - Style6 8" xfId="2859"/>
    <cellStyle name="Comma  - Style6 9" xfId="2860"/>
    <cellStyle name="Comma  - Style7" xfId="2861"/>
    <cellStyle name="Comma  - Style7 1" xfId="2862"/>
    <cellStyle name="Comma  - Style7 10" xfId="2863"/>
    <cellStyle name="Comma  - Style7 2" xfId="2864"/>
    <cellStyle name="Comma  - Style7 3" xfId="2865"/>
    <cellStyle name="Comma  - Style7 4" xfId="2866"/>
    <cellStyle name="Comma  - Style7 5" xfId="2867"/>
    <cellStyle name="Comma  - Style7 6" xfId="2868"/>
    <cellStyle name="Comma  - Style7 7" xfId="2869"/>
    <cellStyle name="Comma  - Style7 8" xfId="2870"/>
    <cellStyle name="Comma  - Style7 9" xfId="2871"/>
    <cellStyle name="Comma  - Style8" xfId="2872"/>
    <cellStyle name="Comma  - Style8 1" xfId="2873"/>
    <cellStyle name="Comma  - Style8 10" xfId="2874"/>
    <cellStyle name="Comma  - Style8 2" xfId="2875"/>
    <cellStyle name="Comma  - Style8 3" xfId="2876"/>
    <cellStyle name="Comma  - Style8 4" xfId="2877"/>
    <cellStyle name="Comma  - Style8 5" xfId="2878"/>
    <cellStyle name="Comma  - Style8 6" xfId="2879"/>
    <cellStyle name="Comma  - Style8 7" xfId="2880"/>
    <cellStyle name="Comma  - Style8 8" xfId="2881"/>
    <cellStyle name="Comma  - Style8 9" xfId="2882"/>
    <cellStyle name="Comma 10" xfId="2883"/>
    <cellStyle name="Comma 11" xfId="2884"/>
    <cellStyle name="Comma 11 2" xfId="2885"/>
    <cellStyle name="Comma 11 3" xfId="2886"/>
    <cellStyle name="Comma 12" xfId="2887"/>
    <cellStyle name="Comma 13" xfId="2888"/>
    <cellStyle name="Comma 14" xfId="2889"/>
    <cellStyle name="Comma 14 2" xfId="2890"/>
    <cellStyle name="Comma 14 2 2" xfId="2891"/>
    <cellStyle name="Comma 14 2 3" xfId="2892"/>
    <cellStyle name="Comma 15" xfId="2893"/>
    <cellStyle name="Comma 16" xfId="2894"/>
    <cellStyle name="Comma 16 2" xfId="2895"/>
    <cellStyle name="Comma 16 3" xfId="2896"/>
    <cellStyle name="Comma 17" xfId="2897"/>
    <cellStyle name="Comma 17 2" xfId="2898"/>
    <cellStyle name="Comma 17 3" xfId="2899"/>
    <cellStyle name="Comma 18" xfId="2900"/>
    <cellStyle name="Comma 18 2" xfId="2901"/>
    <cellStyle name="Comma 18 2 2" xfId="2902"/>
    <cellStyle name="Comma 18 3" xfId="2903"/>
    <cellStyle name="Comma 19" xfId="2904"/>
    <cellStyle name="Comma 2" xfId="2905"/>
    <cellStyle name="Comma 2 1" xfId="2906"/>
    <cellStyle name="Comma 2 10" xfId="2907"/>
    <cellStyle name="Comma 2 11" xfId="2908"/>
    <cellStyle name="Comma 2 12" xfId="2909"/>
    <cellStyle name="Comma 2 2" xfId="2910"/>
    <cellStyle name="Comma 2 2 2" xfId="2911"/>
    <cellStyle name="Comma 2 2 3" xfId="2912"/>
    <cellStyle name="Comma 2 2 4" xfId="2913"/>
    <cellStyle name="Comma 2 3" xfId="2914"/>
    <cellStyle name="Comma 2 3 2" xfId="2915"/>
    <cellStyle name="Comma 2 3 3" xfId="2916"/>
    <cellStyle name="Comma 2 4" xfId="2917"/>
    <cellStyle name="Comma 2 5" xfId="2918"/>
    <cellStyle name="Comma 2 6" xfId="2919"/>
    <cellStyle name="Comma 2 7" xfId="2920"/>
    <cellStyle name="Comma 2 8" xfId="2921"/>
    <cellStyle name="Comma 2 9" xfId="2922"/>
    <cellStyle name="Comma 2_Number of Websites - 2008 vs 2009" xfId="2923"/>
    <cellStyle name="Comma 20" xfId="2924"/>
    <cellStyle name="Comma 21" xfId="2925"/>
    <cellStyle name="Comma 22" xfId="2926"/>
    <cellStyle name="Comma 23" xfId="2927"/>
    <cellStyle name="Comma 24" xfId="2928"/>
    <cellStyle name="Comma 25" xfId="2929"/>
    <cellStyle name="Comma 26" xfId="2930"/>
    <cellStyle name="Comma 27" xfId="2931"/>
    <cellStyle name="Comma 28" xfId="2932"/>
    <cellStyle name="Comma 3" xfId="2933"/>
    <cellStyle name="Comma 3 1" xfId="2934"/>
    <cellStyle name="Comma 3 10" xfId="2935"/>
    <cellStyle name="Comma 3 11" xfId="2936"/>
    <cellStyle name="Comma 3 12" xfId="2937"/>
    <cellStyle name="Comma 3 2" xfId="2938"/>
    <cellStyle name="Comma 3 2 2" xfId="2939"/>
    <cellStyle name="Comma 3 2 3" xfId="2940"/>
    <cellStyle name="Comma 3 3" xfId="2941"/>
    <cellStyle name="Comma 3 4" xfId="2942"/>
    <cellStyle name="Comma 3 5" xfId="2943"/>
    <cellStyle name="Comma 3 6" xfId="2944"/>
    <cellStyle name="Comma 3 7" xfId="2945"/>
    <cellStyle name="Comma 3 8" xfId="2946"/>
    <cellStyle name="Comma 3 9" xfId="2947"/>
    <cellStyle name="Comma 4" xfId="2948"/>
    <cellStyle name="Comma 4 1" xfId="2949"/>
    <cellStyle name="Comma 4 10" xfId="2950"/>
    <cellStyle name="Comma 4 11" xfId="2951"/>
    <cellStyle name="Comma 4 12" xfId="2952"/>
    <cellStyle name="Comma 4 2" xfId="2953"/>
    <cellStyle name="Comma 4 3" xfId="2954"/>
    <cellStyle name="Comma 4 4" xfId="2955"/>
    <cellStyle name="Comma 4 5" xfId="2956"/>
    <cellStyle name="Comma 4 6" xfId="2957"/>
    <cellStyle name="Comma 4 7" xfId="2958"/>
    <cellStyle name="Comma 4 8" xfId="2959"/>
    <cellStyle name="Comma 4 9" xfId="2960"/>
    <cellStyle name="Comma 5" xfId="2961"/>
    <cellStyle name="Comma 5 1" xfId="2962"/>
    <cellStyle name="Comma 5 10" xfId="2963"/>
    <cellStyle name="Comma 5 2" xfId="2964"/>
    <cellStyle name="Comma 5 3" xfId="2965"/>
    <cellStyle name="Comma 5 4" xfId="2966"/>
    <cellStyle name="Comma 5 5" xfId="2967"/>
    <cellStyle name="Comma 5 6" xfId="2968"/>
    <cellStyle name="Comma 5 7" xfId="2969"/>
    <cellStyle name="Comma 5 8" xfId="2970"/>
    <cellStyle name="Comma 5 9" xfId="2971"/>
    <cellStyle name="Comma 6" xfId="2972"/>
    <cellStyle name="Comma 6 1" xfId="2973"/>
    <cellStyle name="Comma 6 10" xfId="2974"/>
    <cellStyle name="Comma 6 2" xfId="2975"/>
    <cellStyle name="Comma 6 3" xfId="2976"/>
    <cellStyle name="Comma 6 4" xfId="2977"/>
    <cellStyle name="Comma 6 5" xfId="2978"/>
    <cellStyle name="Comma 6 6" xfId="2979"/>
    <cellStyle name="Comma 6 7" xfId="2980"/>
    <cellStyle name="Comma 6 8" xfId="2981"/>
    <cellStyle name="Comma 6 9" xfId="2982"/>
    <cellStyle name="Comma 7" xfId="2983"/>
    <cellStyle name="Comma 7 1" xfId="2984"/>
    <cellStyle name="Comma 7 10" xfId="2985"/>
    <cellStyle name="Comma 7 11" xfId="2986"/>
    <cellStyle name="Comma 7 12" xfId="2987"/>
    <cellStyle name="Comma 7 2" xfId="2988"/>
    <cellStyle name="Comma 7 3" xfId="2989"/>
    <cellStyle name="Comma 7 4" xfId="2990"/>
    <cellStyle name="Comma 7 5" xfId="2991"/>
    <cellStyle name="Comma 7 6" xfId="2992"/>
    <cellStyle name="Comma 7 7" xfId="2993"/>
    <cellStyle name="Comma 7 8" xfId="2994"/>
    <cellStyle name="Comma 7 9" xfId="2995"/>
    <cellStyle name="Comma 8" xfId="2996"/>
    <cellStyle name="Comma 8 1" xfId="2997"/>
    <cellStyle name="Comma 8 10" xfId="2998"/>
    <cellStyle name="Comma 8 11" xfId="2999"/>
    <cellStyle name="Comma 8 2" xfId="3000"/>
    <cellStyle name="Comma 8 3" xfId="3001"/>
    <cellStyle name="Comma 8 4" xfId="3002"/>
    <cellStyle name="Comma 8 5" xfId="3003"/>
    <cellStyle name="Comma 8 6" xfId="3004"/>
    <cellStyle name="Comma 8 7" xfId="3005"/>
    <cellStyle name="Comma 8 8" xfId="3006"/>
    <cellStyle name="Comma 8 9" xfId="3007"/>
    <cellStyle name="Comma 9" xfId="3008"/>
    <cellStyle name="Comma 9 1" xfId="3009"/>
    <cellStyle name="Comma 9 2" xfId="3010"/>
    <cellStyle name="Comma 9 3" xfId="3011"/>
    <cellStyle name="Comma 9 4" xfId="3012"/>
    <cellStyle name="Comma 9 5" xfId="3013"/>
    <cellStyle name="Comma 9 6" xfId="3014"/>
    <cellStyle name="Comma 9 7" xfId="3015"/>
    <cellStyle name="Comma 9 8" xfId="3016"/>
    <cellStyle name="Comma 9 9" xfId="3017"/>
    <cellStyle name="comma zerodec" xfId="3018"/>
    <cellStyle name="comma zerodec 1" xfId="3019"/>
    <cellStyle name="comma zerodec 10" xfId="3020"/>
    <cellStyle name="comma zerodec 2" xfId="3021"/>
    <cellStyle name="comma zerodec 3" xfId="3022"/>
    <cellStyle name="comma zerodec 4" xfId="3023"/>
    <cellStyle name="comma zerodec 5" xfId="3024"/>
    <cellStyle name="comma zerodec 6" xfId="3025"/>
    <cellStyle name="comma zerodec 7" xfId="3026"/>
    <cellStyle name="comma zerodec 8" xfId="3027"/>
    <cellStyle name="comma zerodec 9" xfId="3028"/>
    <cellStyle name="Curren - Style3" xfId="3029"/>
    <cellStyle name="Curren - Style3 1" xfId="3030"/>
    <cellStyle name="Curren - Style3 10" xfId="3031"/>
    <cellStyle name="Curren - Style3 2" xfId="3032"/>
    <cellStyle name="Curren - Style3 3" xfId="3033"/>
    <cellStyle name="Curren - Style3 4" xfId="3034"/>
    <cellStyle name="Curren - Style3 5" xfId="3035"/>
    <cellStyle name="Curren - Style3 6" xfId="3036"/>
    <cellStyle name="Curren - Style3 7" xfId="3037"/>
    <cellStyle name="Curren - Style3 8" xfId="3038"/>
    <cellStyle name="Curren - Style3 9" xfId="3039"/>
    <cellStyle name="Curren - Style4" xfId="3040"/>
    <cellStyle name="Curren - Style4 1" xfId="3041"/>
    <cellStyle name="Curren - Style4 10" xfId="3042"/>
    <cellStyle name="Curren - Style4 2" xfId="3043"/>
    <cellStyle name="Curren - Style4 3" xfId="3044"/>
    <cellStyle name="Curren - Style4 4" xfId="3045"/>
    <cellStyle name="Curren - Style4 5" xfId="3046"/>
    <cellStyle name="Curren - Style4 6" xfId="3047"/>
    <cellStyle name="Curren - Style4 7" xfId="3048"/>
    <cellStyle name="Curren - Style4 8" xfId="3049"/>
    <cellStyle name="Curren - Style4 9" xfId="3050"/>
    <cellStyle name="Currency 10" xfId="3051"/>
    <cellStyle name="Currency 11" xfId="3052"/>
    <cellStyle name="Currency 12" xfId="3053"/>
    <cellStyle name="Currency 13" xfId="3054"/>
    <cellStyle name="Currency 2" xfId="3055"/>
    <cellStyle name="Currency 2 10" xfId="3056"/>
    <cellStyle name="Currency 2 11" xfId="3057"/>
    <cellStyle name="Currency 2 12" xfId="3058"/>
    <cellStyle name="Currency 2 13" xfId="3059"/>
    <cellStyle name="Currency 2 14" xfId="3060"/>
    <cellStyle name="Currency 2 15" xfId="3061"/>
    <cellStyle name="Currency 2 16" xfId="3062"/>
    <cellStyle name="Currency 2 17" xfId="3063"/>
    <cellStyle name="Currency 2 18" xfId="3064"/>
    <cellStyle name="Currency 2 19" xfId="3065"/>
    <cellStyle name="Currency 2 2" xfId="3066"/>
    <cellStyle name="Currency 2 2 2" xfId="3067"/>
    <cellStyle name="Currency 2 2_Dailyreport 06.11.51" xfId="3068"/>
    <cellStyle name="Currency 2 20" xfId="3069"/>
    <cellStyle name="Currency 2 21" xfId="3070"/>
    <cellStyle name="Currency 2 22" xfId="3071"/>
    <cellStyle name="Currency 2 23" xfId="3072"/>
    <cellStyle name="Currency 2 24" xfId="3073"/>
    <cellStyle name="Currency 2 25" xfId="3074"/>
    <cellStyle name="Currency 2 26" xfId="3075"/>
    <cellStyle name="Currency 2 27" xfId="3076"/>
    <cellStyle name="Currency 2 28" xfId="3077"/>
    <cellStyle name="Currency 2 29" xfId="3078"/>
    <cellStyle name="Currency 2 3" xfId="3079"/>
    <cellStyle name="Currency 2 3 2" xfId="3080"/>
    <cellStyle name="Currency 2 30" xfId="3081"/>
    <cellStyle name="Currency 2 31" xfId="3082"/>
    <cellStyle name="Currency 2 32" xfId="3083"/>
    <cellStyle name="Currency 2 33" xfId="3084"/>
    <cellStyle name="Currency 2 34" xfId="3085"/>
    <cellStyle name="Currency 2 35" xfId="3086"/>
    <cellStyle name="Currency 2 36" xfId="3087"/>
    <cellStyle name="Currency 2 37" xfId="3088"/>
    <cellStyle name="Currency 2 38" xfId="3089"/>
    <cellStyle name="Currency 2 39" xfId="3090"/>
    <cellStyle name="Currency 2 4" xfId="3091"/>
    <cellStyle name="Currency 2 40" xfId="3092"/>
    <cellStyle name="Currency 2 41" xfId="3093"/>
    <cellStyle name="Currency 2 42" xfId="3094"/>
    <cellStyle name="Currency 2 43" xfId="3095"/>
    <cellStyle name="Currency 2 44" xfId="3096"/>
    <cellStyle name="Currency 2 45" xfId="3097"/>
    <cellStyle name="Currency 2 46" xfId="3098"/>
    <cellStyle name="Currency 2 47" xfId="3099"/>
    <cellStyle name="Currency 2 48" xfId="3100"/>
    <cellStyle name="Currency 2 49" xfId="3101"/>
    <cellStyle name="Currency 2 5" xfId="3102"/>
    <cellStyle name="Currency 2 50" xfId="3103"/>
    <cellStyle name="Currency 2 51" xfId="3104"/>
    <cellStyle name="Currency 2 52" xfId="3105"/>
    <cellStyle name="Currency 2 53" xfId="3106"/>
    <cellStyle name="Currency 2 54" xfId="3107"/>
    <cellStyle name="Currency 2 55" xfId="3108"/>
    <cellStyle name="Currency 2 6" xfId="3109"/>
    <cellStyle name="Currency 2 7" xfId="3110"/>
    <cellStyle name="Currency 2 8" xfId="3111"/>
    <cellStyle name="Currency 2 9" xfId="3112"/>
    <cellStyle name="Currency 2_report_phahonyoThinพฤศจิกายน 51" xfId="3113"/>
    <cellStyle name="Currency 3" xfId="3114"/>
    <cellStyle name="Currency 4" xfId="3115"/>
    <cellStyle name="Currency 5" xfId="3116"/>
    <cellStyle name="Currency 6" xfId="3117"/>
    <cellStyle name="Currency 7" xfId="3118"/>
    <cellStyle name="Currency 8" xfId="3119"/>
    <cellStyle name="Currency 9" xfId="3120"/>
    <cellStyle name="Currency1" xfId="3121"/>
    <cellStyle name="Currency1 1" xfId="3122"/>
    <cellStyle name="Currency1 10" xfId="3123"/>
    <cellStyle name="Currency1 2" xfId="3124"/>
    <cellStyle name="Currency1 3" xfId="3125"/>
    <cellStyle name="Currency1 4" xfId="3126"/>
    <cellStyle name="Currency1 5" xfId="3127"/>
    <cellStyle name="Currency1 6" xfId="3128"/>
    <cellStyle name="Currency1 7" xfId="3129"/>
    <cellStyle name="Currency1 8" xfId="3130"/>
    <cellStyle name="Currency1 9" xfId="3131"/>
    <cellStyle name="Date" xfId="3132"/>
    <cellStyle name="Date 1" xfId="3133"/>
    <cellStyle name="Date 10" xfId="3134"/>
    <cellStyle name="Date 2" xfId="3135"/>
    <cellStyle name="Date 3" xfId="3136"/>
    <cellStyle name="Date 4" xfId="3137"/>
    <cellStyle name="Date 5" xfId="3138"/>
    <cellStyle name="Date 6" xfId="3139"/>
    <cellStyle name="Date 7" xfId="3140"/>
    <cellStyle name="Date 8" xfId="3141"/>
    <cellStyle name="Date 9" xfId="3142"/>
    <cellStyle name="Date_x000a_RecordDate_x000a_dd/mm/yyyy฿_x0017_วันที่ทำการบันทึกข้อมูล่_x000c_BrowalliaUPC้_x000a_##/##/####d" xfId="3143"/>
    <cellStyle name="Date_x000a_RecordDate_x000a_dd/mm/yyyy฿_x0017_วันที่ทำการบันทึกข้อมูล่_x000c_BrowalliaUPC้_x000a_##/##/####d 2" xfId="3144"/>
    <cellStyle name="Date_x000a_RecordDate_x000a_dd/mm/yyyy฿_x0017_วันที่ทำการบันทึกข้อมูล่_x000c_BrowalliaUPC้_x000a_##/##/####d 3" xfId="3145"/>
    <cellStyle name="djw_x0011_vxa_x0011_irvsjw`m" xfId="3146"/>
    <cellStyle name="Dollar (zero dec)" xfId="3147"/>
    <cellStyle name="Dollar (zero dec) 1" xfId="3148"/>
    <cellStyle name="Dollar (zero dec) 10" xfId="3149"/>
    <cellStyle name="Dollar (zero dec) 2" xfId="3150"/>
    <cellStyle name="Dollar (zero dec) 3" xfId="3151"/>
    <cellStyle name="Dollar (zero dec) 4" xfId="3152"/>
    <cellStyle name="Dollar (zero dec) 5" xfId="3153"/>
    <cellStyle name="Dollar (zero dec) 6" xfId="3154"/>
    <cellStyle name="Dollar (zero dec) 7" xfId="3155"/>
    <cellStyle name="Dollar (zero dec) 8" xfId="3156"/>
    <cellStyle name="Dollar (zero dec) 9" xfId="3157"/>
    <cellStyle name="e" xfId="3158"/>
    <cellStyle name="E(_x0010__x0010__x000f__x000b__x0004__x0003_$" xfId="3159"/>
    <cellStyle name="E(_x0010__x0010__x000f__x000b__x0004__x0003_$ 2" xfId="3160"/>
    <cellStyle name="E(_x0010__x0010__x000f__x000b__x0004__x0003_$ 3" xfId="3161"/>
    <cellStyle name="e])%_x000f__x000f__x000f__x000b__x0004__x0007_0" xfId="3162"/>
    <cellStyle name="eAdd" xfId="3163"/>
    <cellStyle name="Emp" xfId="3164"/>
    <cellStyle name="ENABLE" xfId="3165"/>
    <cellStyle name="et 4Von 9scc870a" xfId="3166"/>
    <cellStyle name="Euro" xfId="3167"/>
    <cellStyle name="Euro 2" xfId="3168"/>
    <cellStyle name="Euro 3" xfId="3169"/>
    <cellStyle name="Euro 4" xfId="3170"/>
    <cellStyle name="Excel Built-in Normal" xfId="3171"/>
    <cellStyle name="Excel_BuiltIn_Comma 1" xfId="3172"/>
    <cellStyle name="Explanatory Text 1" xfId="3173"/>
    <cellStyle name="Explanatory Text 1 1" xfId="3174"/>
    <cellStyle name="Explanatory Text 1 2" xfId="3175"/>
    <cellStyle name="Explanatory Text 1 3" xfId="3176"/>
    <cellStyle name="Explanatory Text 10" xfId="3177"/>
    <cellStyle name="Explanatory Text 11" xfId="3178"/>
    <cellStyle name="Explanatory Text 12" xfId="3179"/>
    <cellStyle name="Explanatory Text 13" xfId="3180"/>
    <cellStyle name="Explanatory Text 14" xfId="3181"/>
    <cellStyle name="Explanatory Text 15" xfId="3182"/>
    <cellStyle name="Explanatory Text 16" xfId="3183"/>
    <cellStyle name="Explanatory Text 17" xfId="3184"/>
    <cellStyle name="Explanatory Text 18" xfId="3185"/>
    <cellStyle name="Explanatory Text 19" xfId="3186"/>
    <cellStyle name="Explanatory Text 2" xfId="3187"/>
    <cellStyle name="Explanatory Text 2 1" xfId="3188"/>
    <cellStyle name="Explanatory Text 2 2" xfId="3189"/>
    <cellStyle name="Explanatory Text 2 3" xfId="3190"/>
    <cellStyle name="Explanatory Text 2 4" xfId="3191"/>
    <cellStyle name="Explanatory Text 20" xfId="3192"/>
    <cellStyle name="Explanatory Text 21" xfId="3193"/>
    <cellStyle name="Explanatory Text 22" xfId="3194"/>
    <cellStyle name="Explanatory Text 23" xfId="3195"/>
    <cellStyle name="Explanatory Text 24" xfId="3196"/>
    <cellStyle name="Explanatory Text 25" xfId="3197"/>
    <cellStyle name="Explanatory Text 26" xfId="3198"/>
    <cellStyle name="Explanatory Text 27" xfId="3199"/>
    <cellStyle name="Explanatory Text 28" xfId="3200"/>
    <cellStyle name="Explanatory Text 29" xfId="3201"/>
    <cellStyle name="Explanatory Text 3" xfId="3202"/>
    <cellStyle name="Explanatory Text 3 1" xfId="3203"/>
    <cellStyle name="Explanatory Text 3 2" xfId="3204"/>
    <cellStyle name="Explanatory Text 3 3" xfId="3205"/>
    <cellStyle name="Explanatory Text 30" xfId="3206"/>
    <cellStyle name="Explanatory Text 31" xfId="3207"/>
    <cellStyle name="Explanatory Text 32" xfId="3208"/>
    <cellStyle name="Explanatory Text 33" xfId="3209"/>
    <cellStyle name="Explanatory Text 34" xfId="3210"/>
    <cellStyle name="Explanatory Text 35" xfId="3211"/>
    <cellStyle name="Explanatory Text 36" xfId="3212"/>
    <cellStyle name="Explanatory Text 37" xfId="3213"/>
    <cellStyle name="Explanatory Text 38" xfId="3214"/>
    <cellStyle name="Explanatory Text 39" xfId="3215"/>
    <cellStyle name="Explanatory Text 4" xfId="3216"/>
    <cellStyle name="Explanatory Text 4 1" xfId="3217"/>
    <cellStyle name="Explanatory Text 4 2" xfId="3218"/>
    <cellStyle name="Explanatory Text 4 3" xfId="3219"/>
    <cellStyle name="Explanatory Text 40" xfId="3220"/>
    <cellStyle name="Explanatory Text 41" xfId="3221"/>
    <cellStyle name="Explanatory Text 42" xfId="3222"/>
    <cellStyle name="Explanatory Text 43" xfId="3223"/>
    <cellStyle name="Explanatory Text 44" xfId="3224"/>
    <cellStyle name="Explanatory Text 45" xfId="3225"/>
    <cellStyle name="Explanatory Text 46" xfId="3226"/>
    <cellStyle name="Explanatory Text 47" xfId="3227"/>
    <cellStyle name="Explanatory Text 48" xfId="3228"/>
    <cellStyle name="Explanatory Text 49" xfId="3229"/>
    <cellStyle name="Explanatory Text 5" xfId="3230"/>
    <cellStyle name="Explanatory Text 5 1" xfId="3231"/>
    <cellStyle name="Explanatory Text 5 2" xfId="3232"/>
    <cellStyle name="Explanatory Text 5 3" xfId="3233"/>
    <cellStyle name="Explanatory Text 50" xfId="3234"/>
    <cellStyle name="Explanatory Text 51" xfId="3235"/>
    <cellStyle name="Explanatory Text 52" xfId="3236"/>
    <cellStyle name="Explanatory Text 53" xfId="3237"/>
    <cellStyle name="Explanatory Text 6" xfId="3238"/>
    <cellStyle name="Explanatory Text 6 1" xfId="3239"/>
    <cellStyle name="Explanatory Text 6 2" xfId="3240"/>
    <cellStyle name="Explanatory Text 6 3" xfId="3241"/>
    <cellStyle name="Explanatory Text 7" xfId="3242"/>
    <cellStyle name="Explanatory Text 7 1" xfId="3243"/>
    <cellStyle name="Explanatory Text 7 2" xfId="3244"/>
    <cellStyle name="Explanatory Text 7 3" xfId="3245"/>
    <cellStyle name="Explanatory Text 8" xfId="3246"/>
    <cellStyle name="Explanatory Text 8 1" xfId="3247"/>
    <cellStyle name="Explanatory Text 8 2" xfId="3248"/>
    <cellStyle name="Explanatory Text 8 3" xfId="3249"/>
    <cellStyle name="Explanatory Text 9" xfId="3250"/>
    <cellStyle name="F_x0002_" xfId="3251"/>
    <cellStyle name="Fees" xfId="3252"/>
    <cellStyle name="Fees 2" xfId="3253"/>
    <cellStyle name="Fees 3" xfId="3254"/>
    <cellStyle name="Fixed" xfId="3255"/>
    <cellStyle name="Fixed 1" xfId="3256"/>
    <cellStyle name="Fixed 10" xfId="3257"/>
    <cellStyle name="Fixed 2" xfId="3258"/>
    <cellStyle name="Fixed 3" xfId="3259"/>
    <cellStyle name="Fixed 4" xfId="3260"/>
    <cellStyle name="Fixed 5" xfId="3261"/>
    <cellStyle name="Fixed 6" xfId="3262"/>
    <cellStyle name="Fixed 7" xfId="3263"/>
    <cellStyle name="Fixed 8" xfId="3264"/>
    <cellStyle name="Fixed 9" xfId="3265"/>
    <cellStyle name="_x0006_g[๙่_x0005_Arial" xfId="3266"/>
    <cellStyle name="_x0006_g[๙่_x0005_Arial 2" xfId="3267"/>
    <cellStyle name="_x0006_g[๙่_x0005_Arial 3" xfId="3268"/>
    <cellStyle name="Good 1" xfId="3269"/>
    <cellStyle name="Good 1 1" xfId="3270"/>
    <cellStyle name="Good 1 2" xfId="3271"/>
    <cellStyle name="Good 1 3" xfId="3272"/>
    <cellStyle name="Good 10" xfId="3273"/>
    <cellStyle name="Good 11" xfId="3274"/>
    <cellStyle name="Good 12" xfId="3275"/>
    <cellStyle name="Good 13" xfId="3276"/>
    <cellStyle name="Good 14" xfId="3277"/>
    <cellStyle name="Good 15" xfId="3278"/>
    <cellStyle name="Good 16" xfId="3279"/>
    <cellStyle name="Good 17" xfId="3280"/>
    <cellStyle name="Good 18" xfId="3281"/>
    <cellStyle name="Good 19" xfId="3282"/>
    <cellStyle name="Good 2" xfId="3283"/>
    <cellStyle name="Good 2 1" xfId="3284"/>
    <cellStyle name="Good 2 2" xfId="3285"/>
    <cellStyle name="Good 2 3" xfId="3286"/>
    <cellStyle name="Good 2 4" xfId="3287"/>
    <cellStyle name="Good 20" xfId="3288"/>
    <cellStyle name="Good 21" xfId="3289"/>
    <cellStyle name="Good 22" xfId="3290"/>
    <cellStyle name="Good 23" xfId="3291"/>
    <cellStyle name="Good 24" xfId="3292"/>
    <cellStyle name="Good 25" xfId="3293"/>
    <cellStyle name="Good 26" xfId="3294"/>
    <cellStyle name="Good 27" xfId="3295"/>
    <cellStyle name="Good 28" xfId="3296"/>
    <cellStyle name="Good 29" xfId="3297"/>
    <cellStyle name="Good 3" xfId="3298"/>
    <cellStyle name="Good 3 1" xfId="3299"/>
    <cellStyle name="Good 3 2" xfId="3300"/>
    <cellStyle name="Good 3 3" xfId="3301"/>
    <cellStyle name="Good 30" xfId="3302"/>
    <cellStyle name="Good 31" xfId="3303"/>
    <cellStyle name="Good 32" xfId="3304"/>
    <cellStyle name="Good 33" xfId="3305"/>
    <cellStyle name="Good 34" xfId="3306"/>
    <cellStyle name="Good 35" xfId="3307"/>
    <cellStyle name="Good 36" xfId="3308"/>
    <cellStyle name="Good 37" xfId="3309"/>
    <cellStyle name="Good 38" xfId="3310"/>
    <cellStyle name="Good 39" xfId="3311"/>
    <cellStyle name="Good 4" xfId="3312"/>
    <cellStyle name="Good 4 1" xfId="3313"/>
    <cellStyle name="Good 4 2" xfId="3314"/>
    <cellStyle name="Good 4 3" xfId="3315"/>
    <cellStyle name="Good 40" xfId="3316"/>
    <cellStyle name="Good 41" xfId="3317"/>
    <cellStyle name="Good 42" xfId="3318"/>
    <cellStyle name="Good 43" xfId="3319"/>
    <cellStyle name="Good 44" xfId="3320"/>
    <cellStyle name="Good 45" xfId="3321"/>
    <cellStyle name="Good 46" xfId="3322"/>
    <cellStyle name="Good 47" xfId="3323"/>
    <cellStyle name="Good 48" xfId="3324"/>
    <cellStyle name="Good 49" xfId="3325"/>
    <cellStyle name="Good 5" xfId="3326"/>
    <cellStyle name="Good 5 1" xfId="3327"/>
    <cellStyle name="Good 5 2" xfId="3328"/>
    <cellStyle name="Good 5 3" xfId="3329"/>
    <cellStyle name="Good 50" xfId="3330"/>
    <cellStyle name="Good 51" xfId="3331"/>
    <cellStyle name="Good 52" xfId="3332"/>
    <cellStyle name="Good 53" xfId="3333"/>
    <cellStyle name="Good 6" xfId="3334"/>
    <cellStyle name="Good 6 1" xfId="3335"/>
    <cellStyle name="Good 6 2" xfId="3336"/>
    <cellStyle name="Good 6 3" xfId="3337"/>
    <cellStyle name="Good 7" xfId="3338"/>
    <cellStyle name="Good 7 1" xfId="3339"/>
    <cellStyle name="Good 7 2" xfId="3340"/>
    <cellStyle name="Good 7 3" xfId="3341"/>
    <cellStyle name="Good 8" xfId="3342"/>
    <cellStyle name="Good 8 1" xfId="3343"/>
    <cellStyle name="Good 8 2" xfId="3344"/>
    <cellStyle name="Good 8 3" xfId="3345"/>
    <cellStyle name="Good 9" xfId="3346"/>
    <cellStyle name="Grey" xfId="3347"/>
    <cellStyle name="Grey 1" xfId="3348"/>
    <cellStyle name="Grey 10" xfId="3349"/>
    <cellStyle name="Grey 2" xfId="3350"/>
    <cellStyle name="Grey 3" xfId="3351"/>
    <cellStyle name="Grey 4" xfId="3352"/>
    <cellStyle name="Grey 5" xfId="3353"/>
    <cellStyle name="Grey 6" xfId="3354"/>
    <cellStyle name="Grey 7" xfId="3355"/>
    <cellStyle name="Grey 8" xfId="3356"/>
    <cellStyle name="Grey 9" xfId="3357"/>
    <cellStyle name="gruo,fdjw_x0011_irvsjw`m" xfId="3358"/>
    <cellStyle name="gs]_x000d__x000a_Window=23,56,584,348, , ,1_x000d__x000a_dir1=0,0,491,191,-1,-1,1,30,201,1905,245,H:\WINDOWS\*.*_x000d__x000a_dir10=44,44,544,323," xfId="3359"/>
    <cellStyle name="gs]_x000d__x000a_Window=23,56,584,348, , ,1_x000d__x000a_dir1=0,0,491,191,-1,-1,1,30,201,1905,245,H:\WINDOWS\*.*_x000d__x000a_dir10=44,44,544,323, 10" xfId="3360"/>
    <cellStyle name="gs]_x000d__x000a_Window=23,56,584,348, , ,1_x000d__x000a_dir1=0,0,491,191,-1,-1,1,30,201,1905,245,H:\WINDOWS\*.*_x000d__x000a_dir10=44,44,544,323, 2" xfId="3361"/>
    <cellStyle name="gs]_x000d__x000a_Window=23,56,584,348, , ,1_x000d__x000a_dir1=0,0,491,191,-1,-1,1,30,201,1905,245,H:\WINDOWS\*.*_x000d__x000a_dir10=44,44,544,323, 2 2" xfId="3362"/>
    <cellStyle name="gs]_x005f_x000d__x000a_Window=23,56,584,348, , ,1_x005f_x000d__x000a_dir1=0,0,491,191,-1,-1,1,30,201,1905,245,H:\WINDOWS\*.*_x005f_x000d__x000a_dir10=44,44,544,323," xfId="3363"/>
    <cellStyle name="Header1" xfId="3364"/>
    <cellStyle name="Header1 1" xfId="3365"/>
    <cellStyle name="Header1 10" xfId="3366"/>
    <cellStyle name="Header1 2" xfId="3367"/>
    <cellStyle name="Header1 3" xfId="3368"/>
    <cellStyle name="Header1 4" xfId="3369"/>
    <cellStyle name="Header1 5" xfId="3370"/>
    <cellStyle name="Header1 6" xfId="3371"/>
    <cellStyle name="Header1 7" xfId="3372"/>
    <cellStyle name="Header1 8" xfId="3373"/>
    <cellStyle name="Header1 9" xfId="3374"/>
    <cellStyle name="Header2" xfId="3375"/>
    <cellStyle name="Header2 1" xfId="3376"/>
    <cellStyle name="Header2 1 2" xfId="3377"/>
    <cellStyle name="Header2 1 2 2" xfId="3378"/>
    <cellStyle name="Header2 1 3" xfId="3379"/>
    <cellStyle name="Header2 1 3 2" xfId="3380"/>
    <cellStyle name="Header2 1 4" xfId="3381"/>
    <cellStyle name="Header2 1 4 2" xfId="3382"/>
    <cellStyle name="Header2 1 5" xfId="3383"/>
    <cellStyle name="Header2 1 5 2" xfId="3384"/>
    <cellStyle name="Header2 1 6" xfId="3385"/>
    <cellStyle name="Header2 1 6 2" xfId="3386"/>
    <cellStyle name="Header2 1 7" xfId="3387"/>
    <cellStyle name="Header2 10" xfId="3388"/>
    <cellStyle name="Header2 10 2" xfId="3389"/>
    <cellStyle name="Header2 10 2 2" xfId="3390"/>
    <cellStyle name="Header2 10 3" xfId="3391"/>
    <cellStyle name="Header2 10 3 2" xfId="3392"/>
    <cellStyle name="Header2 10 4" xfId="3393"/>
    <cellStyle name="Header2 10 4 2" xfId="3394"/>
    <cellStyle name="Header2 10 5" xfId="3395"/>
    <cellStyle name="Header2 10 5 2" xfId="3396"/>
    <cellStyle name="Header2 10 6" xfId="3397"/>
    <cellStyle name="Header2 10 6 2" xfId="3398"/>
    <cellStyle name="Header2 10 7" xfId="3399"/>
    <cellStyle name="Header2 11" xfId="3400"/>
    <cellStyle name="Header2 11 2" xfId="3401"/>
    <cellStyle name="Header2 12" xfId="3402"/>
    <cellStyle name="Header2 2" xfId="3403"/>
    <cellStyle name="Header2 2 2" xfId="3404"/>
    <cellStyle name="Header2 2 2 2" xfId="3405"/>
    <cellStyle name="Header2 2 3" xfId="3406"/>
    <cellStyle name="Header2 2 3 2" xfId="3407"/>
    <cellStyle name="Header2 2 4" xfId="3408"/>
    <cellStyle name="Header2 2 4 2" xfId="3409"/>
    <cellStyle name="Header2 2 5" xfId="3410"/>
    <cellStyle name="Header2 2 5 2" xfId="3411"/>
    <cellStyle name="Header2 2 6" xfId="3412"/>
    <cellStyle name="Header2 2 6 2" xfId="3413"/>
    <cellStyle name="Header2 2 7" xfId="3414"/>
    <cellStyle name="Header2 3" xfId="3415"/>
    <cellStyle name="Header2 3 2" xfId="3416"/>
    <cellStyle name="Header2 3 2 2" xfId="3417"/>
    <cellStyle name="Header2 3 3" xfId="3418"/>
    <cellStyle name="Header2 3 3 2" xfId="3419"/>
    <cellStyle name="Header2 3 4" xfId="3420"/>
    <cellStyle name="Header2 3 4 2" xfId="3421"/>
    <cellStyle name="Header2 3 5" xfId="3422"/>
    <cellStyle name="Header2 3 5 2" xfId="3423"/>
    <cellStyle name="Header2 3 6" xfId="3424"/>
    <cellStyle name="Header2 3 6 2" xfId="3425"/>
    <cellStyle name="Header2 3 7" xfId="3426"/>
    <cellStyle name="Header2 4" xfId="3427"/>
    <cellStyle name="Header2 4 2" xfId="3428"/>
    <cellStyle name="Header2 4 2 2" xfId="3429"/>
    <cellStyle name="Header2 4 3" xfId="3430"/>
    <cellStyle name="Header2 4 3 2" xfId="3431"/>
    <cellStyle name="Header2 4 4" xfId="3432"/>
    <cellStyle name="Header2 4 4 2" xfId="3433"/>
    <cellStyle name="Header2 4 5" xfId="3434"/>
    <cellStyle name="Header2 4 5 2" xfId="3435"/>
    <cellStyle name="Header2 4 6" xfId="3436"/>
    <cellStyle name="Header2 4 6 2" xfId="3437"/>
    <cellStyle name="Header2 4 7" xfId="3438"/>
    <cellStyle name="Header2 5" xfId="3439"/>
    <cellStyle name="Header2 5 2" xfId="3440"/>
    <cellStyle name="Header2 5 2 2" xfId="3441"/>
    <cellStyle name="Header2 5 3" xfId="3442"/>
    <cellStyle name="Header2 5 3 2" xfId="3443"/>
    <cellStyle name="Header2 5 4" xfId="3444"/>
    <cellStyle name="Header2 5 4 2" xfId="3445"/>
    <cellStyle name="Header2 5 5" xfId="3446"/>
    <cellStyle name="Header2 5 5 2" xfId="3447"/>
    <cellStyle name="Header2 5 6" xfId="3448"/>
    <cellStyle name="Header2 5 6 2" xfId="3449"/>
    <cellStyle name="Header2 5 7" xfId="3450"/>
    <cellStyle name="Header2 6" xfId="3451"/>
    <cellStyle name="Header2 6 2" xfId="3452"/>
    <cellStyle name="Header2 6 2 2" xfId="3453"/>
    <cellStyle name="Header2 6 3" xfId="3454"/>
    <cellStyle name="Header2 6 3 2" xfId="3455"/>
    <cellStyle name="Header2 6 4" xfId="3456"/>
    <cellStyle name="Header2 6 4 2" xfId="3457"/>
    <cellStyle name="Header2 6 5" xfId="3458"/>
    <cellStyle name="Header2 6 5 2" xfId="3459"/>
    <cellStyle name="Header2 6 6" xfId="3460"/>
    <cellStyle name="Header2 6 6 2" xfId="3461"/>
    <cellStyle name="Header2 6 7" xfId="3462"/>
    <cellStyle name="Header2 7" xfId="3463"/>
    <cellStyle name="Header2 7 2" xfId="3464"/>
    <cellStyle name="Header2 7 2 2" xfId="3465"/>
    <cellStyle name="Header2 7 3" xfId="3466"/>
    <cellStyle name="Header2 7 3 2" xfId="3467"/>
    <cellStyle name="Header2 7 4" xfId="3468"/>
    <cellStyle name="Header2 7 4 2" xfId="3469"/>
    <cellStyle name="Header2 7 5" xfId="3470"/>
    <cellStyle name="Header2 7 5 2" xfId="3471"/>
    <cellStyle name="Header2 7 6" xfId="3472"/>
    <cellStyle name="Header2 7 6 2" xfId="3473"/>
    <cellStyle name="Header2 7 7" xfId="3474"/>
    <cellStyle name="Header2 8" xfId="3475"/>
    <cellStyle name="Header2 8 2" xfId="3476"/>
    <cellStyle name="Header2 8 2 2" xfId="3477"/>
    <cellStyle name="Header2 8 3" xfId="3478"/>
    <cellStyle name="Header2 8 3 2" xfId="3479"/>
    <cellStyle name="Header2 8 4" xfId="3480"/>
    <cellStyle name="Header2 8 4 2" xfId="3481"/>
    <cellStyle name="Header2 8 5" xfId="3482"/>
    <cellStyle name="Header2 8 5 2" xfId="3483"/>
    <cellStyle name="Header2 8 6" xfId="3484"/>
    <cellStyle name="Header2 8 6 2" xfId="3485"/>
    <cellStyle name="Header2 8 7" xfId="3486"/>
    <cellStyle name="Header2 9" xfId="3487"/>
    <cellStyle name="Header2 9 2" xfId="3488"/>
    <cellStyle name="Header2 9 2 2" xfId="3489"/>
    <cellStyle name="Header2 9 3" xfId="3490"/>
    <cellStyle name="Header2 9 3 2" xfId="3491"/>
    <cellStyle name="Header2 9 4" xfId="3492"/>
    <cellStyle name="Header2 9 4 2" xfId="3493"/>
    <cellStyle name="Header2 9 5" xfId="3494"/>
    <cellStyle name="Header2 9 5 2" xfId="3495"/>
    <cellStyle name="Header2 9 6" xfId="3496"/>
    <cellStyle name="Header2 9 6 2" xfId="3497"/>
    <cellStyle name="Header2 9 7" xfId="3498"/>
    <cellStyle name="Heading 1 1" xfId="3499"/>
    <cellStyle name="Heading 1 1 1" xfId="3500"/>
    <cellStyle name="Heading 1 1 2" xfId="3501"/>
    <cellStyle name="Heading 1 1 3" xfId="3502"/>
    <cellStyle name="Heading 1 10" xfId="3503"/>
    <cellStyle name="Heading 1 11" xfId="3504"/>
    <cellStyle name="Heading 1 12" xfId="3505"/>
    <cellStyle name="Heading 1 13" xfId="3506"/>
    <cellStyle name="Heading 1 14" xfId="3507"/>
    <cellStyle name="Heading 1 15" xfId="3508"/>
    <cellStyle name="Heading 1 16" xfId="3509"/>
    <cellStyle name="Heading 1 17" xfId="3510"/>
    <cellStyle name="Heading 1 18" xfId="3511"/>
    <cellStyle name="Heading 1 19" xfId="3512"/>
    <cellStyle name="Heading 1 2" xfId="3513"/>
    <cellStyle name="Heading 1 2 1" xfId="3514"/>
    <cellStyle name="Heading 1 2 2" xfId="3515"/>
    <cellStyle name="Heading 1 2 3" xfId="3516"/>
    <cellStyle name="Heading 1 2 4" xfId="3517"/>
    <cellStyle name="Heading 1 20" xfId="3518"/>
    <cellStyle name="Heading 1 21" xfId="3519"/>
    <cellStyle name="Heading 1 22" xfId="3520"/>
    <cellStyle name="Heading 1 23" xfId="3521"/>
    <cellStyle name="Heading 1 24" xfId="3522"/>
    <cellStyle name="Heading 1 25" xfId="3523"/>
    <cellStyle name="Heading 1 26" xfId="3524"/>
    <cellStyle name="Heading 1 27" xfId="3525"/>
    <cellStyle name="Heading 1 28" xfId="3526"/>
    <cellStyle name="Heading 1 29" xfId="3527"/>
    <cellStyle name="Heading 1 3" xfId="3528"/>
    <cellStyle name="Heading 1 3 1" xfId="3529"/>
    <cellStyle name="Heading 1 3 2" xfId="3530"/>
    <cellStyle name="Heading 1 3 3" xfId="3531"/>
    <cellStyle name="Heading 1 30" xfId="3532"/>
    <cellStyle name="Heading 1 31" xfId="3533"/>
    <cellStyle name="Heading 1 32" xfId="3534"/>
    <cellStyle name="Heading 1 33" xfId="3535"/>
    <cellStyle name="Heading 1 34" xfId="3536"/>
    <cellStyle name="Heading 1 35" xfId="3537"/>
    <cellStyle name="Heading 1 36" xfId="3538"/>
    <cellStyle name="Heading 1 37" xfId="3539"/>
    <cellStyle name="Heading 1 38" xfId="3540"/>
    <cellStyle name="Heading 1 39" xfId="3541"/>
    <cellStyle name="Heading 1 4" xfId="3542"/>
    <cellStyle name="Heading 1 4 1" xfId="3543"/>
    <cellStyle name="Heading 1 4 2" xfId="3544"/>
    <cellStyle name="Heading 1 4 3" xfId="3545"/>
    <cellStyle name="Heading 1 40" xfId="3546"/>
    <cellStyle name="Heading 1 41" xfId="3547"/>
    <cellStyle name="Heading 1 42" xfId="3548"/>
    <cellStyle name="Heading 1 43" xfId="3549"/>
    <cellStyle name="Heading 1 44" xfId="3550"/>
    <cellStyle name="Heading 1 45" xfId="3551"/>
    <cellStyle name="Heading 1 46" xfId="3552"/>
    <cellStyle name="Heading 1 47" xfId="3553"/>
    <cellStyle name="Heading 1 48" xfId="3554"/>
    <cellStyle name="Heading 1 49" xfId="3555"/>
    <cellStyle name="Heading 1 5" xfId="3556"/>
    <cellStyle name="Heading 1 5 1" xfId="3557"/>
    <cellStyle name="Heading 1 5 2" xfId="3558"/>
    <cellStyle name="Heading 1 5 3" xfId="3559"/>
    <cellStyle name="Heading 1 50" xfId="3560"/>
    <cellStyle name="Heading 1 51" xfId="3561"/>
    <cellStyle name="Heading 1 52" xfId="3562"/>
    <cellStyle name="Heading 1 53" xfId="3563"/>
    <cellStyle name="Heading 1 6" xfId="3564"/>
    <cellStyle name="Heading 1 6 1" xfId="3565"/>
    <cellStyle name="Heading 1 6 2" xfId="3566"/>
    <cellStyle name="Heading 1 6 3" xfId="3567"/>
    <cellStyle name="Heading 1 7" xfId="3568"/>
    <cellStyle name="Heading 1 7 1" xfId="3569"/>
    <cellStyle name="Heading 1 7 2" xfId="3570"/>
    <cellStyle name="Heading 1 7 3" xfId="3571"/>
    <cellStyle name="Heading 1 8" xfId="3572"/>
    <cellStyle name="Heading 1 8 1" xfId="3573"/>
    <cellStyle name="Heading 1 8 2" xfId="3574"/>
    <cellStyle name="Heading 1 8 3" xfId="3575"/>
    <cellStyle name="Heading 1 9" xfId="3576"/>
    <cellStyle name="Heading 2 1" xfId="3577"/>
    <cellStyle name="Heading 2 1 1" xfId="3578"/>
    <cellStyle name="Heading 2 1 2" xfId="3579"/>
    <cellStyle name="Heading 2 1 3" xfId="3580"/>
    <cellStyle name="Heading 2 10" xfId="3581"/>
    <cellStyle name="Heading 2 11" xfId="3582"/>
    <cellStyle name="Heading 2 12" xfId="3583"/>
    <cellStyle name="Heading 2 13" xfId="3584"/>
    <cellStyle name="Heading 2 14" xfId="3585"/>
    <cellStyle name="Heading 2 15" xfId="3586"/>
    <cellStyle name="Heading 2 16" xfId="3587"/>
    <cellStyle name="Heading 2 17" xfId="3588"/>
    <cellStyle name="Heading 2 18" xfId="3589"/>
    <cellStyle name="Heading 2 19" xfId="3590"/>
    <cellStyle name="Heading 2 2" xfId="3591"/>
    <cellStyle name="Heading 2 2 1" xfId="3592"/>
    <cellStyle name="Heading 2 2 2" xfId="3593"/>
    <cellStyle name="Heading 2 2 3" xfId="3594"/>
    <cellStyle name="Heading 2 2 4" xfId="3595"/>
    <cellStyle name="Heading 2 20" xfId="3596"/>
    <cellStyle name="Heading 2 21" xfId="3597"/>
    <cellStyle name="Heading 2 22" xfId="3598"/>
    <cellStyle name="Heading 2 23" xfId="3599"/>
    <cellStyle name="Heading 2 24" xfId="3600"/>
    <cellStyle name="Heading 2 25" xfId="3601"/>
    <cellStyle name="Heading 2 26" xfId="3602"/>
    <cellStyle name="Heading 2 27" xfId="3603"/>
    <cellStyle name="Heading 2 28" xfId="3604"/>
    <cellStyle name="Heading 2 29" xfId="3605"/>
    <cellStyle name="Heading 2 3" xfId="3606"/>
    <cellStyle name="Heading 2 3 1" xfId="3607"/>
    <cellStyle name="Heading 2 3 2" xfId="3608"/>
    <cellStyle name="Heading 2 3 3" xfId="3609"/>
    <cellStyle name="Heading 2 30" xfId="3610"/>
    <cellStyle name="Heading 2 31" xfId="3611"/>
    <cellStyle name="Heading 2 32" xfId="3612"/>
    <cellStyle name="Heading 2 33" xfId="3613"/>
    <cellStyle name="Heading 2 34" xfId="3614"/>
    <cellStyle name="Heading 2 35" xfId="3615"/>
    <cellStyle name="Heading 2 36" xfId="3616"/>
    <cellStyle name="Heading 2 37" xfId="3617"/>
    <cellStyle name="Heading 2 38" xfId="3618"/>
    <cellStyle name="Heading 2 39" xfId="3619"/>
    <cellStyle name="Heading 2 4" xfId="3620"/>
    <cellStyle name="Heading 2 4 1" xfId="3621"/>
    <cellStyle name="Heading 2 4 2" xfId="3622"/>
    <cellStyle name="Heading 2 4 3" xfId="3623"/>
    <cellStyle name="Heading 2 40" xfId="3624"/>
    <cellStyle name="Heading 2 41" xfId="3625"/>
    <cellStyle name="Heading 2 42" xfId="3626"/>
    <cellStyle name="Heading 2 43" xfId="3627"/>
    <cellStyle name="Heading 2 44" xfId="3628"/>
    <cellStyle name="Heading 2 45" xfId="3629"/>
    <cellStyle name="Heading 2 46" xfId="3630"/>
    <cellStyle name="Heading 2 47" xfId="3631"/>
    <cellStyle name="Heading 2 48" xfId="3632"/>
    <cellStyle name="Heading 2 49" xfId="3633"/>
    <cellStyle name="Heading 2 5" xfId="3634"/>
    <cellStyle name="Heading 2 5 1" xfId="3635"/>
    <cellStyle name="Heading 2 5 2" xfId="3636"/>
    <cellStyle name="Heading 2 5 3" xfId="3637"/>
    <cellStyle name="Heading 2 50" xfId="3638"/>
    <cellStyle name="Heading 2 51" xfId="3639"/>
    <cellStyle name="Heading 2 52" xfId="3640"/>
    <cellStyle name="Heading 2 53" xfId="3641"/>
    <cellStyle name="Heading 2 6" xfId="3642"/>
    <cellStyle name="Heading 2 6 1" xfId="3643"/>
    <cellStyle name="Heading 2 6 2" xfId="3644"/>
    <cellStyle name="Heading 2 6 3" xfId="3645"/>
    <cellStyle name="Heading 2 7" xfId="3646"/>
    <cellStyle name="Heading 2 7 1" xfId="3647"/>
    <cellStyle name="Heading 2 7 2" xfId="3648"/>
    <cellStyle name="Heading 2 7 3" xfId="3649"/>
    <cellStyle name="Heading 2 8" xfId="3650"/>
    <cellStyle name="Heading 2 8 1" xfId="3651"/>
    <cellStyle name="Heading 2 8 2" xfId="3652"/>
    <cellStyle name="Heading 2 8 3" xfId="3653"/>
    <cellStyle name="Heading 2 9" xfId="3654"/>
    <cellStyle name="Heading 3 1" xfId="3655"/>
    <cellStyle name="Heading 3 1 1" xfId="3656"/>
    <cellStyle name="Heading 3 1 2" xfId="3657"/>
    <cellStyle name="Heading 3 1 3" xfId="3658"/>
    <cellStyle name="Heading 3 10" xfId="3659"/>
    <cellStyle name="Heading 3 11" xfId="3660"/>
    <cellStyle name="Heading 3 12" xfId="3661"/>
    <cellStyle name="Heading 3 13" xfId="3662"/>
    <cellStyle name="Heading 3 14" xfId="3663"/>
    <cellStyle name="Heading 3 15" xfId="3664"/>
    <cellStyle name="Heading 3 16" xfId="3665"/>
    <cellStyle name="Heading 3 17" xfId="3666"/>
    <cellStyle name="Heading 3 18" xfId="3667"/>
    <cellStyle name="Heading 3 19" xfId="3668"/>
    <cellStyle name="Heading 3 2" xfId="3669"/>
    <cellStyle name="Heading 3 2 1" xfId="3670"/>
    <cellStyle name="Heading 3 2 2" xfId="3671"/>
    <cellStyle name="Heading 3 2 3" xfId="3672"/>
    <cellStyle name="Heading 3 2 4" xfId="3673"/>
    <cellStyle name="Heading 3 20" xfId="3674"/>
    <cellStyle name="Heading 3 21" xfId="3675"/>
    <cellStyle name="Heading 3 22" xfId="3676"/>
    <cellStyle name="Heading 3 23" xfId="3677"/>
    <cellStyle name="Heading 3 24" xfId="3678"/>
    <cellStyle name="Heading 3 25" xfId="3679"/>
    <cellStyle name="Heading 3 26" xfId="3680"/>
    <cellStyle name="Heading 3 27" xfId="3681"/>
    <cellStyle name="Heading 3 28" xfId="3682"/>
    <cellStyle name="Heading 3 29" xfId="3683"/>
    <cellStyle name="Heading 3 3" xfId="3684"/>
    <cellStyle name="Heading 3 3 1" xfId="3685"/>
    <cellStyle name="Heading 3 3 2" xfId="3686"/>
    <cellStyle name="Heading 3 3 3" xfId="3687"/>
    <cellStyle name="Heading 3 30" xfId="3688"/>
    <cellStyle name="Heading 3 31" xfId="3689"/>
    <cellStyle name="Heading 3 32" xfId="3690"/>
    <cellStyle name="Heading 3 33" xfId="3691"/>
    <cellStyle name="Heading 3 34" xfId="3692"/>
    <cellStyle name="Heading 3 35" xfId="3693"/>
    <cellStyle name="Heading 3 36" xfId="3694"/>
    <cellStyle name="Heading 3 37" xfId="3695"/>
    <cellStyle name="Heading 3 38" xfId="3696"/>
    <cellStyle name="Heading 3 39" xfId="3697"/>
    <cellStyle name="Heading 3 4" xfId="3698"/>
    <cellStyle name="Heading 3 4 1" xfId="3699"/>
    <cellStyle name="Heading 3 4 2" xfId="3700"/>
    <cellStyle name="Heading 3 4 3" xfId="3701"/>
    <cellStyle name="Heading 3 40" xfId="3702"/>
    <cellStyle name="Heading 3 41" xfId="3703"/>
    <cellStyle name="Heading 3 42" xfId="3704"/>
    <cellStyle name="Heading 3 43" xfId="3705"/>
    <cellStyle name="Heading 3 44" xfId="3706"/>
    <cellStyle name="Heading 3 45" xfId="3707"/>
    <cellStyle name="Heading 3 46" xfId="3708"/>
    <cellStyle name="Heading 3 47" xfId="3709"/>
    <cellStyle name="Heading 3 48" xfId="3710"/>
    <cellStyle name="Heading 3 49" xfId="3711"/>
    <cellStyle name="Heading 3 5" xfId="3712"/>
    <cellStyle name="Heading 3 5 1" xfId="3713"/>
    <cellStyle name="Heading 3 5 2" xfId="3714"/>
    <cellStyle name="Heading 3 5 3" xfId="3715"/>
    <cellStyle name="Heading 3 50" xfId="3716"/>
    <cellStyle name="Heading 3 51" xfId="3717"/>
    <cellStyle name="Heading 3 52" xfId="3718"/>
    <cellStyle name="Heading 3 53" xfId="3719"/>
    <cellStyle name="Heading 3 6" xfId="3720"/>
    <cellStyle name="Heading 3 6 1" xfId="3721"/>
    <cellStyle name="Heading 3 6 2" xfId="3722"/>
    <cellStyle name="Heading 3 6 3" xfId="3723"/>
    <cellStyle name="Heading 3 7" xfId="3724"/>
    <cellStyle name="Heading 3 7 1" xfId="3725"/>
    <cellStyle name="Heading 3 7 2" xfId="3726"/>
    <cellStyle name="Heading 3 7 3" xfId="3727"/>
    <cellStyle name="Heading 3 8" xfId="3728"/>
    <cellStyle name="Heading 3 8 1" xfId="3729"/>
    <cellStyle name="Heading 3 8 2" xfId="3730"/>
    <cellStyle name="Heading 3 8 3" xfId="3731"/>
    <cellStyle name="Heading 3 9" xfId="3732"/>
    <cellStyle name="Heading 4 1" xfId="3733"/>
    <cellStyle name="Heading 4 1 1" xfId="3734"/>
    <cellStyle name="Heading 4 1 2" xfId="3735"/>
    <cellStyle name="Heading 4 1 3" xfId="3736"/>
    <cellStyle name="Heading 4 10" xfId="3737"/>
    <cellStyle name="Heading 4 11" xfId="3738"/>
    <cellStyle name="Heading 4 12" xfId="3739"/>
    <cellStyle name="Heading 4 13" xfId="3740"/>
    <cellStyle name="Heading 4 14" xfId="3741"/>
    <cellStyle name="Heading 4 15" xfId="3742"/>
    <cellStyle name="Heading 4 16" xfId="3743"/>
    <cellStyle name="Heading 4 17" xfId="3744"/>
    <cellStyle name="Heading 4 18" xfId="3745"/>
    <cellStyle name="Heading 4 19" xfId="3746"/>
    <cellStyle name="Heading 4 2" xfId="3747"/>
    <cellStyle name="Heading 4 2 1" xfId="3748"/>
    <cellStyle name="Heading 4 2 2" xfId="3749"/>
    <cellStyle name="Heading 4 2 3" xfId="3750"/>
    <cellStyle name="Heading 4 2 4" xfId="3751"/>
    <cellStyle name="Heading 4 20" xfId="3752"/>
    <cellStyle name="Heading 4 21" xfId="3753"/>
    <cellStyle name="Heading 4 22" xfId="3754"/>
    <cellStyle name="Heading 4 23" xfId="3755"/>
    <cellStyle name="Heading 4 24" xfId="3756"/>
    <cellStyle name="Heading 4 25" xfId="3757"/>
    <cellStyle name="Heading 4 26" xfId="3758"/>
    <cellStyle name="Heading 4 27" xfId="3759"/>
    <cellStyle name="Heading 4 28" xfId="3760"/>
    <cellStyle name="Heading 4 29" xfId="3761"/>
    <cellStyle name="Heading 4 3" xfId="3762"/>
    <cellStyle name="Heading 4 3 1" xfId="3763"/>
    <cellStyle name="Heading 4 3 2" xfId="3764"/>
    <cellStyle name="Heading 4 3 3" xfId="3765"/>
    <cellStyle name="Heading 4 30" xfId="3766"/>
    <cellStyle name="Heading 4 31" xfId="3767"/>
    <cellStyle name="Heading 4 32" xfId="3768"/>
    <cellStyle name="Heading 4 33" xfId="3769"/>
    <cellStyle name="Heading 4 34" xfId="3770"/>
    <cellStyle name="Heading 4 35" xfId="3771"/>
    <cellStyle name="Heading 4 36" xfId="3772"/>
    <cellStyle name="Heading 4 37" xfId="3773"/>
    <cellStyle name="Heading 4 38" xfId="3774"/>
    <cellStyle name="Heading 4 39" xfId="3775"/>
    <cellStyle name="Heading 4 4" xfId="3776"/>
    <cellStyle name="Heading 4 4 1" xfId="3777"/>
    <cellStyle name="Heading 4 4 2" xfId="3778"/>
    <cellStyle name="Heading 4 4 3" xfId="3779"/>
    <cellStyle name="Heading 4 40" xfId="3780"/>
    <cellStyle name="Heading 4 41" xfId="3781"/>
    <cellStyle name="Heading 4 42" xfId="3782"/>
    <cellStyle name="Heading 4 43" xfId="3783"/>
    <cellStyle name="Heading 4 44" xfId="3784"/>
    <cellStyle name="Heading 4 45" xfId="3785"/>
    <cellStyle name="Heading 4 46" xfId="3786"/>
    <cellStyle name="Heading 4 47" xfId="3787"/>
    <cellStyle name="Heading 4 48" xfId="3788"/>
    <cellStyle name="Heading 4 49" xfId="3789"/>
    <cellStyle name="Heading 4 5" xfId="3790"/>
    <cellStyle name="Heading 4 5 1" xfId="3791"/>
    <cellStyle name="Heading 4 5 2" xfId="3792"/>
    <cellStyle name="Heading 4 5 3" xfId="3793"/>
    <cellStyle name="Heading 4 50" xfId="3794"/>
    <cellStyle name="Heading 4 51" xfId="3795"/>
    <cellStyle name="Heading 4 52" xfId="3796"/>
    <cellStyle name="Heading 4 53" xfId="3797"/>
    <cellStyle name="Heading 4 6" xfId="3798"/>
    <cellStyle name="Heading 4 6 1" xfId="3799"/>
    <cellStyle name="Heading 4 6 2" xfId="3800"/>
    <cellStyle name="Heading 4 6 3" xfId="3801"/>
    <cellStyle name="Heading 4 7" xfId="3802"/>
    <cellStyle name="Heading 4 7 1" xfId="3803"/>
    <cellStyle name="Heading 4 7 2" xfId="3804"/>
    <cellStyle name="Heading 4 7 3" xfId="3805"/>
    <cellStyle name="Heading 4 8" xfId="3806"/>
    <cellStyle name="Heading 4 8 1" xfId="3807"/>
    <cellStyle name="Heading 4 8 2" xfId="3808"/>
    <cellStyle name="Heading 4 8 3" xfId="3809"/>
    <cellStyle name="Heading 4 9" xfId="3810"/>
    <cellStyle name="HEADING1" xfId="3811"/>
    <cellStyle name="HEADING1 1" xfId="3812"/>
    <cellStyle name="HEADING1 10" xfId="3813"/>
    <cellStyle name="HEADING1 2" xfId="3814"/>
    <cellStyle name="HEADING1 3" xfId="3815"/>
    <cellStyle name="HEADING1 4" xfId="3816"/>
    <cellStyle name="HEADING1 5" xfId="3817"/>
    <cellStyle name="HEADING1 6" xfId="3818"/>
    <cellStyle name="HEADING1 7" xfId="3819"/>
    <cellStyle name="HEADING1 8" xfId="3820"/>
    <cellStyle name="HEADING1 9" xfId="3821"/>
    <cellStyle name="HEADING2" xfId="3822"/>
    <cellStyle name="HEADING2 1" xfId="3823"/>
    <cellStyle name="HEADING2 10" xfId="3824"/>
    <cellStyle name="HEADING2 2" xfId="3825"/>
    <cellStyle name="HEADING2 3" xfId="3826"/>
    <cellStyle name="HEADING2 4" xfId="3827"/>
    <cellStyle name="HEADING2 5" xfId="3828"/>
    <cellStyle name="HEADING2 6" xfId="3829"/>
    <cellStyle name="HEADING2 7" xfId="3830"/>
    <cellStyle name="HEADING2 8" xfId="3831"/>
    <cellStyle name="HEADING2 9" xfId="3832"/>
    <cellStyle name="how_a" xfId="3833"/>
    <cellStyle name="Hyperlink" xfId="3" builtinId="8"/>
    <cellStyle name="Hyperlink 2" xfId="3834"/>
    <cellStyle name="ick" xfId="3835"/>
    <cellStyle name="ield89" xfId="3836"/>
    <cellStyle name="i_x0011_g" xfId="3837"/>
    <cellStyle name="ine83" xfId="3838"/>
    <cellStyle name="ine84" xfId="3839"/>
    <cellStyle name="Input [yellow]" xfId="3840"/>
    <cellStyle name="Input [yellow] 1" xfId="3841"/>
    <cellStyle name="Input [yellow] 10" xfId="3842"/>
    <cellStyle name="Input [yellow] 11" xfId="3843"/>
    <cellStyle name="Input [yellow] 11 2" xfId="3844"/>
    <cellStyle name="Input [yellow] 12" xfId="3845"/>
    <cellStyle name="Input [yellow] 2" xfId="3846"/>
    <cellStyle name="Input [yellow] 3" xfId="3847"/>
    <cellStyle name="Input [yellow] 4" xfId="3848"/>
    <cellStyle name="Input [yellow] 5" xfId="3849"/>
    <cellStyle name="Input [yellow] 6" xfId="3850"/>
    <cellStyle name="Input [yellow] 7" xfId="3851"/>
    <cellStyle name="Input [yellow] 8" xfId="3852"/>
    <cellStyle name="Input [yellow] 9" xfId="3853"/>
    <cellStyle name="Input 1" xfId="3854"/>
    <cellStyle name="Input 1 1" xfId="3855"/>
    <cellStyle name="Input 1 1 2" xfId="3856"/>
    <cellStyle name="Input 1 1 3" xfId="3857"/>
    <cellStyle name="Input 1 1 4" xfId="3858"/>
    <cellStyle name="Input 1 1 5" xfId="3859"/>
    <cellStyle name="Input 1 2" xfId="3860"/>
    <cellStyle name="Input 1 2 2" xfId="3861"/>
    <cellStyle name="Input 1 2 3" xfId="3862"/>
    <cellStyle name="Input 1 2 4" xfId="3863"/>
    <cellStyle name="Input 1 2 5" xfId="3864"/>
    <cellStyle name="Input 1 3" xfId="3865"/>
    <cellStyle name="Input 1 3 2" xfId="3866"/>
    <cellStyle name="Input 1 3 3" xfId="3867"/>
    <cellStyle name="Input 1 3 4" xfId="3868"/>
    <cellStyle name="Input 1 3 5" xfId="3869"/>
    <cellStyle name="Input 1 4" xfId="3870"/>
    <cellStyle name="Input 1 5" xfId="3871"/>
    <cellStyle name="Input 1 6" xfId="3872"/>
    <cellStyle name="Input 1 7" xfId="3873"/>
    <cellStyle name="Input 10" xfId="3874"/>
    <cellStyle name="Input 10 2" xfId="3875"/>
    <cellStyle name="Input 10 3" xfId="3876"/>
    <cellStyle name="Input 10 4" xfId="3877"/>
    <cellStyle name="Input 10 5" xfId="3878"/>
    <cellStyle name="Input 11" xfId="3879"/>
    <cellStyle name="Input 11 2" xfId="3880"/>
    <cellStyle name="Input 11 3" xfId="3881"/>
    <cellStyle name="Input 11 4" xfId="3882"/>
    <cellStyle name="Input 11 5" xfId="3883"/>
    <cellStyle name="Input 12" xfId="3884"/>
    <cellStyle name="Input 12 2" xfId="3885"/>
    <cellStyle name="Input 12 3" xfId="3886"/>
    <cellStyle name="Input 12 4" xfId="3887"/>
    <cellStyle name="Input 12 5" xfId="3888"/>
    <cellStyle name="Input 13" xfId="3889"/>
    <cellStyle name="Input 13 2" xfId="3890"/>
    <cellStyle name="Input 13 3" xfId="3891"/>
    <cellStyle name="Input 13 4" xfId="3892"/>
    <cellStyle name="Input 13 5" xfId="3893"/>
    <cellStyle name="Input 14" xfId="3894"/>
    <cellStyle name="Input 14 2" xfId="3895"/>
    <cellStyle name="Input 14 3" xfId="3896"/>
    <cellStyle name="Input 14 4" xfId="3897"/>
    <cellStyle name="Input 14 5" xfId="3898"/>
    <cellStyle name="Input 15" xfId="3899"/>
    <cellStyle name="Input 15 2" xfId="3900"/>
    <cellStyle name="Input 15 3" xfId="3901"/>
    <cellStyle name="Input 15 4" xfId="3902"/>
    <cellStyle name="Input 15 5" xfId="3903"/>
    <cellStyle name="Input 16" xfId="3904"/>
    <cellStyle name="Input 16 2" xfId="3905"/>
    <cellStyle name="Input 16 3" xfId="3906"/>
    <cellStyle name="Input 16 4" xfId="3907"/>
    <cellStyle name="Input 16 5" xfId="3908"/>
    <cellStyle name="Input 17" xfId="3909"/>
    <cellStyle name="Input 17 2" xfId="3910"/>
    <cellStyle name="Input 17 3" xfId="3911"/>
    <cellStyle name="Input 17 4" xfId="3912"/>
    <cellStyle name="Input 17 5" xfId="3913"/>
    <cellStyle name="Input 18" xfId="3914"/>
    <cellStyle name="Input 18 2" xfId="3915"/>
    <cellStyle name="Input 18 3" xfId="3916"/>
    <cellStyle name="Input 18 4" xfId="3917"/>
    <cellStyle name="Input 18 5" xfId="3918"/>
    <cellStyle name="Input 19" xfId="3919"/>
    <cellStyle name="Input 19 2" xfId="3920"/>
    <cellStyle name="Input 19 3" xfId="3921"/>
    <cellStyle name="Input 19 4" xfId="3922"/>
    <cellStyle name="Input 19 5" xfId="3923"/>
    <cellStyle name="Input 2" xfId="3924"/>
    <cellStyle name="Input 2 1" xfId="3925"/>
    <cellStyle name="Input 2 1 2" xfId="3926"/>
    <cellStyle name="Input 2 1 3" xfId="3927"/>
    <cellStyle name="Input 2 1 4" xfId="3928"/>
    <cellStyle name="Input 2 1 5" xfId="3929"/>
    <cellStyle name="Input 2 2" xfId="3930"/>
    <cellStyle name="Input 2 2 2" xfId="3931"/>
    <cellStyle name="Input 2 2 3" xfId="3932"/>
    <cellStyle name="Input 2 2 4" xfId="3933"/>
    <cellStyle name="Input 2 2 5" xfId="3934"/>
    <cellStyle name="Input 2 3" xfId="3935"/>
    <cellStyle name="Input 2 3 2" xfId="3936"/>
    <cellStyle name="Input 2 3 3" xfId="3937"/>
    <cellStyle name="Input 2 3 4" xfId="3938"/>
    <cellStyle name="Input 2 3 5" xfId="3939"/>
    <cellStyle name="Input 2 4" xfId="3940"/>
    <cellStyle name="Input 2 4 2" xfId="3941"/>
    <cellStyle name="Input 2 4 3" xfId="3942"/>
    <cellStyle name="Input 2 4 4" xfId="3943"/>
    <cellStyle name="Input 2 4 5" xfId="3944"/>
    <cellStyle name="Input 2 5" xfId="3945"/>
    <cellStyle name="Input 2 6" xfId="3946"/>
    <cellStyle name="Input 2 7" xfId="3947"/>
    <cellStyle name="Input 2 8" xfId="3948"/>
    <cellStyle name="Input 20" xfId="3949"/>
    <cellStyle name="Input 20 2" xfId="3950"/>
    <cellStyle name="Input 20 3" xfId="3951"/>
    <cellStyle name="Input 20 4" xfId="3952"/>
    <cellStyle name="Input 20 5" xfId="3953"/>
    <cellStyle name="Input 21" xfId="3954"/>
    <cellStyle name="Input 21 2" xfId="3955"/>
    <cellStyle name="Input 21 3" xfId="3956"/>
    <cellStyle name="Input 21 4" xfId="3957"/>
    <cellStyle name="Input 21 5" xfId="3958"/>
    <cellStyle name="Input 22" xfId="3959"/>
    <cellStyle name="Input 22 2" xfId="3960"/>
    <cellStyle name="Input 22 3" xfId="3961"/>
    <cellStyle name="Input 22 4" xfId="3962"/>
    <cellStyle name="Input 22 5" xfId="3963"/>
    <cellStyle name="Input 23" xfId="3964"/>
    <cellStyle name="Input 24" xfId="3965"/>
    <cellStyle name="Input 25" xfId="3966"/>
    <cellStyle name="Input 26" xfId="3967"/>
    <cellStyle name="Input 27" xfId="3968"/>
    <cellStyle name="Input 28" xfId="3969"/>
    <cellStyle name="Input 29" xfId="3970"/>
    <cellStyle name="Input 3" xfId="3971"/>
    <cellStyle name="Input 3 1" xfId="3972"/>
    <cellStyle name="Input 3 1 2" xfId="3973"/>
    <cellStyle name="Input 3 1 3" xfId="3974"/>
    <cellStyle name="Input 3 1 4" xfId="3975"/>
    <cellStyle name="Input 3 1 5" xfId="3976"/>
    <cellStyle name="Input 3 2" xfId="3977"/>
    <cellStyle name="Input 3 2 2" xfId="3978"/>
    <cellStyle name="Input 3 2 3" xfId="3979"/>
    <cellStyle name="Input 3 2 4" xfId="3980"/>
    <cellStyle name="Input 3 2 5" xfId="3981"/>
    <cellStyle name="Input 3 3" xfId="3982"/>
    <cellStyle name="Input 3 3 2" xfId="3983"/>
    <cellStyle name="Input 3 3 3" xfId="3984"/>
    <cellStyle name="Input 3 3 4" xfId="3985"/>
    <cellStyle name="Input 3 3 5" xfId="3986"/>
    <cellStyle name="Input 3 4" xfId="3987"/>
    <cellStyle name="Input 3 5" xfId="3988"/>
    <cellStyle name="Input 3 6" xfId="3989"/>
    <cellStyle name="Input 3 7" xfId="3990"/>
    <cellStyle name="Input 30" xfId="3991"/>
    <cellStyle name="Input 31" xfId="3992"/>
    <cellStyle name="Input 32" xfId="3993"/>
    <cellStyle name="Input 33" xfId="3994"/>
    <cellStyle name="Input 34" xfId="3995"/>
    <cellStyle name="Input 35" xfId="3996"/>
    <cellStyle name="Input 36" xfId="3997"/>
    <cellStyle name="Input 37" xfId="3998"/>
    <cellStyle name="Input 38" xfId="3999"/>
    <cellStyle name="Input 39" xfId="4000"/>
    <cellStyle name="Input 4" xfId="4001"/>
    <cellStyle name="Input 4 1" xfId="4002"/>
    <cellStyle name="Input 4 1 2" xfId="4003"/>
    <cellStyle name="Input 4 1 3" xfId="4004"/>
    <cellStyle name="Input 4 1 4" xfId="4005"/>
    <cellStyle name="Input 4 1 5" xfId="4006"/>
    <cellStyle name="Input 4 2" xfId="4007"/>
    <cellStyle name="Input 4 2 2" xfId="4008"/>
    <cellStyle name="Input 4 2 3" xfId="4009"/>
    <cellStyle name="Input 4 2 4" xfId="4010"/>
    <cellStyle name="Input 4 2 5" xfId="4011"/>
    <cellStyle name="Input 4 3" xfId="4012"/>
    <cellStyle name="Input 4 3 2" xfId="4013"/>
    <cellStyle name="Input 4 3 3" xfId="4014"/>
    <cellStyle name="Input 4 3 4" xfId="4015"/>
    <cellStyle name="Input 4 3 5" xfId="4016"/>
    <cellStyle name="Input 4 4" xfId="4017"/>
    <cellStyle name="Input 4 5" xfId="4018"/>
    <cellStyle name="Input 4 6" xfId="4019"/>
    <cellStyle name="Input 4 7" xfId="4020"/>
    <cellStyle name="Input 40" xfId="4021"/>
    <cellStyle name="Input 41" xfId="4022"/>
    <cellStyle name="Input 42" xfId="4023"/>
    <cellStyle name="Input 43" xfId="4024"/>
    <cellStyle name="Input 44" xfId="4025"/>
    <cellStyle name="Input 45" xfId="4026"/>
    <cellStyle name="Input 46" xfId="4027"/>
    <cellStyle name="Input 47" xfId="4028"/>
    <cellStyle name="Input 48" xfId="4029"/>
    <cellStyle name="Input 49" xfId="4030"/>
    <cellStyle name="Input 5" xfId="4031"/>
    <cellStyle name="Input 5 1" xfId="4032"/>
    <cellStyle name="Input 5 1 2" xfId="4033"/>
    <cellStyle name="Input 5 1 3" xfId="4034"/>
    <cellStyle name="Input 5 1 4" xfId="4035"/>
    <cellStyle name="Input 5 1 5" xfId="4036"/>
    <cellStyle name="Input 5 2" xfId="4037"/>
    <cellStyle name="Input 5 2 2" xfId="4038"/>
    <cellStyle name="Input 5 2 3" xfId="4039"/>
    <cellStyle name="Input 5 2 4" xfId="4040"/>
    <cellStyle name="Input 5 2 5" xfId="4041"/>
    <cellStyle name="Input 5 3" xfId="4042"/>
    <cellStyle name="Input 5 3 2" xfId="4043"/>
    <cellStyle name="Input 5 3 3" xfId="4044"/>
    <cellStyle name="Input 5 3 4" xfId="4045"/>
    <cellStyle name="Input 5 3 5" xfId="4046"/>
    <cellStyle name="Input 5 4" xfId="4047"/>
    <cellStyle name="Input 5 5" xfId="4048"/>
    <cellStyle name="Input 5 6" xfId="4049"/>
    <cellStyle name="Input 5 7" xfId="4050"/>
    <cellStyle name="Input 50" xfId="4051"/>
    <cellStyle name="Input 51" xfId="4052"/>
    <cellStyle name="Input 52" xfId="4053"/>
    <cellStyle name="Input 53" xfId="4054"/>
    <cellStyle name="Input 6" xfId="4055"/>
    <cellStyle name="Input 6 1" xfId="4056"/>
    <cellStyle name="Input 6 1 2" xfId="4057"/>
    <cellStyle name="Input 6 1 3" xfId="4058"/>
    <cellStyle name="Input 6 1 4" xfId="4059"/>
    <cellStyle name="Input 6 1 5" xfId="4060"/>
    <cellStyle name="Input 6 2" xfId="4061"/>
    <cellStyle name="Input 6 2 2" xfId="4062"/>
    <cellStyle name="Input 6 2 3" xfId="4063"/>
    <cellStyle name="Input 6 2 4" xfId="4064"/>
    <cellStyle name="Input 6 2 5" xfId="4065"/>
    <cellStyle name="Input 6 3" xfId="4066"/>
    <cellStyle name="Input 6 3 2" xfId="4067"/>
    <cellStyle name="Input 6 3 3" xfId="4068"/>
    <cellStyle name="Input 6 3 4" xfId="4069"/>
    <cellStyle name="Input 6 3 5" xfId="4070"/>
    <cellStyle name="Input 6 4" xfId="4071"/>
    <cellStyle name="Input 6 5" xfId="4072"/>
    <cellStyle name="Input 6 6" xfId="4073"/>
    <cellStyle name="Input 6 7" xfId="4074"/>
    <cellStyle name="Input 7" xfId="4075"/>
    <cellStyle name="Input 7 1" xfId="4076"/>
    <cellStyle name="Input 7 1 2" xfId="4077"/>
    <cellStyle name="Input 7 1 3" xfId="4078"/>
    <cellStyle name="Input 7 1 4" xfId="4079"/>
    <cellStyle name="Input 7 1 5" xfId="4080"/>
    <cellStyle name="Input 7 2" xfId="4081"/>
    <cellStyle name="Input 7 2 2" xfId="4082"/>
    <cellStyle name="Input 7 2 3" xfId="4083"/>
    <cellStyle name="Input 7 2 4" xfId="4084"/>
    <cellStyle name="Input 7 2 5" xfId="4085"/>
    <cellStyle name="Input 7 3" xfId="4086"/>
    <cellStyle name="Input 7 3 2" xfId="4087"/>
    <cellStyle name="Input 7 3 3" xfId="4088"/>
    <cellStyle name="Input 7 3 4" xfId="4089"/>
    <cellStyle name="Input 7 3 5" xfId="4090"/>
    <cellStyle name="Input 7 4" xfId="4091"/>
    <cellStyle name="Input 7 5" xfId="4092"/>
    <cellStyle name="Input 7 6" xfId="4093"/>
    <cellStyle name="Input 7 7" xfId="4094"/>
    <cellStyle name="Input 8" xfId="4095"/>
    <cellStyle name="Input 8 1" xfId="4096"/>
    <cellStyle name="Input 8 1 2" xfId="4097"/>
    <cellStyle name="Input 8 1 3" xfId="4098"/>
    <cellStyle name="Input 8 1 4" xfId="4099"/>
    <cellStyle name="Input 8 1 5" xfId="4100"/>
    <cellStyle name="Input 8 2" xfId="4101"/>
    <cellStyle name="Input 8 2 2" xfId="4102"/>
    <cellStyle name="Input 8 2 3" xfId="4103"/>
    <cellStyle name="Input 8 2 4" xfId="4104"/>
    <cellStyle name="Input 8 2 5" xfId="4105"/>
    <cellStyle name="Input 8 3" xfId="4106"/>
    <cellStyle name="Input 8 3 2" xfId="4107"/>
    <cellStyle name="Input 8 3 3" xfId="4108"/>
    <cellStyle name="Input 8 3 4" xfId="4109"/>
    <cellStyle name="Input 8 3 5" xfId="4110"/>
    <cellStyle name="Input 8 4" xfId="4111"/>
    <cellStyle name="Input 8 5" xfId="4112"/>
    <cellStyle name="Input 8 6" xfId="4113"/>
    <cellStyle name="Input 8 7" xfId="4114"/>
    <cellStyle name="Input 9" xfId="4115"/>
    <cellStyle name="Input 9 2" xfId="4116"/>
    <cellStyle name="Input 9 3" xfId="4117"/>
    <cellStyle name="Input 9 4" xfId="4118"/>
    <cellStyle name="Input 9 5" xfId="4119"/>
    <cellStyle name="IPD 1].IPDCount)_x000f__x000f__x000f__x000b__x0004__x0007_;" xfId="4120"/>
    <cellStyle name="k" xfId="4121"/>
    <cellStyle name="lick" xfId="4122"/>
    <cellStyle name="Linked Cell 1" xfId="4123"/>
    <cellStyle name="Linked Cell 1 1" xfId="4124"/>
    <cellStyle name="Linked Cell 1 2" xfId="4125"/>
    <cellStyle name="Linked Cell 1 3" xfId="4126"/>
    <cellStyle name="Linked Cell 10" xfId="4127"/>
    <cellStyle name="Linked Cell 11" xfId="4128"/>
    <cellStyle name="Linked Cell 12" xfId="4129"/>
    <cellStyle name="Linked Cell 13" xfId="4130"/>
    <cellStyle name="Linked Cell 14" xfId="4131"/>
    <cellStyle name="Linked Cell 15" xfId="4132"/>
    <cellStyle name="Linked Cell 16" xfId="4133"/>
    <cellStyle name="Linked Cell 17" xfId="4134"/>
    <cellStyle name="Linked Cell 18" xfId="4135"/>
    <cellStyle name="Linked Cell 19" xfId="4136"/>
    <cellStyle name="Linked Cell 2" xfId="4137"/>
    <cellStyle name="Linked Cell 2 1" xfId="4138"/>
    <cellStyle name="Linked Cell 2 2" xfId="4139"/>
    <cellStyle name="Linked Cell 2 3" xfId="4140"/>
    <cellStyle name="Linked Cell 2 4" xfId="4141"/>
    <cellStyle name="Linked Cell 20" xfId="4142"/>
    <cellStyle name="Linked Cell 21" xfId="4143"/>
    <cellStyle name="Linked Cell 22" xfId="4144"/>
    <cellStyle name="Linked Cell 23" xfId="4145"/>
    <cellStyle name="Linked Cell 24" xfId="4146"/>
    <cellStyle name="Linked Cell 25" xfId="4147"/>
    <cellStyle name="Linked Cell 26" xfId="4148"/>
    <cellStyle name="Linked Cell 27" xfId="4149"/>
    <cellStyle name="Linked Cell 28" xfId="4150"/>
    <cellStyle name="Linked Cell 29" xfId="4151"/>
    <cellStyle name="Linked Cell 3" xfId="4152"/>
    <cellStyle name="Linked Cell 3 1" xfId="4153"/>
    <cellStyle name="Linked Cell 3 2" xfId="4154"/>
    <cellStyle name="Linked Cell 3 3" xfId="4155"/>
    <cellStyle name="Linked Cell 30" xfId="4156"/>
    <cellStyle name="Linked Cell 31" xfId="4157"/>
    <cellStyle name="Linked Cell 32" xfId="4158"/>
    <cellStyle name="Linked Cell 33" xfId="4159"/>
    <cellStyle name="Linked Cell 34" xfId="4160"/>
    <cellStyle name="Linked Cell 35" xfId="4161"/>
    <cellStyle name="Linked Cell 36" xfId="4162"/>
    <cellStyle name="Linked Cell 37" xfId="4163"/>
    <cellStyle name="Linked Cell 38" xfId="4164"/>
    <cellStyle name="Linked Cell 39" xfId="4165"/>
    <cellStyle name="Linked Cell 4" xfId="4166"/>
    <cellStyle name="Linked Cell 4 1" xfId="4167"/>
    <cellStyle name="Linked Cell 4 2" xfId="4168"/>
    <cellStyle name="Linked Cell 4 3" xfId="4169"/>
    <cellStyle name="Linked Cell 40" xfId="4170"/>
    <cellStyle name="Linked Cell 41" xfId="4171"/>
    <cellStyle name="Linked Cell 42" xfId="4172"/>
    <cellStyle name="Linked Cell 43" xfId="4173"/>
    <cellStyle name="Linked Cell 44" xfId="4174"/>
    <cellStyle name="Linked Cell 45" xfId="4175"/>
    <cellStyle name="Linked Cell 46" xfId="4176"/>
    <cellStyle name="Linked Cell 47" xfId="4177"/>
    <cellStyle name="Linked Cell 48" xfId="4178"/>
    <cellStyle name="Linked Cell 49" xfId="4179"/>
    <cellStyle name="Linked Cell 5" xfId="4180"/>
    <cellStyle name="Linked Cell 5 1" xfId="4181"/>
    <cellStyle name="Linked Cell 5 2" xfId="4182"/>
    <cellStyle name="Linked Cell 5 3" xfId="4183"/>
    <cellStyle name="Linked Cell 50" xfId="4184"/>
    <cellStyle name="Linked Cell 51" xfId="4185"/>
    <cellStyle name="Linked Cell 52" xfId="4186"/>
    <cellStyle name="Linked Cell 53" xfId="4187"/>
    <cellStyle name="Linked Cell 6" xfId="4188"/>
    <cellStyle name="Linked Cell 6 1" xfId="4189"/>
    <cellStyle name="Linked Cell 6 2" xfId="4190"/>
    <cellStyle name="Linked Cell 6 3" xfId="4191"/>
    <cellStyle name="Linked Cell 7" xfId="4192"/>
    <cellStyle name="Linked Cell 7 1" xfId="4193"/>
    <cellStyle name="Linked Cell 7 2" xfId="4194"/>
    <cellStyle name="Linked Cell 7 3" xfId="4195"/>
    <cellStyle name="Linked Cell 8" xfId="4196"/>
    <cellStyle name="Linked Cell 8 1" xfId="4197"/>
    <cellStyle name="Linked Cell 8 2" xfId="4198"/>
    <cellStyle name="Linked Cell 8 3" xfId="4199"/>
    <cellStyle name="Linked Cell 9" xfId="4200"/>
    <cellStyle name="m" xfId="4201"/>
    <cellStyle name="mHeader1" xfId="4202"/>
    <cellStyle name="Migliaia (0)" xfId="4203"/>
    <cellStyle name="Milliers [0]_AR1194" xfId="4204"/>
    <cellStyle name="Milliers_AR1194" xfId="4205"/>
    <cellStyle name="Mon?taire [0]_AR1194" xfId="4206"/>
    <cellStyle name="Mon?taire_AR1194" xfId="4207"/>
    <cellStyle name="mpno1_AfterUpdate" xfId="4208"/>
    <cellStyle name="Neutral 1" xfId="4209"/>
    <cellStyle name="Neutral 1 1" xfId="4210"/>
    <cellStyle name="Neutral 1 2" xfId="4211"/>
    <cellStyle name="Neutral 1 3" xfId="4212"/>
    <cellStyle name="Neutral 10" xfId="4213"/>
    <cellStyle name="Neutral 11" xfId="4214"/>
    <cellStyle name="Neutral 12" xfId="4215"/>
    <cellStyle name="Neutral 13" xfId="4216"/>
    <cellStyle name="Neutral 14" xfId="4217"/>
    <cellStyle name="Neutral 15" xfId="4218"/>
    <cellStyle name="Neutral 16" xfId="4219"/>
    <cellStyle name="Neutral 17" xfId="4220"/>
    <cellStyle name="Neutral 18" xfId="4221"/>
    <cellStyle name="Neutral 19" xfId="4222"/>
    <cellStyle name="Neutral 2" xfId="4223"/>
    <cellStyle name="Neutral 2 1" xfId="4224"/>
    <cellStyle name="Neutral 2 2" xfId="4225"/>
    <cellStyle name="Neutral 2 3" xfId="4226"/>
    <cellStyle name="Neutral 2 4" xfId="4227"/>
    <cellStyle name="Neutral 20" xfId="4228"/>
    <cellStyle name="Neutral 21" xfId="4229"/>
    <cellStyle name="Neutral 22" xfId="4230"/>
    <cellStyle name="Neutral 23" xfId="4231"/>
    <cellStyle name="Neutral 24" xfId="4232"/>
    <cellStyle name="Neutral 25" xfId="4233"/>
    <cellStyle name="Neutral 26" xfId="4234"/>
    <cellStyle name="Neutral 27" xfId="4235"/>
    <cellStyle name="Neutral 28" xfId="4236"/>
    <cellStyle name="Neutral 29" xfId="4237"/>
    <cellStyle name="Neutral 3" xfId="4238"/>
    <cellStyle name="Neutral 3 1" xfId="4239"/>
    <cellStyle name="Neutral 3 2" xfId="4240"/>
    <cellStyle name="Neutral 3 3" xfId="4241"/>
    <cellStyle name="Neutral 30" xfId="4242"/>
    <cellStyle name="Neutral 31" xfId="4243"/>
    <cellStyle name="Neutral 32" xfId="4244"/>
    <cellStyle name="Neutral 33" xfId="4245"/>
    <cellStyle name="Neutral 34" xfId="4246"/>
    <cellStyle name="Neutral 35" xfId="4247"/>
    <cellStyle name="Neutral 36" xfId="4248"/>
    <cellStyle name="Neutral 37" xfId="4249"/>
    <cellStyle name="Neutral 38" xfId="4250"/>
    <cellStyle name="Neutral 39" xfId="4251"/>
    <cellStyle name="Neutral 4" xfId="4252"/>
    <cellStyle name="Neutral 4 1" xfId="4253"/>
    <cellStyle name="Neutral 4 2" xfId="4254"/>
    <cellStyle name="Neutral 4 3" xfId="4255"/>
    <cellStyle name="Neutral 40" xfId="4256"/>
    <cellStyle name="Neutral 41" xfId="4257"/>
    <cellStyle name="Neutral 42" xfId="4258"/>
    <cellStyle name="Neutral 43" xfId="4259"/>
    <cellStyle name="Neutral 44" xfId="4260"/>
    <cellStyle name="Neutral 45" xfId="4261"/>
    <cellStyle name="Neutral 46" xfId="4262"/>
    <cellStyle name="Neutral 47" xfId="4263"/>
    <cellStyle name="Neutral 48" xfId="4264"/>
    <cellStyle name="Neutral 49" xfId="4265"/>
    <cellStyle name="Neutral 5" xfId="4266"/>
    <cellStyle name="Neutral 5 1" xfId="4267"/>
    <cellStyle name="Neutral 5 2" xfId="4268"/>
    <cellStyle name="Neutral 5 3" xfId="4269"/>
    <cellStyle name="Neutral 50" xfId="4270"/>
    <cellStyle name="Neutral 51" xfId="4271"/>
    <cellStyle name="Neutral 52" xfId="4272"/>
    <cellStyle name="Neutral 53" xfId="4273"/>
    <cellStyle name="Neutral 6" xfId="4274"/>
    <cellStyle name="Neutral 6 1" xfId="4275"/>
    <cellStyle name="Neutral 6 2" xfId="4276"/>
    <cellStyle name="Neutral 6 3" xfId="4277"/>
    <cellStyle name="Neutral 7" xfId="4278"/>
    <cellStyle name="Neutral 7 1" xfId="4279"/>
    <cellStyle name="Neutral 7 2" xfId="4280"/>
    <cellStyle name="Neutral 7 3" xfId="4281"/>
    <cellStyle name="Neutral 8" xfId="4282"/>
    <cellStyle name="Neutral 8 1" xfId="4283"/>
    <cellStyle name="Neutral 8 2" xfId="4284"/>
    <cellStyle name="Neutral 8 3" xfId="4285"/>
    <cellStyle name="Neutral 9" xfId="4286"/>
    <cellStyle name="no dec" xfId="4287"/>
    <cellStyle name="no dec 1" xfId="4288"/>
    <cellStyle name="no dec 10" xfId="4289"/>
    <cellStyle name="no dec 2" xfId="4290"/>
    <cellStyle name="no dec 3" xfId="4291"/>
    <cellStyle name="no dec 4" xfId="4292"/>
    <cellStyle name="no dec 5" xfId="4293"/>
    <cellStyle name="no dec 6" xfId="4294"/>
    <cellStyle name="no dec 7" xfId="4295"/>
    <cellStyle name="no dec 8" xfId="4296"/>
    <cellStyle name="no dec 9" xfId="4297"/>
    <cellStyle name="Normal" xfId="0" builtinId="0"/>
    <cellStyle name="Normal - Style1" xfId="4298"/>
    <cellStyle name="Normal - Style1 1" xfId="4299"/>
    <cellStyle name="Normal - Style1 10" xfId="4300"/>
    <cellStyle name="Normal - Style1 2" xfId="4301"/>
    <cellStyle name="Normal - Style1 3" xfId="4302"/>
    <cellStyle name="Normal - Style1 4" xfId="4303"/>
    <cellStyle name="Normal - Style1 5" xfId="4304"/>
    <cellStyle name="Normal - Style1 6" xfId="4305"/>
    <cellStyle name="Normal - Style1 7" xfId="4306"/>
    <cellStyle name="Normal - Style1 8" xfId="4307"/>
    <cellStyle name="Normal - Style1 9" xfId="4308"/>
    <cellStyle name="Normal - Style5" xfId="4309"/>
    <cellStyle name="Normal - Style5 1" xfId="4310"/>
    <cellStyle name="Normal - Style5 10" xfId="4311"/>
    <cellStyle name="Normal - Style5 2" xfId="4312"/>
    <cellStyle name="Normal - Style5 3" xfId="4313"/>
    <cellStyle name="Normal - Style5 4" xfId="4314"/>
    <cellStyle name="Normal - Style5 5" xfId="4315"/>
    <cellStyle name="Normal - Style5 6" xfId="4316"/>
    <cellStyle name="Normal - Style5 7" xfId="4317"/>
    <cellStyle name="Normal - Style5 8" xfId="4318"/>
    <cellStyle name="Normal - Style5 9" xfId="4319"/>
    <cellStyle name="Normal 10" xfId="4320"/>
    <cellStyle name="Normal 11" xfId="4321"/>
    <cellStyle name="Normal 11 2" xfId="4322"/>
    <cellStyle name="Normal 12" xfId="4323"/>
    <cellStyle name="Normal 12 2" xfId="4324"/>
    <cellStyle name="Normal 12 3" xfId="4325"/>
    <cellStyle name="Normal 13" xfId="2"/>
    <cellStyle name="Normal 14" xfId="4326"/>
    <cellStyle name="Normal 14 2" xfId="4327"/>
    <cellStyle name="Normal 14 2 10" xfId="4328"/>
    <cellStyle name="Normal 14 2 2" xfId="4329"/>
    <cellStyle name="Normal 14 2 3" xfId="4330"/>
    <cellStyle name="Normal 15" xfId="4331"/>
    <cellStyle name="Normal 16" xfId="4332"/>
    <cellStyle name="Normal 16 2" xfId="4333"/>
    <cellStyle name="Normal 17" xfId="4334"/>
    <cellStyle name="Normal 17 2" xfId="4335"/>
    <cellStyle name="Normal 18" xfId="4336"/>
    <cellStyle name="Normal 19" xfId="4337"/>
    <cellStyle name="Normal 2" xfId="4338"/>
    <cellStyle name="Normal 2 1" xfId="4339"/>
    <cellStyle name="Normal 2 10" xfId="4340"/>
    <cellStyle name="Normal 2 11" xfId="4341"/>
    <cellStyle name="Normal 2 12" xfId="4342"/>
    <cellStyle name="Normal 2 13" xfId="4343"/>
    <cellStyle name="Normal 2 14" xfId="4344"/>
    <cellStyle name="Normal 2 15" xfId="4345"/>
    <cellStyle name="Normal 2 16" xfId="4346"/>
    <cellStyle name="Normal 2 17" xfId="4347"/>
    <cellStyle name="Normal 2 18" xfId="4348"/>
    <cellStyle name="Normal 2 2" xfId="4349"/>
    <cellStyle name="Normal 2 2 2" xfId="4350"/>
    <cellStyle name="Normal 2 2 2 2" xfId="4351"/>
    <cellStyle name="Normal 2 2 2 2 2" xfId="4352"/>
    <cellStyle name="Normal 2 2 3" xfId="4353"/>
    <cellStyle name="Normal 2 2 4" xfId="4354"/>
    <cellStyle name="Normal 2 2_พระประแดง" xfId="4355"/>
    <cellStyle name="Normal 2 3" xfId="4356"/>
    <cellStyle name="Normal 2 3 2" xfId="4357"/>
    <cellStyle name="Normal 2 4" xfId="4358"/>
    <cellStyle name="Normal 2 5" xfId="4359"/>
    <cellStyle name="Normal 2 6" xfId="4360"/>
    <cellStyle name="Normal 2 7" xfId="4361"/>
    <cellStyle name="Normal 2 8" xfId="4362"/>
    <cellStyle name="Normal 2 9" xfId="4363"/>
    <cellStyle name="Normal 2_Budget2011 Detail Final Version" xfId="4364"/>
    <cellStyle name="Normal 20" xfId="4365"/>
    <cellStyle name="Normal 26" xfId="4366"/>
    <cellStyle name="Normal 26 2" xfId="4367"/>
    <cellStyle name="Normal 26 2 2" xfId="4368"/>
    <cellStyle name="Normal 26 3" xfId="4369"/>
    <cellStyle name="Normal 3" xfId="4370"/>
    <cellStyle name="Normal 3 1" xfId="4371"/>
    <cellStyle name="Normal 3 10" xfId="4372"/>
    <cellStyle name="Normal 3 2" xfId="4373"/>
    <cellStyle name="Normal 3 2 2" xfId="4374"/>
    <cellStyle name="Normal 3 2 3" xfId="4375"/>
    <cellStyle name="Normal 3 2 4" xfId="4376"/>
    <cellStyle name="Normal 3 3" xfId="4377"/>
    <cellStyle name="Normal 3 4" xfId="4378"/>
    <cellStyle name="Normal 3 5" xfId="4379"/>
    <cellStyle name="Normal 3 6" xfId="4380"/>
    <cellStyle name="Normal 3 7" xfId="4381"/>
    <cellStyle name="Normal 3 8" xfId="4382"/>
    <cellStyle name="Normal 3 9" xfId="4383"/>
    <cellStyle name="Normal 3_Dailyreport 06.11.51" xfId="4384"/>
    <cellStyle name="Normal 34" xfId="4385"/>
    <cellStyle name="Normal 35" xfId="4386"/>
    <cellStyle name="Normal 4" xfId="4387"/>
    <cellStyle name="Normal 4 2" xfId="4388"/>
    <cellStyle name="Normal 4 2 10" xfId="4389"/>
    <cellStyle name="Normal 4 2 11" xfId="4390"/>
    <cellStyle name="Normal 4 2 12" xfId="4391"/>
    <cellStyle name="Normal 4 2 13" xfId="4392"/>
    <cellStyle name="Normal 4 2 14" xfId="4393"/>
    <cellStyle name="Normal 4 2 15" xfId="4394"/>
    <cellStyle name="Normal 4 2 16" xfId="4395"/>
    <cellStyle name="Normal 4 2 17" xfId="4396"/>
    <cellStyle name="Normal 4 2 18" xfId="4397"/>
    <cellStyle name="Normal 4 2 19" xfId="4398"/>
    <cellStyle name="Normal 4 2 2" xfId="4399"/>
    <cellStyle name="Normal 4 2 20" xfId="4400"/>
    <cellStyle name="Normal 4 2 21" xfId="4401"/>
    <cellStyle name="Normal 4 2 22" xfId="4402"/>
    <cellStyle name="Normal 4 2 23" xfId="4403"/>
    <cellStyle name="Normal 4 2 24" xfId="4404"/>
    <cellStyle name="Normal 4 2 25" xfId="4405"/>
    <cellStyle name="Normal 4 2 26" xfId="4406"/>
    <cellStyle name="Normal 4 2 27" xfId="4407"/>
    <cellStyle name="Normal 4 2 28" xfId="4408"/>
    <cellStyle name="Normal 4 2 29" xfId="4409"/>
    <cellStyle name="Normal 4 2 3" xfId="4410"/>
    <cellStyle name="Normal 4 2 30" xfId="4411"/>
    <cellStyle name="Normal 4 2 31" xfId="4412"/>
    <cellStyle name="Normal 4 2 32" xfId="4413"/>
    <cellStyle name="Normal 4 2 33" xfId="4414"/>
    <cellStyle name="Normal 4 2 34" xfId="4415"/>
    <cellStyle name="Normal 4 2 35" xfId="4416"/>
    <cellStyle name="Normal 4 2 36" xfId="4417"/>
    <cellStyle name="Normal 4 2 37" xfId="4418"/>
    <cellStyle name="Normal 4 2 38" xfId="4419"/>
    <cellStyle name="Normal 4 2 39" xfId="4420"/>
    <cellStyle name="Normal 4 2 4" xfId="4421"/>
    <cellStyle name="Normal 4 2 40" xfId="4422"/>
    <cellStyle name="Normal 4 2 41" xfId="4423"/>
    <cellStyle name="Normal 4 2 42" xfId="4424"/>
    <cellStyle name="Normal 4 2 43" xfId="4425"/>
    <cellStyle name="Normal 4 2 44" xfId="4426"/>
    <cellStyle name="Normal 4 2 45" xfId="4427"/>
    <cellStyle name="Normal 4 2 46" xfId="4428"/>
    <cellStyle name="Normal 4 2 47" xfId="4429"/>
    <cellStyle name="Normal 4 2 5" xfId="4430"/>
    <cellStyle name="Normal 4 2 6" xfId="4431"/>
    <cellStyle name="Normal 4 2 7" xfId="4432"/>
    <cellStyle name="Normal 4 2 8" xfId="4433"/>
    <cellStyle name="Normal 4 2 9" xfId="4434"/>
    <cellStyle name="Normal 4 2_Dailyreport 06.11.51" xfId="4435"/>
    <cellStyle name="Normal 4 3" xfId="4436"/>
    <cellStyle name="Normal 4 4" xfId="4437"/>
    <cellStyle name="Normal 4 5" xfId="4438"/>
    <cellStyle name="Normal 4 6" xfId="4439"/>
    <cellStyle name="Normal 4 7" xfId="4440"/>
    <cellStyle name="Normal 4 8" xfId="4441"/>
    <cellStyle name="Normal 4 9" xfId="4442"/>
    <cellStyle name="Normal 4_Dailyreport 06.11.51" xfId="4443"/>
    <cellStyle name="Normal 5" xfId="4444"/>
    <cellStyle name="Normal 5 2" xfId="4445"/>
    <cellStyle name="Normal 5 2 2" xfId="4446"/>
    <cellStyle name="Normal 5 2 2 2" xfId="4447"/>
    <cellStyle name="Normal 5 2 2 2 2" xfId="4448"/>
    <cellStyle name="Normal 5 2 2 3" xfId="4449"/>
    <cellStyle name="Normal 5 3" xfId="4450"/>
    <cellStyle name="Normal 5 4" xfId="4451"/>
    <cellStyle name="Normal 5 4 2" xfId="4452"/>
    <cellStyle name="Normal 5 5" xfId="4453"/>
    <cellStyle name="Normal 6" xfId="4454"/>
    <cellStyle name="Normal 6 2" xfId="4455"/>
    <cellStyle name="Normal 6 3" xfId="4456"/>
    <cellStyle name="Normal 6 3 2" xfId="4457"/>
    <cellStyle name="Normal 6 3 2 2" xfId="4458"/>
    <cellStyle name="Normal 6 3 2 3" xfId="4459"/>
    <cellStyle name="Normal 6 4" xfId="4460"/>
    <cellStyle name="Normal 7" xfId="4461"/>
    <cellStyle name="Normal 8" xfId="4462"/>
    <cellStyle name="Normal 8 2" xfId="4463"/>
    <cellStyle name="Normal 9" xfId="4464"/>
    <cellStyle name="Normale_sc_azione" xfId="4465"/>
    <cellStyle name="Note 1" xfId="4466"/>
    <cellStyle name="Note 1 1" xfId="4467"/>
    <cellStyle name="Note 1 1 2" xfId="4468"/>
    <cellStyle name="Note 1 1 2 2" xfId="4469"/>
    <cellStyle name="Note 1 1 3" xfId="4470"/>
    <cellStyle name="Note 1 1 3 2" xfId="4471"/>
    <cellStyle name="Note 1 1 4" xfId="4472"/>
    <cellStyle name="Note 1 1 4 2" xfId="4473"/>
    <cellStyle name="Note 1 1 5" xfId="4474"/>
    <cellStyle name="Note 1 1 5 2" xfId="4475"/>
    <cellStyle name="Note 1 1 6" xfId="4476"/>
    <cellStyle name="Note 1 1 6 2" xfId="4477"/>
    <cellStyle name="Note 1 1 7" xfId="4478"/>
    <cellStyle name="Note 1 2" xfId="4479"/>
    <cellStyle name="Note 1 2 2" xfId="4480"/>
    <cellStyle name="Note 1 2 2 2" xfId="4481"/>
    <cellStyle name="Note 1 2 3" xfId="4482"/>
    <cellStyle name="Note 1 2 3 2" xfId="4483"/>
    <cellStyle name="Note 1 2 4" xfId="4484"/>
    <cellStyle name="Note 1 2 4 2" xfId="4485"/>
    <cellStyle name="Note 1 2 5" xfId="4486"/>
    <cellStyle name="Note 1 2 5 2" xfId="4487"/>
    <cellStyle name="Note 1 2 6" xfId="4488"/>
    <cellStyle name="Note 1 2 6 2" xfId="4489"/>
    <cellStyle name="Note 1 2 7" xfId="4490"/>
    <cellStyle name="Note 1 3" xfId="4491"/>
    <cellStyle name="Note 1 3 2" xfId="4492"/>
    <cellStyle name="Note 1 3 2 2" xfId="4493"/>
    <cellStyle name="Note 1 3 3" xfId="4494"/>
    <cellStyle name="Note 1 3 3 2" xfId="4495"/>
    <cellStyle name="Note 1 3 4" xfId="4496"/>
    <cellStyle name="Note 1 3 4 2" xfId="4497"/>
    <cellStyle name="Note 1 3 5" xfId="4498"/>
    <cellStyle name="Note 1 3 5 2" xfId="4499"/>
    <cellStyle name="Note 1 3 6" xfId="4500"/>
    <cellStyle name="Note 1 3 6 2" xfId="4501"/>
    <cellStyle name="Note 1 3 7" xfId="4502"/>
    <cellStyle name="Note 1 4" xfId="4503"/>
    <cellStyle name="Note 1 4 2" xfId="4504"/>
    <cellStyle name="Note 1 5" xfId="4505"/>
    <cellStyle name="Note 1 5 2" xfId="4506"/>
    <cellStyle name="Note 1 6" xfId="4507"/>
    <cellStyle name="Note 1 6 2" xfId="4508"/>
    <cellStyle name="Note 1 7" xfId="4509"/>
    <cellStyle name="Note 1 7 2" xfId="4510"/>
    <cellStyle name="Note 1 8" xfId="4511"/>
    <cellStyle name="Note 1 8 2" xfId="4512"/>
    <cellStyle name="Note 1 9" xfId="4513"/>
    <cellStyle name="Note 10" xfId="4514"/>
    <cellStyle name="Note 10 2" xfId="4515"/>
    <cellStyle name="Note 10 2 2" xfId="4516"/>
    <cellStyle name="Note 10 3" xfId="4517"/>
    <cellStyle name="Note 10 3 2" xfId="4518"/>
    <cellStyle name="Note 10 4" xfId="4519"/>
    <cellStyle name="Note 10 4 2" xfId="4520"/>
    <cellStyle name="Note 10 5" xfId="4521"/>
    <cellStyle name="Note 10 5 2" xfId="4522"/>
    <cellStyle name="Note 10 6" xfId="4523"/>
    <cellStyle name="Note 10 6 2" xfId="4524"/>
    <cellStyle name="Note 10 7" xfId="4525"/>
    <cellStyle name="Note 11" xfId="4526"/>
    <cellStyle name="Note 11 2" xfId="4527"/>
    <cellStyle name="Note 11 2 2" xfId="4528"/>
    <cellStyle name="Note 11 3" xfId="4529"/>
    <cellStyle name="Note 11 3 2" xfId="4530"/>
    <cellStyle name="Note 11 4" xfId="4531"/>
    <cellStyle name="Note 11 4 2" xfId="4532"/>
    <cellStyle name="Note 11 5" xfId="4533"/>
    <cellStyle name="Note 11 5 2" xfId="4534"/>
    <cellStyle name="Note 11 6" xfId="4535"/>
    <cellStyle name="Note 11 6 2" xfId="4536"/>
    <cellStyle name="Note 11 7" xfId="4537"/>
    <cellStyle name="Note 12" xfId="4538"/>
    <cellStyle name="Note 12 2" xfId="4539"/>
    <cellStyle name="Note 12 2 2" xfId="4540"/>
    <cellStyle name="Note 12 3" xfId="4541"/>
    <cellStyle name="Note 12 3 2" xfId="4542"/>
    <cellStyle name="Note 12 4" xfId="4543"/>
    <cellStyle name="Note 12 4 2" xfId="4544"/>
    <cellStyle name="Note 12 5" xfId="4545"/>
    <cellStyle name="Note 12 5 2" xfId="4546"/>
    <cellStyle name="Note 12 6" xfId="4547"/>
    <cellStyle name="Note 12 6 2" xfId="4548"/>
    <cellStyle name="Note 12 7" xfId="4549"/>
    <cellStyle name="Note 13" xfId="4550"/>
    <cellStyle name="Note 13 2" xfId="4551"/>
    <cellStyle name="Note 13 2 2" xfId="4552"/>
    <cellStyle name="Note 13 3" xfId="4553"/>
    <cellStyle name="Note 13 3 2" xfId="4554"/>
    <cellStyle name="Note 13 4" xfId="4555"/>
    <cellStyle name="Note 13 4 2" xfId="4556"/>
    <cellStyle name="Note 13 5" xfId="4557"/>
    <cellStyle name="Note 13 5 2" xfId="4558"/>
    <cellStyle name="Note 13 6" xfId="4559"/>
    <cellStyle name="Note 13 6 2" xfId="4560"/>
    <cellStyle name="Note 13 7" xfId="4561"/>
    <cellStyle name="Note 14" xfId="4562"/>
    <cellStyle name="Note 14 2" xfId="4563"/>
    <cellStyle name="Note 14 2 2" xfId="4564"/>
    <cellStyle name="Note 14 3" xfId="4565"/>
    <cellStyle name="Note 14 3 2" xfId="4566"/>
    <cellStyle name="Note 14 4" xfId="4567"/>
    <cellStyle name="Note 14 4 2" xfId="4568"/>
    <cellStyle name="Note 14 5" xfId="4569"/>
    <cellStyle name="Note 14 5 2" xfId="4570"/>
    <cellStyle name="Note 14 6" xfId="4571"/>
    <cellStyle name="Note 14 6 2" xfId="4572"/>
    <cellStyle name="Note 14 7" xfId="4573"/>
    <cellStyle name="Note 15" xfId="4574"/>
    <cellStyle name="Note 15 2" xfId="4575"/>
    <cellStyle name="Note 15 2 2" xfId="4576"/>
    <cellStyle name="Note 15 3" xfId="4577"/>
    <cellStyle name="Note 15 3 2" xfId="4578"/>
    <cellStyle name="Note 15 4" xfId="4579"/>
    <cellStyle name="Note 15 4 2" xfId="4580"/>
    <cellStyle name="Note 15 5" xfId="4581"/>
    <cellStyle name="Note 15 5 2" xfId="4582"/>
    <cellStyle name="Note 15 6" xfId="4583"/>
    <cellStyle name="Note 15 6 2" xfId="4584"/>
    <cellStyle name="Note 15 7" xfId="4585"/>
    <cellStyle name="Note 16" xfId="4586"/>
    <cellStyle name="Note 16 2" xfId="4587"/>
    <cellStyle name="Note 16 2 2" xfId="4588"/>
    <cellStyle name="Note 16 3" xfId="4589"/>
    <cellStyle name="Note 16 3 2" xfId="4590"/>
    <cellStyle name="Note 16 4" xfId="4591"/>
    <cellStyle name="Note 16 4 2" xfId="4592"/>
    <cellStyle name="Note 16 5" xfId="4593"/>
    <cellStyle name="Note 16 5 2" xfId="4594"/>
    <cellStyle name="Note 16 6" xfId="4595"/>
    <cellStyle name="Note 16 6 2" xfId="4596"/>
    <cellStyle name="Note 16 7" xfId="4597"/>
    <cellStyle name="Note 17" xfId="4598"/>
    <cellStyle name="Note 17 2" xfId="4599"/>
    <cellStyle name="Note 17 2 2" xfId="4600"/>
    <cellStyle name="Note 17 3" xfId="4601"/>
    <cellStyle name="Note 17 3 2" xfId="4602"/>
    <cellStyle name="Note 17 4" xfId="4603"/>
    <cellStyle name="Note 17 4 2" xfId="4604"/>
    <cellStyle name="Note 17 5" xfId="4605"/>
    <cellStyle name="Note 17 5 2" xfId="4606"/>
    <cellStyle name="Note 17 6" xfId="4607"/>
    <cellStyle name="Note 17 6 2" xfId="4608"/>
    <cellStyle name="Note 17 7" xfId="4609"/>
    <cellStyle name="Note 18" xfId="4610"/>
    <cellStyle name="Note 18 2" xfId="4611"/>
    <cellStyle name="Note 18 2 2" xfId="4612"/>
    <cellStyle name="Note 18 3" xfId="4613"/>
    <cellStyle name="Note 18 3 2" xfId="4614"/>
    <cellStyle name="Note 18 4" xfId="4615"/>
    <cellStyle name="Note 18 4 2" xfId="4616"/>
    <cellStyle name="Note 18 5" xfId="4617"/>
    <cellStyle name="Note 18 5 2" xfId="4618"/>
    <cellStyle name="Note 18 6" xfId="4619"/>
    <cellStyle name="Note 18 6 2" xfId="4620"/>
    <cellStyle name="Note 18 7" xfId="4621"/>
    <cellStyle name="Note 19" xfId="4622"/>
    <cellStyle name="Note 19 2" xfId="4623"/>
    <cellStyle name="Note 19 2 2" xfId="4624"/>
    <cellStyle name="Note 19 3" xfId="4625"/>
    <cellStyle name="Note 19 3 2" xfId="4626"/>
    <cellStyle name="Note 19 4" xfId="4627"/>
    <cellStyle name="Note 19 4 2" xfId="4628"/>
    <cellStyle name="Note 19 5" xfId="4629"/>
    <cellStyle name="Note 19 5 2" xfId="4630"/>
    <cellStyle name="Note 19 6" xfId="4631"/>
    <cellStyle name="Note 19 6 2" xfId="4632"/>
    <cellStyle name="Note 19 7" xfId="4633"/>
    <cellStyle name="Note 2" xfId="4634"/>
    <cellStyle name="Note 2 1" xfId="4635"/>
    <cellStyle name="Note 2 1 2" xfId="4636"/>
    <cellStyle name="Note 2 1 2 2" xfId="4637"/>
    <cellStyle name="Note 2 1 3" xfId="4638"/>
    <cellStyle name="Note 2 1 3 2" xfId="4639"/>
    <cellStyle name="Note 2 1 4" xfId="4640"/>
    <cellStyle name="Note 2 1 4 2" xfId="4641"/>
    <cellStyle name="Note 2 1 5" xfId="4642"/>
    <cellStyle name="Note 2 1 5 2" xfId="4643"/>
    <cellStyle name="Note 2 1 6" xfId="4644"/>
    <cellStyle name="Note 2 1 6 2" xfId="4645"/>
    <cellStyle name="Note 2 1 7" xfId="4646"/>
    <cellStyle name="Note 2 10" xfId="4647"/>
    <cellStyle name="Note 2 2" xfId="4648"/>
    <cellStyle name="Note 2 2 2" xfId="4649"/>
    <cellStyle name="Note 2 2 2 2" xfId="4650"/>
    <cellStyle name="Note 2 2 3" xfId="4651"/>
    <cellStyle name="Note 2 2 3 2" xfId="4652"/>
    <cellStyle name="Note 2 2 4" xfId="4653"/>
    <cellStyle name="Note 2 2 4 2" xfId="4654"/>
    <cellStyle name="Note 2 2 5" xfId="4655"/>
    <cellStyle name="Note 2 2 5 2" xfId="4656"/>
    <cellStyle name="Note 2 2 6" xfId="4657"/>
    <cellStyle name="Note 2 2 6 2" xfId="4658"/>
    <cellStyle name="Note 2 2 7" xfId="4659"/>
    <cellStyle name="Note 2 3" xfId="4660"/>
    <cellStyle name="Note 2 3 2" xfId="4661"/>
    <cellStyle name="Note 2 3 2 2" xfId="4662"/>
    <cellStyle name="Note 2 3 3" xfId="4663"/>
    <cellStyle name="Note 2 3 3 2" xfId="4664"/>
    <cellStyle name="Note 2 3 4" xfId="4665"/>
    <cellStyle name="Note 2 3 4 2" xfId="4666"/>
    <cellStyle name="Note 2 3 5" xfId="4667"/>
    <cellStyle name="Note 2 3 5 2" xfId="4668"/>
    <cellStyle name="Note 2 3 6" xfId="4669"/>
    <cellStyle name="Note 2 3 6 2" xfId="4670"/>
    <cellStyle name="Note 2 3 7" xfId="4671"/>
    <cellStyle name="Note 2 4" xfId="4672"/>
    <cellStyle name="Note 2 4 2" xfId="4673"/>
    <cellStyle name="Note 2 4 2 2" xfId="4674"/>
    <cellStyle name="Note 2 4 3" xfId="4675"/>
    <cellStyle name="Note 2 4 3 2" xfId="4676"/>
    <cellStyle name="Note 2 4 4" xfId="4677"/>
    <cellStyle name="Note 2 4 4 2" xfId="4678"/>
    <cellStyle name="Note 2 4 5" xfId="4679"/>
    <cellStyle name="Note 2 4 5 2" xfId="4680"/>
    <cellStyle name="Note 2 4 6" xfId="4681"/>
    <cellStyle name="Note 2 4 6 2" xfId="4682"/>
    <cellStyle name="Note 2 4 7" xfId="4683"/>
    <cellStyle name="Note 2 5" xfId="4684"/>
    <cellStyle name="Note 2 5 2" xfId="4685"/>
    <cellStyle name="Note 2 6" xfId="4686"/>
    <cellStyle name="Note 2 6 2" xfId="4687"/>
    <cellStyle name="Note 2 7" xfId="4688"/>
    <cellStyle name="Note 2 7 2" xfId="4689"/>
    <cellStyle name="Note 2 8" xfId="4690"/>
    <cellStyle name="Note 2 8 2" xfId="4691"/>
    <cellStyle name="Note 2 9" xfId="4692"/>
    <cellStyle name="Note 2 9 2" xfId="4693"/>
    <cellStyle name="Note 20" xfId="4694"/>
    <cellStyle name="Note 20 2" xfId="4695"/>
    <cellStyle name="Note 20 2 2" xfId="4696"/>
    <cellStyle name="Note 20 3" xfId="4697"/>
    <cellStyle name="Note 20 3 2" xfId="4698"/>
    <cellStyle name="Note 20 4" xfId="4699"/>
    <cellStyle name="Note 20 4 2" xfId="4700"/>
    <cellStyle name="Note 20 5" xfId="4701"/>
    <cellStyle name="Note 20 5 2" xfId="4702"/>
    <cellStyle name="Note 20 6" xfId="4703"/>
    <cellStyle name="Note 20 6 2" xfId="4704"/>
    <cellStyle name="Note 20 7" xfId="4705"/>
    <cellStyle name="Note 21" xfId="4706"/>
    <cellStyle name="Note 21 2" xfId="4707"/>
    <cellStyle name="Note 21 2 2" xfId="4708"/>
    <cellStyle name="Note 21 3" xfId="4709"/>
    <cellStyle name="Note 21 3 2" xfId="4710"/>
    <cellStyle name="Note 21 4" xfId="4711"/>
    <cellStyle name="Note 21 4 2" xfId="4712"/>
    <cellStyle name="Note 21 5" xfId="4713"/>
    <cellStyle name="Note 21 5 2" xfId="4714"/>
    <cellStyle name="Note 21 6" xfId="4715"/>
    <cellStyle name="Note 21 6 2" xfId="4716"/>
    <cellStyle name="Note 21 7" xfId="4717"/>
    <cellStyle name="Note 22" xfId="4718"/>
    <cellStyle name="Note 22 2" xfId="4719"/>
    <cellStyle name="Note 22 2 2" xfId="4720"/>
    <cellStyle name="Note 22 3" xfId="4721"/>
    <cellStyle name="Note 22 3 2" xfId="4722"/>
    <cellStyle name="Note 22 4" xfId="4723"/>
    <cellStyle name="Note 22 4 2" xfId="4724"/>
    <cellStyle name="Note 22 5" xfId="4725"/>
    <cellStyle name="Note 22 5 2" xfId="4726"/>
    <cellStyle name="Note 22 6" xfId="4727"/>
    <cellStyle name="Note 22 6 2" xfId="4728"/>
    <cellStyle name="Note 22 7" xfId="4729"/>
    <cellStyle name="Note 23" xfId="4730"/>
    <cellStyle name="Note 24" xfId="4731"/>
    <cellStyle name="Note 25" xfId="4732"/>
    <cellStyle name="Note 26" xfId="4733"/>
    <cellStyle name="Note 27" xfId="4734"/>
    <cellStyle name="Note 28" xfId="4735"/>
    <cellStyle name="Note 29" xfId="4736"/>
    <cellStyle name="Note 3" xfId="4737"/>
    <cellStyle name="Note 3 1" xfId="4738"/>
    <cellStyle name="Note 3 1 2" xfId="4739"/>
    <cellStyle name="Note 3 1 2 2" xfId="4740"/>
    <cellStyle name="Note 3 1 3" xfId="4741"/>
    <cellStyle name="Note 3 1 3 2" xfId="4742"/>
    <cellStyle name="Note 3 1 4" xfId="4743"/>
    <cellStyle name="Note 3 1 4 2" xfId="4744"/>
    <cellStyle name="Note 3 1 5" xfId="4745"/>
    <cellStyle name="Note 3 1 5 2" xfId="4746"/>
    <cellStyle name="Note 3 1 6" xfId="4747"/>
    <cellStyle name="Note 3 1 6 2" xfId="4748"/>
    <cellStyle name="Note 3 1 7" xfId="4749"/>
    <cellStyle name="Note 3 2" xfId="4750"/>
    <cellStyle name="Note 3 2 2" xfId="4751"/>
    <cellStyle name="Note 3 2 2 2" xfId="4752"/>
    <cellStyle name="Note 3 2 3" xfId="4753"/>
    <cellStyle name="Note 3 2 3 2" xfId="4754"/>
    <cellStyle name="Note 3 2 4" xfId="4755"/>
    <cellStyle name="Note 3 2 4 2" xfId="4756"/>
    <cellStyle name="Note 3 2 5" xfId="4757"/>
    <cellStyle name="Note 3 2 5 2" xfId="4758"/>
    <cellStyle name="Note 3 2 6" xfId="4759"/>
    <cellStyle name="Note 3 2 6 2" xfId="4760"/>
    <cellStyle name="Note 3 2 7" xfId="4761"/>
    <cellStyle name="Note 3 3" xfId="4762"/>
    <cellStyle name="Note 3 3 2" xfId="4763"/>
    <cellStyle name="Note 3 3 2 2" xfId="4764"/>
    <cellStyle name="Note 3 3 3" xfId="4765"/>
    <cellStyle name="Note 3 3 3 2" xfId="4766"/>
    <cellStyle name="Note 3 3 4" xfId="4767"/>
    <cellStyle name="Note 3 3 4 2" xfId="4768"/>
    <cellStyle name="Note 3 3 5" xfId="4769"/>
    <cellStyle name="Note 3 3 5 2" xfId="4770"/>
    <cellStyle name="Note 3 3 6" xfId="4771"/>
    <cellStyle name="Note 3 3 6 2" xfId="4772"/>
    <cellStyle name="Note 3 3 7" xfId="4773"/>
    <cellStyle name="Note 3 4" xfId="4774"/>
    <cellStyle name="Note 3 4 2" xfId="4775"/>
    <cellStyle name="Note 3 5" xfId="4776"/>
    <cellStyle name="Note 3 5 2" xfId="4777"/>
    <cellStyle name="Note 3 6" xfId="4778"/>
    <cellStyle name="Note 3 6 2" xfId="4779"/>
    <cellStyle name="Note 3 7" xfId="4780"/>
    <cellStyle name="Note 3 7 2" xfId="4781"/>
    <cellStyle name="Note 3 8" xfId="4782"/>
    <cellStyle name="Note 3 8 2" xfId="4783"/>
    <cellStyle name="Note 3 9" xfId="4784"/>
    <cellStyle name="Note 30" xfId="4785"/>
    <cellStyle name="Note 31" xfId="4786"/>
    <cellStyle name="Note 32" xfId="4787"/>
    <cellStyle name="Note 33" xfId="4788"/>
    <cellStyle name="Note 34" xfId="4789"/>
    <cellStyle name="Note 35" xfId="4790"/>
    <cellStyle name="Note 36" xfId="4791"/>
    <cellStyle name="Note 37" xfId="4792"/>
    <cellStyle name="Note 38" xfId="4793"/>
    <cellStyle name="Note 39" xfId="4794"/>
    <cellStyle name="Note 4" xfId="4795"/>
    <cellStyle name="Note 4 1" xfId="4796"/>
    <cellStyle name="Note 4 1 2" xfId="4797"/>
    <cellStyle name="Note 4 1 2 2" xfId="4798"/>
    <cellStyle name="Note 4 1 3" xfId="4799"/>
    <cellStyle name="Note 4 1 3 2" xfId="4800"/>
    <cellStyle name="Note 4 1 4" xfId="4801"/>
    <cellStyle name="Note 4 1 4 2" xfId="4802"/>
    <cellStyle name="Note 4 1 5" xfId="4803"/>
    <cellStyle name="Note 4 1 5 2" xfId="4804"/>
    <cellStyle name="Note 4 1 6" xfId="4805"/>
    <cellStyle name="Note 4 1 6 2" xfId="4806"/>
    <cellStyle name="Note 4 1 7" xfId="4807"/>
    <cellStyle name="Note 4 2" xfId="4808"/>
    <cellStyle name="Note 4 2 2" xfId="4809"/>
    <cellStyle name="Note 4 2 2 2" xfId="4810"/>
    <cellStyle name="Note 4 2 3" xfId="4811"/>
    <cellStyle name="Note 4 2 3 2" xfId="4812"/>
    <cellStyle name="Note 4 2 4" xfId="4813"/>
    <cellStyle name="Note 4 2 4 2" xfId="4814"/>
    <cellStyle name="Note 4 2 5" xfId="4815"/>
    <cellStyle name="Note 4 2 5 2" xfId="4816"/>
    <cellStyle name="Note 4 2 6" xfId="4817"/>
    <cellStyle name="Note 4 2 6 2" xfId="4818"/>
    <cellStyle name="Note 4 2 7" xfId="4819"/>
    <cellStyle name="Note 4 3" xfId="4820"/>
    <cellStyle name="Note 4 3 2" xfId="4821"/>
    <cellStyle name="Note 4 3 2 2" xfId="4822"/>
    <cellStyle name="Note 4 3 3" xfId="4823"/>
    <cellStyle name="Note 4 3 3 2" xfId="4824"/>
    <cellStyle name="Note 4 3 4" xfId="4825"/>
    <cellStyle name="Note 4 3 4 2" xfId="4826"/>
    <cellStyle name="Note 4 3 5" xfId="4827"/>
    <cellStyle name="Note 4 3 5 2" xfId="4828"/>
    <cellStyle name="Note 4 3 6" xfId="4829"/>
    <cellStyle name="Note 4 3 6 2" xfId="4830"/>
    <cellStyle name="Note 4 3 7" xfId="4831"/>
    <cellStyle name="Note 4 4" xfId="4832"/>
    <cellStyle name="Note 4 4 2" xfId="4833"/>
    <cellStyle name="Note 4 5" xfId="4834"/>
    <cellStyle name="Note 4 5 2" xfId="4835"/>
    <cellStyle name="Note 4 6" xfId="4836"/>
    <cellStyle name="Note 4 6 2" xfId="4837"/>
    <cellStyle name="Note 4 7" xfId="4838"/>
    <cellStyle name="Note 4 7 2" xfId="4839"/>
    <cellStyle name="Note 4 8" xfId="4840"/>
    <cellStyle name="Note 4 8 2" xfId="4841"/>
    <cellStyle name="Note 4 9" xfId="4842"/>
    <cellStyle name="Note 40" xfId="4843"/>
    <cellStyle name="Note 41" xfId="4844"/>
    <cellStyle name="Note 42" xfId="4845"/>
    <cellStyle name="Note 43" xfId="4846"/>
    <cellStyle name="Note 44" xfId="4847"/>
    <cellStyle name="Note 45" xfId="4848"/>
    <cellStyle name="Note 46" xfId="4849"/>
    <cellStyle name="Note 47" xfId="4850"/>
    <cellStyle name="Note 48" xfId="4851"/>
    <cellStyle name="Note 49" xfId="4852"/>
    <cellStyle name="Note 5" xfId="4853"/>
    <cellStyle name="Note 5 1" xfId="4854"/>
    <cellStyle name="Note 5 1 2" xfId="4855"/>
    <cellStyle name="Note 5 1 2 2" xfId="4856"/>
    <cellStyle name="Note 5 1 3" xfId="4857"/>
    <cellStyle name="Note 5 1 3 2" xfId="4858"/>
    <cellStyle name="Note 5 1 4" xfId="4859"/>
    <cellStyle name="Note 5 1 4 2" xfId="4860"/>
    <cellStyle name="Note 5 1 5" xfId="4861"/>
    <cellStyle name="Note 5 1 5 2" xfId="4862"/>
    <cellStyle name="Note 5 1 6" xfId="4863"/>
    <cellStyle name="Note 5 1 6 2" xfId="4864"/>
    <cellStyle name="Note 5 1 7" xfId="4865"/>
    <cellStyle name="Note 5 2" xfId="4866"/>
    <cellStyle name="Note 5 2 2" xfId="4867"/>
    <cellStyle name="Note 5 2 2 2" xfId="4868"/>
    <cellStyle name="Note 5 2 3" xfId="4869"/>
    <cellStyle name="Note 5 2 3 2" xfId="4870"/>
    <cellStyle name="Note 5 2 4" xfId="4871"/>
    <cellStyle name="Note 5 2 4 2" xfId="4872"/>
    <cellStyle name="Note 5 2 5" xfId="4873"/>
    <cellStyle name="Note 5 2 5 2" xfId="4874"/>
    <cellStyle name="Note 5 2 6" xfId="4875"/>
    <cellStyle name="Note 5 2 6 2" xfId="4876"/>
    <cellStyle name="Note 5 2 7" xfId="4877"/>
    <cellStyle name="Note 5 3" xfId="4878"/>
    <cellStyle name="Note 5 3 2" xfId="4879"/>
    <cellStyle name="Note 5 3 2 2" xfId="4880"/>
    <cellStyle name="Note 5 3 3" xfId="4881"/>
    <cellStyle name="Note 5 3 3 2" xfId="4882"/>
    <cellStyle name="Note 5 3 4" xfId="4883"/>
    <cellStyle name="Note 5 3 4 2" xfId="4884"/>
    <cellStyle name="Note 5 3 5" xfId="4885"/>
    <cellStyle name="Note 5 3 5 2" xfId="4886"/>
    <cellStyle name="Note 5 3 6" xfId="4887"/>
    <cellStyle name="Note 5 3 6 2" xfId="4888"/>
    <cellStyle name="Note 5 3 7" xfId="4889"/>
    <cellStyle name="Note 5 4" xfId="4890"/>
    <cellStyle name="Note 5 4 2" xfId="4891"/>
    <cellStyle name="Note 5 5" xfId="4892"/>
    <cellStyle name="Note 5 5 2" xfId="4893"/>
    <cellStyle name="Note 5 6" xfId="4894"/>
    <cellStyle name="Note 5 6 2" xfId="4895"/>
    <cellStyle name="Note 5 7" xfId="4896"/>
    <cellStyle name="Note 5 7 2" xfId="4897"/>
    <cellStyle name="Note 5 8" xfId="4898"/>
    <cellStyle name="Note 5 8 2" xfId="4899"/>
    <cellStyle name="Note 5 9" xfId="4900"/>
    <cellStyle name="Note 50" xfId="4901"/>
    <cellStyle name="Note 51" xfId="4902"/>
    <cellStyle name="Note 52" xfId="4903"/>
    <cellStyle name="Note 53" xfId="4904"/>
    <cellStyle name="Note 6" xfId="4905"/>
    <cellStyle name="Note 6 1" xfId="4906"/>
    <cellStyle name="Note 6 1 2" xfId="4907"/>
    <cellStyle name="Note 6 1 2 2" xfId="4908"/>
    <cellStyle name="Note 6 1 3" xfId="4909"/>
    <cellStyle name="Note 6 1 3 2" xfId="4910"/>
    <cellStyle name="Note 6 1 4" xfId="4911"/>
    <cellStyle name="Note 6 1 4 2" xfId="4912"/>
    <cellStyle name="Note 6 1 5" xfId="4913"/>
    <cellStyle name="Note 6 1 5 2" xfId="4914"/>
    <cellStyle name="Note 6 1 6" xfId="4915"/>
    <cellStyle name="Note 6 1 6 2" xfId="4916"/>
    <cellStyle name="Note 6 1 7" xfId="4917"/>
    <cellStyle name="Note 6 2" xfId="4918"/>
    <cellStyle name="Note 6 2 2" xfId="4919"/>
    <cellStyle name="Note 6 2 2 2" xfId="4920"/>
    <cellStyle name="Note 6 2 3" xfId="4921"/>
    <cellStyle name="Note 6 2 3 2" xfId="4922"/>
    <cellStyle name="Note 6 2 4" xfId="4923"/>
    <cellStyle name="Note 6 2 4 2" xfId="4924"/>
    <cellStyle name="Note 6 2 5" xfId="4925"/>
    <cellStyle name="Note 6 2 5 2" xfId="4926"/>
    <cellStyle name="Note 6 2 6" xfId="4927"/>
    <cellStyle name="Note 6 2 6 2" xfId="4928"/>
    <cellStyle name="Note 6 2 7" xfId="4929"/>
    <cellStyle name="Note 6 3" xfId="4930"/>
    <cellStyle name="Note 6 3 2" xfId="4931"/>
    <cellStyle name="Note 6 3 2 2" xfId="4932"/>
    <cellStyle name="Note 6 3 3" xfId="4933"/>
    <cellStyle name="Note 6 3 3 2" xfId="4934"/>
    <cellStyle name="Note 6 3 4" xfId="4935"/>
    <cellStyle name="Note 6 3 4 2" xfId="4936"/>
    <cellStyle name="Note 6 3 5" xfId="4937"/>
    <cellStyle name="Note 6 3 5 2" xfId="4938"/>
    <cellStyle name="Note 6 3 6" xfId="4939"/>
    <cellStyle name="Note 6 3 6 2" xfId="4940"/>
    <cellStyle name="Note 6 3 7" xfId="4941"/>
    <cellStyle name="Note 6 4" xfId="4942"/>
    <cellStyle name="Note 6 4 2" xfId="4943"/>
    <cellStyle name="Note 6 5" xfId="4944"/>
    <cellStyle name="Note 6 5 2" xfId="4945"/>
    <cellStyle name="Note 6 6" xfId="4946"/>
    <cellStyle name="Note 6 6 2" xfId="4947"/>
    <cellStyle name="Note 6 7" xfId="4948"/>
    <cellStyle name="Note 6 7 2" xfId="4949"/>
    <cellStyle name="Note 6 8" xfId="4950"/>
    <cellStyle name="Note 6 8 2" xfId="4951"/>
    <cellStyle name="Note 6 9" xfId="4952"/>
    <cellStyle name="Note 7" xfId="4953"/>
    <cellStyle name="Note 7 1" xfId="4954"/>
    <cellStyle name="Note 7 1 2" xfId="4955"/>
    <cellStyle name="Note 7 1 2 2" xfId="4956"/>
    <cellStyle name="Note 7 1 3" xfId="4957"/>
    <cellStyle name="Note 7 1 3 2" xfId="4958"/>
    <cellStyle name="Note 7 1 4" xfId="4959"/>
    <cellStyle name="Note 7 1 4 2" xfId="4960"/>
    <cellStyle name="Note 7 1 5" xfId="4961"/>
    <cellStyle name="Note 7 1 5 2" xfId="4962"/>
    <cellStyle name="Note 7 1 6" xfId="4963"/>
    <cellStyle name="Note 7 1 6 2" xfId="4964"/>
    <cellStyle name="Note 7 1 7" xfId="4965"/>
    <cellStyle name="Note 7 2" xfId="4966"/>
    <cellStyle name="Note 7 2 2" xfId="4967"/>
    <cellStyle name="Note 7 2 2 2" xfId="4968"/>
    <cellStyle name="Note 7 2 3" xfId="4969"/>
    <cellStyle name="Note 7 2 3 2" xfId="4970"/>
    <cellStyle name="Note 7 2 4" xfId="4971"/>
    <cellStyle name="Note 7 2 4 2" xfId="4972"/>
    <cellStyle name="Note 7 2 5" xfId="4973"/>
    <cellStyle name="Note 7 2 5 2" xfId="4974"/>
    <cellStyle name="Note 7 2 6" xfId="4975"/>
    <cellStyle name="Note 7 2 6 2" xfId="4976"/>
    <cellStyle name="Note 7 2 7" xfId="4977"/>
    <cellStyle name="Note 7 3" xfId="4978"/>
    <cellStyle name="Note 7 3 2" xfId="4979"/>
    <cellStyle name="Note 7 3 2 2" xfId="4980"/>
    <cellStyle name="Note 7 3 3" xfId="4981"/>
    <cellStyle name="Note 7 3 3 2" xfId="4982"/>
    <cellStyle name="Note 7 3 4" xfId="4983"/>
    <cellStyle name="Note 7 3 4 2" xfId="4984"/>
    <cellStyle name="Note 7 3 5" xfId="4985"/>
    <cellStyle name="Note 7 3 5 2" xfId="4986"/>
    <cellStyle name="Note 7 3 6" xfId="4987"/>
    <cellStyle name="Note 7 3 6 2" xfId="4988"/>
    <cellStyle name="Note 7 3 7" xfId="4989"/>
    <cellStyle name="Note 7 4" xfId="4990"/>
    <cellStyle name="Note 7 4 2" xfId="4991"/>
    <cellStyle name="Note 7 5" xfId="4992"/>
    <cellStyle name="Note 7 5 2" xfId="4993"/>
    <cellStyle name="Note 7 6" xfId="4994"/>
    <cellStyle name="Note 7 6 2" xfId="4995"/>
    <cellStyle name="Note 7 7" xfId="4996"/>
    <cellStyle name="Note 7 7 2" xfId="4997"/>
    <cellStyle name="Note 7 8" xfId="4998"/>
    <cellStyle name="Note 7 8 2" xfId="4999"/>
    <cellStyle name="Note 7 9" xfId="5000"/>
    <cellStyle name="Note 8" xfId="5001"/>
    <cellStyle name="Note 8 1" xfId="5002"/>
    <cellStyle name="Note 8 1 2" xfId="5003"/>
    <cellStyle name="Note 8 1 2 2" xfId="5004"/>
    <cellStyle name="Note 8 1 3" xfId="5005"/>
    <cellStyle name="Note 8 1 3 2" xfId="5006"/>
    <cellStyle name="Note 8 1 4" xfId="5007"/>
    <cellStyle name="Note 8 1 4 2" xfId="5008"/>
    <cellStyle name="Note 8 1 5" xfId="5009"/>
    <cellStyle name="Note 8 1 5 2" xfId="5010"/>
    <cellStyle name="Note 8 1 6" xfId="5011"/>
    <cellStyle name="Note 8 1 6 2" xfId="5012"/>
    <cellStyle name="Note 8 1 7" xfId="5013"/>
    <cellStyle name="Note 8 2" xfId="5014"/>
    <cellStyle name="Note 8 2 2" xfId="5015"/>
    <cellStyle name="Note 8 2 2 2" xfId="5016"/>
    <cellStyle name="Note 8 2 3" xfId="5017"/>
    <cellStyle name="Note 8 2 3 2" xfId="5018"/>
    <cellStyle name="Note 8 2 4" xfId="5019"/>
    <cellStyle name="Note 8 2 4 2" xfId="5020"/>
    <cellStyle name="Note 8 2 5" xfId="5021"/>
    <cellStyle name="Note 8 2 5 2" xfId="5022"/>
    <cellStyle name="Note 8 2 6" xfId="5023"/>
    <cellStyle name="Note 8 2 6 2" xfId="5024"/>
    <cellStyle name="Note 8 2 7" xfId="5025"/>
    <cellStyle name="Note 8 3" xfId="5026"/>
    <cellStyle name="Note 8 3 2" xfId="5027"/>
    <cellStyle name="Note 8 3 2 2" xfId="5028"/>
    <cellStyle name="Note 8 3 3" xfId="5029"/>
    <cellStyle name="Note 8 3 3 2" xfId="5030"/>
    <cellStyle name="Note 8 3 4" xfId="5031"/>
    <cellStyle name="Note 8 3 4 2" xfId="5032"/>
    <cellStyle name="Note 8 3 5" xfId="5033"/>
    <cellStyle name="Note 8 3 5 2" xfId="5034"/>
    <cellStyle name="Note 8 3 6" xfId="5035"/>
    <cellStyle name="Note 8 3 6 2" xfId="5036"/>
    <cellStyle name="Note 8 3 7" xfId="5037"/>
    <cellStyle name="Note 8 4" xfId="5038"/>
    <cellStyle name="Note 8 4 2" xfId="5039"/>
    <cellStyle name="Note 8 5" xfId="5040"/>
    <cellStyle name="Note 8 5 2" xfId="5041"/>
    <cellStyle name="Note 8 6" xfId="5042"/>
    <cellStyle name="Note 8 6 2" xfId="5043"/>
    <cellStyle name="Note 8 7" xfId="5044"/>
    <cellStyle name="Note 8 7 2" xfId="5045"/>
    <cellStyle name="Note 8 8" xfId="5046"/>
    <cellStyle name="Note 8 8 2" xfId="5047"/>
    <cellStyle name="Note 8 9" xfId="5048"/>
    <cellStyle name="Note 9" xfId="5049"/>
    <cellStyle name="Note 9 2" xfId="5050"/>
    <cellStyle name="Note 9 2 2" xfId="5051"/>
    <cellStyle name="Note 9 3" xfId="5052"/>
    <cellStyle name="Note 9 3 2" xfId="5053"/>
    <cellStyle name="Note 9 4" xfId="5054"/>
    <cellStyle name="Note 9 4 2" xfId="5055"/>
    <cellStyle name="Note 9 5" xfId="5056"/>
    <cellStyle name="Note 9 5 2" xfId="5057"/>
    <cellStyle name="Note 9 6" xfId="5058"/>
    <cellStyle name="Note 9 6 2" xfId="5059"/>
    <cellStyle name="Note 9 7" xfId="5060"/>
    <cellStyle name="nt IPD 1EmployeePQry," xfId="5061"/>
    <cellStyle name="O" xfId="5062"/>
    <cellStyle name="oft Excel]_x000d__x000a_Comment=The open=/f lines load custom functions into the Paste Function list._x000d__x000a_Maximized=3_x000d__x000a_Basics=1_x000d__x000a_A" xfId="5063"/>
    <cellStyle name="om_Click" xfId="5064"/>
    <cellStyle name="onth _x0011_" xfId="5065"/>
    <cellStyle name="os" xfId="5066"/>
    <cellStyle name="ount2_x0017__x0017__x000f__x000b__x0004__x0007__x0004_" xfId="5067"/>
    <cellStyle name="Output 1" xfId="5068"/>
    <cellStyle name="Output 1 1" xfId="5069"/>
    <cellStyle name="Output 1 1 2" xfId="5070"/>
    <cellStyle name="Output 1 1 2 2" xfId="5071"/>
    <cellStyle name="Output 1 1 3" xfId="5072"/>
    <cellStyle name="Output 1 1 3 2" xfId="5073"/>
    <cellStyle name="Output 1 1 4" xfId="5074"/>
    <cellStyle name="Output 1 1 4 2" xfId="5075"/>
    <cellStyle name="Output 1 1 5" xfId="5076"/>
    <cellStyle name="Output 1 1 5 2" xfId="5077"/>
    <cellStyle name="Output 1 1 6" xfId="5078"/>
    <cellStyle name="Output 1 1 6 2" xfId="5079"/>
    <cellStyle name="Output 1 1 7" xfId="5080"/>
    <cellStyle name="Output 1 2" xfId="5081"/>
    <cellStyle name="Output 1 2 2" xfId="5082"/>
    <cellStyle name="Output 1 2 2 2" xfId="5083"/>
    <cellStyle name="Output 1 2 3" xfId="5084"/>
    <cellStyle name="Output 1 2 3 2" xfId="5085"/>
    <cellStyle name="Output 1 2 4" xfId="5086"/>
    <cellStyle name="Output 1 2 4 2" xfId="5087"/>
    <cellStyle name="Output 1 2 5" xfId="5088"/>
    <cellStyle name="Output 1 2 5 2" xfId="5089"/>
    <cellStyle name="Output 1 2 6" xfId="5090"/>
    <cellStyle name="Output 1 2 6 2" xfId="5091"/>
    <cellStyle name="Output 1 2 7" xfId="5092"/>
    <cellStyle name="Output 1 3" xfId="5093"/>
    <cellStyle name="Output 1 3 2" xfId="5094"/>
    <cellStyle name="Output 1 3 2 2" xfId="5095"/>
    <cellStyle name="Output 1 3 3" xfId="5096"/>
    <cellStyle name="Output 1 3 3 2" xfId="5097"/>
    <cellStyle name="Output 1 3 4" xfId="5098"/>
    <cellStyle name="Output 1 3 4 2" xfId="5099"/>
    <cellStyle name="Output 1 3 5" xfId="5100"/>
    <cellStyle name="Output 1 3 5 2" xfId="5101"/>
    <cellStyle name="Output 1 3 6" xfId="5102"/>
    <cellStyle name="Output 1 3 6 2" xfId="5103"/>
    <cellStyle name="Output 1 3 7" xfId="5104"/>
    <cellStyle name="Output 1 4" xfId="5105"/>
    <cellStyle name="Output 1 4 2" xfId="5106"/>
    <cellStyle name="Output 1 5" xfId="5107"/>
    <cellStyle name="Output 1 5 2" xfId="5108"/>
    <cellStyle name="Output 1 6" xfId="5109"/>
    <cellStyle name="Output 1 6 2" xfId="5110"/>
    <cellStyle name="Output 1 7" xfId="5111"/>
    <cellStyle name="Output 1 7 2" xfId="5112"/>
    <cellStyle name="Output 1 8" xfId="5113"/>
    <cellStyle name="Output 1 8 2" xfId="5114"/>
    <cellStyle name="Output 1 9" xfId="5115"/>
    <cellStyle name="Output 10" xfId="5116"/>
    <cellStyle name="Output 10 2" xfId="5117"/>
    <cellStyle name="Output 10 2 2" xfId="5118"/>
    <cellStyle name="Output 10 3" xfId="5119"/>
    <cellStyle name="Output 10 3 2" xfId="5120"/>
    <cellStyle name="Output 10 4" xfId="5121"/>
    <cellStyle name="Output 10 4 2" xfId="5122"/>
    <cellStyle name="Output 10 5" xfId="5123"/>
    <cellStyle name="Output 10 5 2" xfId="5124"/>
    <cellStyle name="Output 10 6" xfId="5125"/>
    <cellStyle name="Output 10 6 2" xfId="5126"/>
    <cellStyle name="Output 10 7" xfId="5127"/>
    <cellStyle name="Output 11" xfId="5128"/>
    <cellStyle name="Output 11 2" xfId="5129"/>
    <cellStyle name="Output 11 2 2" xfId="5130"/>
    <cellStyle name="Output 11 3" xfId="5131"/>
    <cellStyle name="Output 11 3 2" xfId="5132"/>
    <cellStyle name="Output 11 4" xfId="5133"/>
    <cellStyle name="Output 11 4 2" xfId="5134"/>
    <cellStyle name="Output 11 5" xfId="5135"/>
    <cellStyle name="Output 11 5 2" xfId="5136"/>
    <cellStyle name="Output 11 6" xfId="5137"/>
    <cellStyle name="Output 11 6 2" xfId="5138"/>
    <cellStyle name="Output 11 7" xfId="5139"/>
    <cellStyle name="Output 12" xfId="5140"/>
    <cellStyle name="Output 12 2" xfId="5141"/>
    <cellStyle name="Output 12 2 2" xfId="5142"/>
    <cellStyle name="Output 12 3" xfId="5143"/>
    <cellStyle name="Output 12 3 2" xfId="5144"/>
    <cellStyle name="Output 12 4" xfId="5145"/>
    <cellStyle name="Output 12 4 2" xfId="5146"/>
    <cellStyle name="Output 12 5" xfId="5147"/>
    <cellStyle name="Output 12 5 2" xfId="5148"/>
    <cellStyle name="Output 12 6" xfId="5149"/>
    <cellStyle name="Output 12 6 2" xfId="5150"/>
    <cellStyle name="Output 12 7" xfId="5151"/>
    <cellStyle name="Output 13" xfId="5152"/>
    <cellStyle name="Output 13 2" xfId="5153"/>
    <cellStyle name="Output 13 2 2" xfId="5154"/>
    <cellStyle name="Output 13 3" xfId="5155"/>
    <cellStyle name="Output 13 3 2" xfId="5156"/>
    <cellStyle name="Output 13 4" xfId="5157"/>
    <cellStyle name="Output 13 4 2" xfId="5158"/>
    <cellStyle name="Output 13 5" xfId="5159"/>
    <cellStyle name="Output 13 5 2" xfId="5160"/>
    <cellStyle name="Output 13 6" xfId="5161"/>
    <cellStyle name="Output 13 6 2" xfId="5162"/>
    <cellStyle name="Output 13 7" xfId="5163"/>
    <cellStyle name="Output 14" xfId="5164"/>
    <cellStyle name="Output 14 2" xfId="5165"/>
    <cellStyle name="Output 14 2 2" xfId="5166"/>
    <cellStyle name="Output 14 3" xfId="5167"/>
    <cellStyle name="Output 14 3 2" xfId="5168"/>
    <cellStyle name="Output 14 4" xfId="5169"/>
    <cellStyle name="Output 14 4 2" xfId="5170"/>
    <cellStyle name="Output 14 5" xfId="5171"/>
    <cellStyle name="Output 14 5 2" xfId="5172"/>
    <cellStyle name="Output 14 6" xfId="5173"/>
    <cellStyle name="Output 14 6 2" xfId="5174"/>
    <cellStyle name="Output 14 7" xfId="5175"/>
    <cellStyle name="Output 15" xfId="5176"/>
    <cellStyle name="Output 15 2" xfId="5177"/>
    <cellStyle name="Output 15 2 2" xfId="5178"/>
    <cellStyle name="Output 15 3" xfId="5179"/>
    <cellStyle name="Output 15 3 2" xfId="5180"/>
    <cellStyle name="Output 15 4" xfId="5181"/>
    <cellStyle name="Output 15 4 2" xfId="5182"/>
    <cellStyle name="Output 15 5" xfId="5183"/>
    <cellStyle name="Output 15 5 2" xfId="5184"/>
    <cellStyle name="Output 15 6" xfId="5185"/>
    <cellStyle name="Output 15 6 2" xfId="5186"/>
    <cellStyle name="Output 15 7" xfId="5187"/>
    <cellStyle name="Output 16" xfId="5188"/>
    <cellStyle name="Output 16 2" xfId="5189"/>
    <cellStyle name="Output 16 2 2" xfId="5190"/>
    <cellStyle name="Output 16 3" xfId="5191"/>
    <cellStyle name="Output 16 3 2" xfId="5192"/>
    <cellStyle name="Output 16 4" xfId="5193"/>
    <cellStyle name="Output 16 4 2" xfId="5194"/>
    <cellStyle name="Output 16 5" xfId="5195"/>
    <cellStyle name="Output 16 5 2" xfId="5196"/>
    <cellStyle name="Output 16 6" xfId="5197"/>
    <cellStyle name="Output 16 6 2" xfId="5198"/>
    <cellStyle name="Output 16 7" xfId="5199"/>
    <cellStyle name="Output 17" xfId="5200"/>
    <cellStyle name="Output 17 2" xfId="5201"/>
    <cellStyle name="Output 17 2 2" xfId="5202"/>
    <cellStyle name="Output 17 3" xfId="5203"/>
    <cellStyle name="Output 17 3 2" xfId="5204"/>
    <cellStyle name="Output 17 4" xfId="5205"/>
    <cellStyle name="Output 17 4 2" xfId="5206"/>
    <cellStyle name="Output 17 5" xfId="5207"/>
    <cellStyle name="Output 17 5 2" xfId="5208"/>
    <cellStyle name="Output 17 6" xfId="5209"/>
    <cellStyle name="Output 17 6 2" xfId="5210"/>
    <cellStyle name="Output 17 7" xfId="5211"/>
    <cellStyle name="Output 18" xfId="5212"/>
    <cellStyle name="Output 18 2" xfId="5213"/>
    <cellStyle name="Output 18 2 2" xfId="5214"/>
    <cellStyle name="Output 18 3" xfId="5215"/>
    <cellStyle name="Output 18 3 2" xfId="5216"/>
    <cellStyle name="Output 18 4" xfId="5217"/>
    <cellStyle name="Output 18 4 2" xfId="5218"/>
    <cellStyle name="Output 18 5" xfId="5219"/>
    <cellStyle name="Output 18 5 2" xfId="5220"/>
    <cellStyle name="Output 18 6" xfId="5221"/>
    <cellStyle name="Output 18 6 2" xfId="5222"/>
    <cellStyle name="Output 18 7" xfId="5223"/>
    <cellStyle name="Output 19" xfId="5224"/>
    <cellStyle name="Output 19 2" xfId="5225"/>
    <cellStyle name="Output 19 2 2" xfId="5226"/>
    <cellStyle name="Output 19 3" xfId="5227"/>
    <cellStyle name="Output 19 3 2" xfId="5228"/>
    <cellStyle name="Output 19 4" xfId="5229"/>
    <cellStyle name="Output 19 4 2" xfId="5230"/>
    <cellStyle name="Output 19 5" xfId="5231"/>
    <cellStyle name="Output 19 5 2" xfId="5232"/>
    <cellStyle name="Output 19 6" xfId="5233"/>
    <cellStyle name="Output 19 6 2" xfId="5234"/>
    <cellStyle name="Output 19 7" xfId="5235"/>
    <cellStyle name="Output 2" xfId="5236"/>
    <cellStyle name="Output 2 1" xfId="5237"/>
    <cellStyle name="Output 2 1 2" xfId="5238"/>
    <cellStyle name="Output 2 1 2 2" xfId="5239"/>
    <cellStyle name="Output 2 1 3" xfId="5240"/>
    <cellStyle name="Output 2 1 3 2" xfId="5241"/>
    <cellStyle name="Output 2 1 4" xfId="5242"/>
    <cellStyle name="Output 2 1 4 2" xfId="5243"/>
    <cellStyle name="Output 2 1 5" xfId="5244"/>
    <cellStyle name="Output 2 1 5 2" xfId="5245"/>
    <cellStyle name="Output 2 1 6" xfId="5246"/>
    <cellStyle name="Output 2 1 6 2" xfId="5247"/>
    <cellStyle name="Output 2 1 7" xfId="5248"/>
    <cellStyle name="Output 2 10" xfId="5249"/>
    <cellStyle name="Output 2 2" xfId="5250"/>
    <cellStyle name="Output 2 2 2" xfId="5251"/>
    <cellStyle name="Output 2 2 2 2" xfId="5252"/>
    <cellStyle name="Output 2 2 3" xfId="5253"/>
    <cellStyle name="Output 2 2 3 2" xfId="5254"/>
    <cellStyle name="Output 2 2 4" xfId="5255"/>
    <cellStyle name="Output 2 2 4 2" xfId="5256"/>
    <cellStyle name="Output 2 2 5" xfId="5257"/>
    <cellStyle name="Output 2 2 5 2" xfId="5258"/>
    <cellStyle name="Output 2 2 6" xfId="5259"/>
    <cellStyle name="Output 2 2 6 2" xfId="5260"/>
    <cellStyle name="Output 2 2 7" xfId="5261"/>
    <cellStyle name="Output 2 3" xfId="5262"/>
    <cellStyle name="Output 2 3 2" xfId="5263"/>
    <cellStyle name="Output 2 3 2 2" xfId="5264"/>
    <cellStyle name="Output 2 3 3" xfId="5265"/>
    <cellStyle name="Output 2 3 3 2" xfId="5266"/>
    <cellStyle name="Output 2 3 4" xfId="5267"/>
    <cellStyle name="Output 2 3 4 2" xfId="5268"/>
    <cellStyle name="Output 2 3 5" xfId="5269"/>
    <cellStyle name="Output 2 3 5 2" xfId="5270"/>
    <cellStyle name="Output 2 3 6" xfId="5271"/>
    <cellStyle name="Output 2 3 6 2" xfId="5272"/>
    <cellStyle name="Output 2 3 7" xfId="5273"/>
    <cellStyle name="Output 2 4" xfId="5274"/>
    <cellStyle name="Output 2 4 2" xfId="5275"/>
    <cellStyle name="Output 2 4 2 2" xfId="5276"/>
    <cellStyle name="Output 2 4 3" xfId="5277"/>
    <cellStyle name="Output 2 4 3 2" xfId="5278"/>
    <cellStyle name="Output 2 4 4" xfId="5279"/>
    <cellStyle name="Output 2 4 4 2" xfId="5280"/>
    <cellStyle name="Output 2 4 5" xfId="5281"/>
    <cellStyle name="Output 2 4 5 2" xfId="5282"/>
    <cellStyle name="Output 2 4 6" xfId="5283"/>
    <cellStyle name="Output 2 4 6 2" xfId="5284"/>
    <cellStyle name="Output 2 4 7" xfId="5285"/>
    <cellStyle name="Output 2 5" xfId="5286"/>
    <cellStyle name="Output 2 5 2" xfId="5287"/>
    <cellStyle name="Output 2 6" xfId="5288"/>
    <cellStyle name="Output 2 6 2" xfId="5289"/>
    <cellStyle name="Output 2 7" xfId="5290"/>
    <cellStyle name="Output 2 7 2" xfId="5291"/>
    <cellStyle name="Output 2 8" xfId="5292"/>
    <cellStyle name="Output 2 8 2" xfId="5293"/>
    <cellStyle name="Output 2 9" xfId="5294"/>
    <cellStyle name="Output 2 9 2" xfId="5295"/>
    <cellStyle name="Output 20" xfId="5296"/>
    <cellStyle name="Output 20 2" xfId="5297"/>
    <cellStyle name="Output 20 2 2" xfId="5298"/>
    <cellStyle name="Output 20 3" xfId="5299"/>
    <cellStyle name="Output 20 3 2" xfId="5300"/>
    <cellStyle name="Output 20 4" xfId="5301"/>
    <cellStyle name="Output 20 4 2" xfId="5302"/>
    <cellStyle name="Output 20 5" xfId="5303"/>
    <cellStyle name="Output 20 5 2" xfId="5304"/>
    <cellStyle name="Output 20 6" xfId="5305"/>
    <cellStyle name="Output 20 6 2" xfId="5306"/>
    <cellStyle name="Output 20 7" xfId="5307"/>
    <cellStyle name="Output 21" xfId="5308"/>
    <cellStyle name="Output 21 2" xfId="5309"/>
    <cellStyle name="Output 21 2 2" xfId="5310"/>
    <cellStyle name="Output 21 3" xfId="5311"/>
    <cellStyle name="Output 21 3 2" xfId="5312"/>
    <cellStyle name="Output 21 4" xfId="5313"/>
    <cellStyle name="Output 21 4 2" xfId="5314"/>
    <cellStyle name="Output 21 5" xfId="5315"/>
    <cellStyle name="Output 21 5 2" xfId="5316"/>
    <cellStyle name="Output 21 6" xfId="5317"/>
    <cellStyle name="Output 21 6 2" xfId="5318"/>
    <cellStyle name="Output 21 7" xfId="5319"/>
    <cellStyle name="Output 22" xfId="5320"/>
    <cellStyle name="Output 22 2" xfId="5321"/>
    <cellStyle name="Output 22 2 2" xfId="5322"/>
    <cellStyle name="Output 22 3" xfId="5323"/>
    <cellStyle name="Output 22 3 2" xfId="5324"/>
    <cellStyle name="Output 22 4" xfId="5325"/>
    <cellStyle name="Output 22 4 2" xfId="5326"/>
    <cellStyle name="Output 22 5" xfId="5327"/>
    <cellStyle name="Output 22 5 2" xfId="5328"/>
    <cellStyle name="Output 22 6" xfId="5329"/>
    <cellStyle name="Output 22 6 2" xfId="5330"/>
    <cellStyle name="Output 22 7" xfId="5331"/>
    <cellStyle name="Output 23" xfId="5332"/>
    <cellStyle name="Output 24" xfId="5333"/>
    <cellStyle name="Output 25" xfId="5334"/>
    <cellStyle name="Output 26" xfId="5335"/>
    <cellStyle name="Output 27" xfId="5336"/>
    <cellStyle name="Output 28" xfId="5337"/>
    <cellStyle name="Output 29" xfId="5338"/>
    <cellStyle name="Output 3" xfId="5339"/>
    <cellStyle name="Output 3 1" xfId="5340"/>
    <cellStyle name="Output 3 1 2" xfId="5341"/>
    <cellStyle name="Output 3 1 2 2" xfId="5342"/>
    <cellStyle name="Output 3 1 3" xfId="5343"/>
    <cellStyle name="Output 3 1 3 2" xfId="5344"/>
    <cellStyle name="Output 3 1 4" xfId="5345"/>
    <cellStyle name="Output 3 1 4 2" xfId="5346"/>
    <cellStyle name="Output 3 1 5" xfId="5347"/>
    <cellStyle name="Output 3 1 5 2" xfId="5348"/>
    <cellStyle name="Output 3 1 6" xfId="5349"/>
    <cellStyle name="Output 3 1 6 2" xfId="5350"/>
    <cellStyle name="Output 3 1 7" xfId="5351"/>
    <cellStyle name="Output 3 2" xfId="5352"/>
    <cellStyle name="Output 3 2 2" xfId="5353"/>
    <cellStyle name="Output 3 2 2 2" xfId="5354"/>
    <cellStyle name="Output 3 2 3" xfId="5355"/>
    <cellStyle name="Output 3 2 3 2" xfId="5356"/>
    <cellStyle name="Output 3 2 4" xfId="5357"/>
    <cellStyle name="Output 3 2 4 2" xfId="5358"/>
    <cellStyle name="Output 3 2 5" xfId="5359"/>
    <cellStyle name="Output 3 2 5 2" xfId="5360"/>
    <cellStyle name="Output 3 2 6" xfId="5361"/>
    <cellStyle name="Output 3 2 6 2" xfId="5362"/>
    <cellStyle name="Output 3 2 7" xfId="5363"/>
    <cellStyle name="Output 3 3" xfId="5364"/>
    <cellStyle name="Output 3 3 2" xfId="5365"/>
    <cellStyle name="Output 3 3 2 2" xfId="5366"/>
    <cellStyle name="Output 3 3 3" xfId="5367"/>
    <cellStyle name="Output 3 3 3 2" xfId="5368"/>
    <cellStyle name="Output 3 3 4" xfId="5369"/>
    <cellStyle name="Output 3 3 4 2" xfId="5370"/>
    <cellStyle name="Output 3 3 5" xfId="5371"/>
    <cellStyle name="Output 3 3 5 2" xfId="5372"/>
    <cellStyle name="Output 3 3 6" xfId="5373"/>
    <cellStyle name="Output 3 3 6 2" xfId="5374"/>
    <cellStyle name="Output 3 3 7" xfId="5375"/>
    <cellStyle name="Output 3 4" xfId="5376"/>
    <cellStyle name="Output 3 4 2" xfId="5377"/>
    <cellStyle name="Output 3 5" xfId="5378"/>
    <cellStyle name="Output 3 5 2" xfId="5379"/>
    <cellStyle name="Output 3 6" xfId="5380"/>
    <cellStyle name="Output 3 6 2" xfId="5381"/>
    <cellStyle name="Output 3 7" xfId="5382"/>
    <cellStyle name="Output 3 7 2" xfId="5383"/>
    <cellStyle name="Output 3 8" xfId="5384"/>
    <cellStyle name="Output 3 8 2" xfId="5385"/>
    <cellStyle name="Output 3 9" xfId="5386"/>
    <cellStyle name="Output 30" xfId="5387"/>
    <cellStyle name="Output 31" xfId="5388"/>
    <cellStyle name="Output 32" xfId="5389"/>
    <cellStyle name="Output 33" xfId="5390"/>
    <cellStyle name="Output 34" xfId="5391"/>
    <cellStyle name="Output 35" xfId="5392"/>
    <cellStyle name="Output 36" xfId="5393"/>
    <cellStyle name="Output 37" xfId="5394"/>
    <cellStyle name="Output 38" xfId="5395"/>
    <cellStyle name="Output 39" xfId="5396"/>
    <cellStyle name="Output 4" xfId="5397"/>
    <cellStyle name="Output 4 1" xfId="5398"/>
    <cellStyle name="Output 4 1 2" xfId="5399"/>
    <cellStyle name="Output 4 1 2 2" xfId="5400"/>
    <cellStyle name="Output 4 1 3" xfId="5401"/>
    <cellStyle name="Output 4 1 3 2" xfId="5402"/>
    <cellStyle name="Output 4 1 4" xfId="5403"/>
    <cellStyle name="Output 4 1 4 2" xfId="5404"/>
    <cellStyle name="Output 4 1 5" xfId="5405"/>
    <cellStyle name="Output 4 1 5 2" xfId="5406"/>
    <cellStyle name="Output 4 1 6" xfId="5407"/>
    <cellStyle name="Output 4 1 6 2" xfId="5408"/>
    <cellStyle name="Output 4 1 7" xfId="5409"/>
    <cellStyle name="Output 4 2" xfId="5410"/>
    <cellStyle name="Output 4 2 2" xfId="5411"/>
    <cellStyle name="Output 4 2 2 2" xfId="5412"/>
    <cellStyle name="Output 4 2 3" xfId="5413"/>
    <cellStyle name="Output 4 2 3 2" xfId="5414"/>
    <cellStyle name="Output 4 2 4" xfId="5415"/>
    <cellStyle name="Output 4 2 4 2" xfId="5416"/>
    <cellStyle name="Output 4 2 5" xfId="5417"/>
    <cellStyle name="Output 4 2 5 2" xfId="5418"/>
    <cellStyle name="Output 4 2 6" xfId="5419"/>
    <cellStyle name="Output 4 2 6 2" xfId="5420"/>
    <cellStyle name="Output 4 2 7" xfId="5421"/>
    <cellStyle name="Output 4 3" xfId="5422"/>
    <cellStyle name="Output 4 3 2" xfId="5423"/>
    <cellStyle name="Output 4 3 2 2" xfId="5424"/>
    <cellStyle name="Output 4 3 3" xfId="5425"/>
    <cellStyle name="Output 4 3 3 2" xfId="5426"/>
    <cellStyle name="Output 4 3 4" xfId="5427"/>
    <cellStyle name="Output 4 3 4 2" xfId="5428"/>
    <cellStyle name="Output 4 3 5" xfId="5429"/>
    <cellStyle name="Output 4 3 5 2" xfId="5430"/>
    <cellStyle name="Output 4 3 6" xfId="5431"/>
    <cellStyle name="Output 4 3 6 2" xfId="5432"/>
    <cellStyle name="Output 4 3 7" xfId="5433"/>
    <cellStyle name="Output 4 4" xfId="5434"/>
    <cellStyle name="Output 4 4 2" xfId="5435"/>
    <cellStyle name="Output 4 5" xfId="5436"/>
    <cellStyle name="Output 4 5 2" xfId="5437"/>
    <cellStyle name="Output 4 6" xfId="5438"/>
    <cellStyle name="Output 4 6 2" xfId="5439"/>
    <cellStyle name="Output 4 7" xfId="5440"/>
    <cellStyle name="Output 4 7 2" xfId="5441"/>
    <cellStyle name="Output 4 8" xfId="5442"/>
    <cellStyle name="Output 4 8 2" xfId="5443"/>
    <cellStyle name="Output 4 9" xfId="5444"/>
    <cellStyle name="Output 40" xfId="5445"/>
    <cellStyle name="Output 41" xfId="5446"/>
    <cellStyle name="Output 42" xfId="5447"/>
    <cellStyle name="Output 43" xfId="5448"/>
    <cellStyle name="Output 44" xfId="5449"/>
    <cellStyle name="Output 45" xfId="5450"/>
    <cellStyle name="Output 46" xfId="5451"/>
    <cellStyle name="Output 47" xfId="5452"/>
    <cellStyle name="Output 48" xfId="5453"/>
    <cellStyle name="Output 49" xfId="5454"/>
    <cellStyle name="Output 5" xfId="5455"/>
    <cellStyle name="Output 5 1" xfId="5456"/>
    <cellStyle name="Output 5 1 2" xfId="5457"/>
    <cellStyle name="Output 5 1 2 2" xfId="5458"/>
    <cellStyle name="Output 5 1 3" xfId="5459"/>
    <cellStyle name="Output 5 1 3 2" xfId="5460"/>
    <cellStyle name="Output 5 1 4" xfId="5461"/>
    <cellStyle name="Output 5 1 4 2" xfId="5462"/>
    <cellStyle name="Output 5 1 5" xfId="5463"/>
    <cellStyle name="Output 5 1 5 2" xfId="5464"/>
    <cellStyle name="Output 5 1 6" xfId="5465"/>
    <cellStyle name="Output 5 1 6 2" xfId="5466"/>
    <cellStyle name="Output 5 1 7" xfId="5467"/>
    <cellStyle name="Output 5 2" xfId="5468"/>
    <cellStyle name="Output 5 2 2" xfId="5469"/>
    <cellStyle name="Output 5 2 2 2" xfId="5470"/>
    <cellStyle name="Output 5 2 3" xfId="5471"/>
    <cellStyle name="Output 5 2 3 2" xfId="5472"/>
    <cellStyle name="Output 5 2 4" xfId="5473"/>
    <cellStyle name="Output 5 2 4 2" xfId="5474"/>
    <cellStyle name="Output 5 2 5" xfId="5475"/>
    <cellStyle name="Output 5 2 5 2" xfId="5476"/>
    <cellStyle name="Output 5 2 6" xfId="5477"/>
    <cellStyle name="Output 5 2 6 2" xfId="5478"/>
    <cellStyle name="Output 5 2 7" xfId="5479"/>
    <cellStyle name="Output 5 3" xfId="5480"/>
    <cellStyle name="Output 5 3 2" xfId="5481"/>
    <cellStyle name="Output 5 3 2 2" xfId="5482"/>
    <cellStyle name="Output 5 3 3" xfId="5483"/>
    <cellStyle name="Output 5 3 3 2" xfId="5484"/>
    <cellStyle name="Output 5 3 4" xfId="5485"/>
    <cellStyle name="Output 5 3 4 2" xfId="5486"/>
    <cellStyle name="Output 5 3 5" xfId="5487"/>
    <cellStyle name="Output 5 3 5 2" xfId="5488"/>
    <cellStyle name="Output 5 3 6" xfId="5489"/>
    <cellStyle name="Output 5 3 6 2" xfId="5490"/>
    <cellStyle name="Output 5 3 7" xfId="5491"/>
    <cellStyle name="Output 5 4" xfId="5492"/>
    <cellStyle name="Output 5 4 2" xfId="5493"/>
    <cellStyle name="Output 5 5" xfId="5494"/>
    <cellStyle name="Output 5 5 2" xfId="5495"/>
    <cellStyle name="Output 5 6" xfId="5496"/>
    <cellStyle name="Output 5 6 2" xfId="5497"/>
    <cellStyle name="Output 5 7" xfId="5498"/>
    <cellStyle name="Output 5 7 2" xfId="5499"/>
    <cellStyle name="Output 5 8" xfId="5500"/>
    <cellStyle name="Output 5 8 2" xfId="5501"/>
    <cellStyle name="Output 5 9" xfId="5502"/>
    <cellStyle name="Output 50" xfId="5503"/>
    <cellStyle name="Output 51" xfId="5504"/>
    <cellStyle name="Output 52" xfId="5505"/>
    <cellStyle name="Output 53" xfId="5506"/>
    <cellStyle name="Output 6" xfId="5507"/>
    <cellStyle name="Output 6 1" xfId="5508"/>
    <cellStyle name="Output 6 1 2" xfId="5509"/>
    <cellStyle name="Output 6 1 2 2" xfId="5510"/>
    <cellStyle name="Output 6 1 3" xfId="5511"/>
    <cellStyle name="Output 6 1 3 2" xfId="5512"/>
    <cellStyle name="Output 6 1 4" xfId="5513"/>
    <cellStyle name="Output 6 1 4 2" xfId="5514"/>
    <cellStyle name="Output 6 1 5" xfId="5515"/>
    <cellStyle name="Output 6 1 5 2" xfId="5516"/>
    <cellStyle name="Output 6 1 6" xfId="5517"/>
    <cellStyle name="Output 6 1 6 2" xfId="5518"/>
    <cellStyle name="Output 6 1 7" xfId="5519"/>
    <cellStyle name="Output 6 2" xfId="5520"/>
    <cellStyle name="Output 6 2 2" xfId="5521"/>
    <cellStyle name="Output 6 2 2 2" xfId="5522"/>
    <cellStyle name="Output 6 2 3" xfId="5523"/>
    <cellStyle name="Output 6 2 3 2" xfId="5524"/>
    <cellStyle name="Output 6 2 4" xfId="5525"/>
    <cellStyle name="Output 6 2 4 2" xfId="5526"/>
    <cellStyle name="Output 6 2 5" xfId="5527"/>
    <cellStyle name="Output 6 2 5 2" xfId="5528"/>
    <cellStyle name="Output 6 2 6" xfId="5529"/>
    <cellStyle name="Output 6 2 6 2" xfId="5530"/>
    <cellStyle name="Output 6 2 7" xfId="5531"/>
    <cellStyle name="Output 6 3" xfId="5532"/>
    <cellStyle name="Output 6 3 2" xfId="5533"/>
    <cellStyle name="Output 6 3 2 2" xfId="5534"/>
    <cellStyle name="Output 6 3 3" xfId="5535"/>
    <cellStyle name="Output 6 3 3 2" xfId="5536"/>
    <cellStyle name="Output 6 3 4" xfId="5537"/>
    <cellStyle name="Output 6 3 4 2" xfId="5538"/>
    <cellStyle name="Output 6 3 5" xfId="5539"/>
    <cellStyle name="Output 6 3 5 2" xfId="5540"/>
    <cellStyle name="Output 6 3 6" xfId="5541"/>
    <cellStyle name="Output 6 3 6 2" xfId="5542"/>
    <cellStyle name="Output 6 3 7" xfId="5543"/>
    <cellStyle name="Output 6 4" xfId="5544"/>
    <cellStyle name="Output 6 4 2" xfId="5545"/>
    <cellStyle name="Output 6 5" xfId="5546"/>
    <cellStyle name="Output 6 5 2" xfId="5547"/>
    <cellStyle name="Output 6 6" xfId="5548"/>
    <cellStyle name="Output 6 6 2" xfId="5549"/>
    <cellStyle name="Output 6 7" xfId="5550"/>
    <cellStyle name="Output 6 7 2" xfId="5551"/>
    <cellStyle name="Output 6 8" xfId="5552"/>
    <cellStyle name="Output 6 8 2" xfId="5553"/>
    <cellStyle name="Output 6 9" xfId="5554"/>
    <cellStyle name="Output 7" xfId="5555"/>
    <cellStyle name="Output 7 1" xfId="5556"/>
    <cellStyle name="Output 7 1 2" xfId="5557"/>
    <cellStyle name="Output 7 1 2 2" xfId="5558"/>
    <cellStyle name="Output 7 1 3" xfId="5559"/>
    <cellStyle name="Output 7 1 3 2" xfId="5560"/>
    <cellStyle name="Output 7 1 4" xfId="5561"/>
    <cellStyle name="Output 7 1 4 2" xfId="5562"/>
    <cellStyle name="Output 7 1 5" xfId="5563"/>
    <cellStyle name="Output 7 1 5 2" xfId="5564"/>
    <cellStyle name="Output 7 1 6" xfId="5565"/>
    <cellStyle name="Output 7 1 6 2" xfId="5566"/>
    <cellStyle name="Output 7 1 7" xfId="5567"/>
    <cellStyle name="Output 7 2" xfId="5568"/>
    <cellStyle name="Output 7 2 2" xfId="5569"/>
    <cellStyle name="Output 7 2 2 2" xfId="5570"/>
    <cellStyle name="Output 7 2 3" xfId="5571"/>
    <cellStyle name="Output 7 2 3 2" xfId="5572"/>
    <cellStyle name="Output 7 2 4" xfId="5573"/>
    <cellStyle name="Output 7 2 4 2" xfId="5574"/>
    <cellStyle name="Output 7 2 5" xfId="5575"/>
    <cellStyle name="Output 7 2 5 2" xfId="5576"/>
    <cellStyle name="Output 7 2 6" xfId="5577"/>
    <cellStyle name="Output 7 2 6 2" xfId="5578"/>
    <cellStyle name="Output 7 2 7" xfId="5579"/>
    <cellStyle name="Output 7 3" xfId="5580"/>
    <cellStyle name="Output 7 3 2" xfId="5581"/>
    <cellStyle name="Output 7 3 2 2" xfId="5582"/>
    <cellStyle name="Output 7 3 3" xfId="5583"/>
    <cellStyle name="Output 7 3 3 2" xfId="5584"/>
    <cellStyle name="Output 7 3 4" xfId="5585"/>
    <cellStyle name="Output 7 3 4 2" xfId="5586"/>
    <cellStyle name="Output 7 3 5" xfId="5587"/>
    <cellStyle name="Output 7 3 5 2" xfId="5588"/>
    <cellStyle name="Output 7 3 6" xfId="5589"/>
    <cellStyle name="Output 7 3 6 2" xfId="5590"/>
    <cellStyle name="Output 7 3 7" xfId="5591"/>
    <cellStyle name="Output 7 4" xfId="5592"/>
    <cellStyle name="Output 7 4 2" xfId="5593"/>
    <cellStyle name="Output 7 5" xfId="5594"/>
    <cellStyle name="Output 7 5 2" xfId="5595"/>
    <cellStyle name="Output 7 6" xfId="5596"/>
    <cellStyle name="Output 7 6 2" xfId="5597"/>
    <cellStyle name="Output 7 7" xfId="5598"/>
    <cellStyle name="Output 7 7 2" xfId="5599"/>
    <cellStyle name="Output 7 8" xfId="5600"/>
    <cellStyle name="Output 7 8 2" xfId="5601"/>
    <cellStyle name="Output 7 9" xfId="5602"/>
    <cellStyle name="Output 8" xfId="5603"/>
    <cellStyle name="Output 8 1" xfId="5604"/>
    <cellStyle name="Output 8 1 2" xfId="5605"/>
    <cellStyle name="Output 8 1 2 2" xfId="5606"/>
    <cellStyle name="Output 8 1 3" xfId="5607"/>
    <cellStyle name="Output 8 1 3 2" xfId="5608"/>
    <cellStyle name="Output 8 1 4" xfId="5609"/>
    <cellStyle name="Output 8 1 4 2" xfId="5610"/>
    <cellStyle name="Output 8 1 5" xfId="5611"/>
    <cellStyle name="Output 8 1 5 2" xfId="5612"/>
    <cellStyle name="Output 8 1 6" xfId="5613"/>
    <cellStyle name="Output 8 1 6 2" xfId="5614"/>
    <cellStyle name="Output 8 1 7" xfId="5615"/>
    <cellStyle name="Output 8 2" xfId="5616"/>
    <cellStyle name="Output 8 2 2" xfId="5617"/>
    <cellStyle name="Output 8 2 2 2" xfId="5618"/>
    <cellStyle name="Output 8 2 3" xfId="5619"/>
    <cellStyle name="Output 8 2 3 2" xfId="5620"/>
    <cellStyle name="Output 8 2 4" xfId="5621"/>
    <cellStyle name="Output 8 2 4 2" xfId="5622"/>
    <cellStyle name="Output 8 2 5" xfId="5623"/>
    <cellStyle name="Output 8 2 5 2" xfId="5624"/>
    <cellStyle name="Output 8 2 6" xfId="5625"/>
    <cellStyle name="Output 8 2 6 2" xfId="5626"/>
    <cellStyle name="Output 8 2 7" xfId="5627"/>
    <cellStyle name="Output 8 3" xfId="5628"/>
    <cellStyle name="Output 8 3 2" xfId="5629"/>
    <cellStyle name="Output 8 3 2 2" xfId="5630"/>
    <cellStyle name="Output 8 3 3" xfId="5631"/>
    <cellStyle name="Output 8 3 3 2" xfId="5632"/>
    <cellStyle name="Output 8 3 4" xfId="5633"/>
    <cellStyle name="Output 8 3 4 2" xfId="5634"/>
    <cellStyle name="Output 8 3 5" xfId="5635"/>
    <cellStyle name="Output 8 3 5 2" xfId="5636"/>
    <cellStyle name="Output 8 3 6" xfId="5637"/>
    <cellStyle name="Output 8 3 6 2" xfId="5638"/>
    <cellStyle name="Output 8 3 7" xfId="5639"/>
    <cellStyle name="Output 8 4" xfId="5640"/>
    <cellStyle name="Output 8 4 2" xfId="5641"/>
    <cellStyle name="Output 8 5" xfId="5642"/>
    <cellStyle name="Output 8 5 2" xfId="5643"/>
    <cellStyle name="Output 8 6" xfId="5644"/>
    <cellStyle name="Output 8 6 2" xfId="5645"/>
    <cellStyle name="Output 8 7" xfId="5646"/>
    <cellStyle name="Output 8 7 2" xfId="5647"/>
    <cellStyle name="Output 8 8" xfId="5648"/>
    <cellStyle name="Output 8 8 2" xfId="5649"/>
    <cellStyle name="Output 8 9" xfId="5650"/>
    <cellStyle name="Output 9" xfId="5651"/>
    <cellStyle name="Output 9 2" xfId="5652"/>
    <cellStyle name="Output 9 2 2" xfId="5653"/>
    <cellStyle name="Output 9 3" xfId="5654"/>
    <cellStyle name="Output 9 3 2" xfId="5655"/>
    <cellStyle name="Output 9 4" xfId="5656"/>
    <cellStyle name="Output 9 4 2" xfId="5657"/>
    <cellStyle name="Output 9 5" xfId="5658"/>
    <cellStyle name="Output 9 5 2" xfId="5659"/>
    <cellStyle name="Output 9 6" xfId="5660"/>
    <cellStyle name="Output 9 6 2" xfId="5661"/>
    <cellStyle name="Output 9 7" xfId="5662"/>
    <cellStyle name="pDate" xfId="5663"/>
    <cellStyle name="Percent" xfId="1" builtinId="5"/>
    <cellStyle name="Percent [2]" xfId="5664"/>
    <cellStyle name="Percent [2] 1" xfId="5665"/>
    <cellStyle name="Percent [2] 10" xfId="5666"/>
    <cellStyle name="Percent [2] 2" xfId="5667"/>
    <cellStyle name="Percent [2] 3" xfId="5668"/>
    <cellStyle name="Percent [2] 4" xfId="5669"/>
    <cellStyle name="Percent [2] 5" xfId="5670"/>
    <cellStyle name="Percent [2] 6" xfId="5671"/>
    <cellStyle name="Percent [2] 7" xfId="5672"/>
    <cellStyle name="Percent [2] 8" xfId="5673"/>
    <cellStyle name="Percent [2] 9" xfId="5674"/>
    <cellStyle name="Percent 2" xfId="5675"/>
    <cellStyle name="Percent 2 1" xfId="5676"/>
    <cellStyle name="Percent 2 10" xfId="5677"/>
    <cellStyle name="Percent 2 2" xfId="5678"/>
    <cellStyle name="Percent 2 3" xfId="5679"/>
    <cellStyle name="Percent 2 4" xfId="5680"/>
    <cellStyle name="Percent 2 5" xfId="5681"/>
    <cellStyle name="Percent 2 6" xfId="5682"/>
    <cellStyle name="Percent 2 7" xfId="5683"/>
    <cellStyle name="Percent 2 8" xfId="5684"/>
    <cellStyle name="Percent 2 9" xfId="5685"/>
    <cellStyle name="Percent 2_Number of Websites - 2008 vs 2009" xfId="5686"/>
    <cellStyle name="Percent 3" xfId="5687"/>
    <cellStyle name="Percent 3 1" xfId="5688"/>
    <cellStyle name="Percent 3 10" xfId="5689"/>
    <cellStyle name="Percent 3 2" xfId="5690"/>
    <cellStyle name="Percent 3 3" xfId="5691"/>
    <cellStyle name="Percent 3 4" xfId="5692"/>
    <cellStyle name="Percent 3 5" xfId="5693"/>
    <cellStyle name="Percent 3 6" xfId="5694"/>
    <cellStyle name="Percent 3 7" xfId="5695"/>
    <cellStyle name="Percent 3 8" xfId="5696"/>
    <cellStyle name="Percent 3 9" xfId="5697"/>
    <cellStyle name="Percent 4" xfId="5698"/>
    <cellStyle name="Percent 4 1" xfId="5699"/>
    <cellStyle name="Percent 4 10" xfId="5700"/>
    <cellStyle name="Percent 4 2" xfId="5701"/>
    <cellStyle name="Percent 4 3" xfId="5702"/>
    <cellStyle name="Percent 4 4" xfId="5703"/>
    <cellStyle name="Percent 4 5" xfId="5704"/>
    <cellStyle name="Percent 4 6" xfId="5705"/>
    <cellStyle name="Percent 4 7" xfId="5706"/>
    <cellStyle name="Percent 4 8" xfId="5707"/>
    <cellStyle name="Percent 4 9" xfId="5708"/>
    <cellStyle name="Percent 5" xfId="5709"/>
    <cellStyle name="Percent 5 1" xfId="5710"/>
    <cellStyle name="Percent 5 10" xfId="5711"/>
    <cellStyle name="Percent 5 2" xfId="5712"/>
    <cellStyle name="Percent 5 3" xfId="5713"/>
    <cellStyle name="Percent 5 4" xfId="5714"/>
    <cellStyle name="Percent 5 5" xfId="5715"/>
    <cellStyle name="Percent 5 6" xfId="5716"/>
    <cellStyle name="Percent 5 7" xfId="5717"/>
    <cellStyle name="Percent 5 8" xfId="5718"/>
    <cellStyle name="Percent 5 9" xfId="5719"/>
    <cellStyle name="Percent 6" xfId="5720"/>
    <cellStyle name="Percent 6 1" xfId="5721"/>
    <cellStyle name="Percent 6 2" xfId="5722"/>
    <cellStyle name="Percent 6 3" xfId="5723"/>
    <cellStyle name="Percent 6 4" xfId="5724"/>
    <cellStyle name="Percent 6 5" xfId="5725"/>
    <cellStyle name="Percent 6 6" xfId="5726"/>
    <cellStyle name="Percent 6 7" xfId="5727"/>
    <cellStyle name="Percent 6 8" xfId="5728"/>
    <cellStyle name="Percent 6 9" xfId="5729"/>
    <cellStyle name="Percent 7" xfId="5730"/>
    <cellStyle name="Percent 8" xfId="5731"/>
    <cellStyle name="Percent 9" xfId="5732"/>
    <cellStyle name="PERCENTAGE" xfId="5733"/>
    <cellStyle name="PERCENTAGE 1" xfId="5734"/>
    <cellStyle name="PERCENTAGE 10" xfId="5735"/>
    <cellStyle name="PERCENTAGE 2" xfId="5736"/>
    <cellStyle name="PERCENTAGE 3" xfId="5737"/>
    <cellStyle name="PERCENTAGE 4" xfId="5738"/>
    <cellStyle name="PERCENTAGE 5" xfId="5739"/>
    <cellStyle name="PERCENTAGE 6" xfId="5740"/>
    <cellStyle name="PERCENTAGE 7" xfId="5741"/>
    <cellStyle name="PERCENTAGE 8" xfId="5742"/>
    <cellStyle name="PERCENTAGE 9" xfId="5743"/>
    <cellStyle name="PLAN" xfId="5744"/>
    <cellStyle name="PLAN 1" xfId="5745"/>
    <cellStyle name="PLAN 10" xfId="5746"/>
    <cellStyle name="PLAN 2" xfId="5747"/>
    <cellStyle name="PLAN 3" xfId="5748"/>
    <cellStyle name="PLAN 4" xfId="5749"/>
    <cellStyle name="PLAN 5" xfId="5750"/>
    <cellStyle name="PLAN 6" xfId="5751"/>
    <cellStyle name="PLAN 7" xfId="5752"/>
    <cellStyle name="PLAN 8" xfId="5753"/>
    <cellStyle name="PLAN 9" xfId="5754"/>
    <cellStyle name="Q" xfId="5755"/>
    <cellStyle name="Q 1" xfId="5756"/>
    <cellStyle name="Q 10" xfId="5757"/>
    <cellStyle name="Q 2" xfId="5758"/>
    <cellStyle name="Q 3" xfId="5759"/>
    <cellStyle name="Q 4" xfId="5760"/>
    <cellStyle name="Q 5" xfId="5761"/>
    <cellStyle name="Q 6" xfId="5762"/>
    <cellStyle name="Q 7" xfId="5763"/>
    <cellStyle name="Q 8" xfId="5764"/>
    <cellStyle name="Q 9" xfId="5765"/>
    <cellStyle name="Q_20081110 - IT Expenses Oct 08 - by BU (amt)" xfId="5766"/>
    <cellStyle name="Q_20081110 - IT Expenses Oct 08 - by BU (amt) 1" xfId="5767"/>
    <cellStyle name="Q_20081110 - IT Expenses Oct 08 - by BU (amt) 10" xfId="5768"/>
    <cellStyle name="Q_20081110 - IT Expenses Oct 08 - by BU (amt) 2" xfId="5769"/>
    <cellStyle name="Q_20081110 - IT Expenses Oct 08 - by BU (amt) 3" xfId="5770"/>
    <cellStyle name="Q_20081110 - IT Expenses Oct 08 - by BU (amt) 4" xfId="5771"/>
    <cellStyle name="Q_20081110 - IT Expenses Oct 08 - by BU (amt) 5" xfId="5772"/>
    <cellStyle name="Q_20081110 - IT Expenses Oct 08 - by BU (amt) 6" xfId="5773"/>
    <cellStyle name="Q_20081110 - IT Expenses Oct 08 - by BU (amt) 7" xfId="5774"/>
    <cellStyle name="Q_20081110 - IT Expenses Oct 08 - by BU (amt) 8" xfId="5775"/>
    <cellStyle name="Q_20081110 - IT Expenses Oct 08 - by BU (amt) 9" xfId="5776"/>
    <cellStyle name="Q_3.3. 20080908 - IT Expenses Aug 08 - by BU (amt)" xfId="5777"/>
    <cellStyle name="Quantity" xfId="5778"/>
    <cellStyle name="Quantity 1" xfId="5779"/>
    <cellStyle name="Quantity 10" xfId="5780"/>
    <cellStyle name="Quantity 2" xfId="5781"/>
    <cellStyle name="Quantity 3" xfId="5782"/>
    <cellStyle name="Quantity 4" xfId="5783"/>
    <cellStyle name="Quantity 5" xfId="5784"/>
    <cellStyle name="Quantity 6" xfId="5785"/>
    <cellStyle name="Quantity 7" xfId="5786"/>
    <cellStyle name="Quantity 8" xfId="5787"/>
    <cellStyle name="Quantity 9" xfId="5788"/>
    <cellStyle name="qd ย" xfId="5789"/>
    <cellStyle name="qd_x0009_ย" xfId="5790"/>
    <cellStyle name="r([RecordDate])&amp;_x0010__x0010__x000f__x000b__x0004__x0007_9" xfId="5791"/>
    <cellStyle name="r([RecordDate])&amp;_x0010__x0010__x000f__x000b__x0004__x0007_9 2" xfId="5792"/>
    <cellStyle name="r([RecordDate])&amp;_x0010__x0010__x000f__x000b__x0004__x0007_9 3" xfId="5793"/>
    <cellStyle name="r_Left" xfId="5794"/>
    <cellStyle name="r_Right" xfId="5795"/>
    <cellStyle name="ruo,fdjw_x0011_fosmr}ff" xfId="5796"/>
    <cellStyle name="ruo,ijvfos" xfId="5797"/>
    <cellStyle name="ruo,ijvfos 2" xfId="5798"/>
    <cellStyle name="rvsjw`m" xfId="5799"/>
    <cellStyle name="ry" xfId="5800"/>
    <cellStyle name="S" xfId="5801"/>
    <cellStyle name="_x0004_S" xfId="5802"/>
    <cellStyle name="S 10" xfId="5803"/>
    <cellStyle name="S 11" xfId="5804"/>
    <cellStyle name="S 12" xfId="5805"/>
    <cellStyle name="S 13" xfId="5806"/>
    <cellStyle name="S 14" xfId="5807"/>
    <cellStyle name="S 15" xfId="5808"/>
    <cellStyle name="S 16" xfId="5809"/>
    <cellStyle name="S 17" xfId="5810"/>
    <cellStyle name="S 2" xfId="5811"/>
    <cellStyle name="S 3" xfId="5812"/>
    <cellStyle name="S 4" xfId="5813"/>
    <cellStyle name="S 5" xfId="5814"/>
    <cellStyle name="S 6" xfId="5815"/>
    <cellStyle name="S 7" xfId="5816"/>
    <cellStyle name="S 8" xfId="5817"/>
    <cellStyle name="S 9" xfId="5818"/>
    <cellStyle name="sh_Click" xfId="5819"/>
    <cellStyle name="small border line" xfId="5820"/>
    <cellStyle name="small border line 1" xfId="5821"/>
    <cellStyle name="small border line 10" xfId="5822"/>
    <cellStyle name="small border line 2" xfId="5823"/>
    <cellStyle name="small border line 3" xfId="5824"/>
    <cellStyle name="small border line 4" xfId="5825"/>
    <cellStyle name="small border line 5" xfId="5826"/>
    <cellStyle name="small border line 6" xfId="5827"/>
    <cellStyle name="small border line 7" xfId="5828"/>
    <cellStyle name="small border line 8" xfId="5829"/>
    <cellStyle name="small border line 9" xfId="5830"/>
    <cellStyle name="Standard" xfId="5831"/>
    <cellStyle name="Standard 2" xfId="5832"/>
    <cellStyle name="Standard 2 2" xfId="5833"/>
    <cellStyle name="Standard 3" xfId="5834"/>
    <cellStyle name="Style 1" xfId="5835"/>
    <cellStyle name="Style 10" xfId="5836"/>
    <cellStyle name="Style 11" xfId="5837"/>
    <cellStyle name="Style 11 2" xfId="5838"/>
    <cellStyle name="Style 11 3" xfId="5839"/>
    <cellStyle name="Style 12" xfId="5840"/>
    <cellStyle name="Style 13" xfId="5841"/>
    <cellStyle name="Style 13 2" xfId="5842"/>
    <cellStyle name="Style 13 3" xfId="5843"/>
    <cellStyle name="Style 14" xfId="5844"/>
    <cellStyle name="Style 15" xfId="5845"/>
    <cellStyle name="Style 16" xfId="5846"/>
    <cellStyle name="Style 17" xfId="5847"/>
    <cellStyle name="Style 18" xfId="5848"/>
    <cellStyle name="Style 19" xfId="5849"/>
    <cellStyle name="Style 2" xfId="5850"/>
    <cellStyle name="Style 20" xfId="5851"/>
    <cellStyle name="Style 20 2" xfId="5852"/>
    <cellStyle name="Style 20 3" xfId="5853"/>
    <cellStyle name="Style 21" xfId="5854"/>
    <cellStyle name="Style 22" xfId="5855"/>
    <cellStyle name="Style 23" xfId="5856"/>
    <cellStyle name="Style 23 2" xfId="5857"/>
    <cellStyle name="Style 23 3" xfId="5858"/>
    <cellStyle name="Style 24" xfId="5859"/>
    <cellStyle name="Style 25" xfId="5860"/>
    <cellStyle name="Style 26" xfId="5861"/>
    <cellStyle name="Style 27" xfId="5862"/>
    <cellStyle name="Style 28" xfId="5863"/>
    <cellStyle name="Style 29" xfId="5864"/>
    <cellStyle name="Style 3" xfId="5865"/>
    <cellStyle name="Style 3 2" xfId="5866"/>
    <cellStyle name="Style 30" xfId="5867"/>
    <cellStyle name="Style 30 2" xfId="5868"/>
    <cellStyle name="Style 30 3" xfId="5869"/>
    <cellStyle name="Style 31" xfId="5870"/>
    <cellStyle name="Style 32" xfId="5871"/>
    <cellStyle name="Style 33" xfId="5872"/>
    <cellStyle name="Style 34" xfId="5873"/>
    <cellStyle name="Style 35" xfId="5874"/>
    <cellStyle name="Style 36" xfId="5875"/>
    <cellStyle name="Style 37" xfId="5876"/>
    <cellStyle name="Style 38" xfId="5877"/>
    <cellStyle name="Style 39" xfId="5878"/>
    <cellStyle name="Style 4" xfId="5879"/>
    <cellStyle name="Style 40" xfId="5880"/>
    <cellStyle name="Style 41" xfId="5881"/>
    <cellStyle name="Style 42" xfId="5882"/>
    <cellStyle name="Style 43" xfId="5883"/>
    <cellStyle name="Style 44" xfId="5884"/>
    <cellStyle name="Style 45" xfId="5885"/>
    <cellStyle name="Style 46" xfId="5886"/>
    <cellStyle name="Style 47" xfId="5887"/>
    <cellStyle name="Style 47 2" xfId="5888"/>
    <cellStyle name="Style 47 3" xfId="5889"/>
    <cellStyle name="Style 48" xfId="5890"/>
    <cellStyle name="Style 49" xfId="5891"/>
    <cellStyle name="Style 5" xfId="5892"/>
    <cellStyle name="Style 50" xfId="5893"/>
    <cellStyle name="Style 51" xfId="5894"/>
    <cellStyle name="Style 52" xfId="5895"/>
    <cellStyle name="Style 53" xfId="5896"/>
    <cellStyle name="Style 54" xfId="5897"/>
    <cellStyle name="Style 54 2" xfId="5898"/>
    <cellStyle name="Style 54 3" xfId="5899"/>
    <cellStyle name="Style 55" xfId="5900"/>
    <cellStyle name="Style 56" xfId="5901"/>
    <cellStyle name="Style 57" xfId="5902"/>
    <cellStyle name="Style 58" xfId="5903"/>
    <cellStyle name="Style 59" xfId="5904"/>
    <cellStyle name="Style 6" xfId="5905"/>
    <cellStyle name="Style 6 2" xfId="5906"/>
    <cellStyle name="Style 6 3" xfId="5907"/>
    <cellStyle name="Style 60" xfId="5908"/>
    <cellStyle name="Style 61" xfId="5909"/>
    <cellStyle name="Style 62" xfId="5910"/>
    <cellStyle name="Style 63" xfId="5911"/>
    <cellStyle name="Style 64" xfId="5912"/>
    <cellStyle name="Style 7" xfId="5913"/>
    <cellStyle name="Style 8" xfId="5914"/>
    <cellStyle name="Style 9" xfId="5915"/>
    <cellStyle name="Style 9 2" xfId="5916"/>
    <cellStyle name="Style 9 3" xfId="5917"/>
    <cellStyle name="Summary๊_x001a__x0005__x0005__x0005__x0005_" xfId="5918"/>
    <cellStyle name="Summary๊_x001a__x0005__x0005__x0005__x0005_ 2" xfId="5919"/>
    <cellStyle name="Summary๊_x001a__x0005__x0005__x0005__x0005_ 3" xfId="5920"/>
    <cellStyle name="t" xfId="5921"/>
    <cellStyle name="t_Button223_Click" xfId="5922"/>
    <cellStyle name="talCbx" xfId="5923"/>
    <cellStyle name="talCbx 2" xfId="5924"/>
    <cellStyle name="talCbx 3" xfId="5925"/>
    <cellStyle name="Title 1" xfId="5926"/>
    <cellStyle name="Title 1 1" xfId="5927"/>
    <cellStyle name="Title 1 2" xfId="5928"/>
    <cellStyle name="Title 1 3" xfId="5929"/>
    <cellStyle name="Title 10" xfId="5930"/>
    <cellStyle name="Title 11" xfId="5931"/>
    <cellStyle name="Title 12" xfId="5932"/>
    <cellStyle name="Title 13" xfId="5933"/>
    <cellStyle name="Title 14" xfId="5934"/>
    <cellStyle name="Title 15" xfId="5935"/>
    <cellStyle name="Title 16" xfId="5936"/>
    <cellStyle name="Title 17" xfId="5937"/>
    <cellStyle name="Title 18" xfId="5938"/>
    <cellStyle name="Title 19" xfId="5939"/>
    <cellStyle name="Title 2" xfId="5940"/>
    <cellStyle name="Title 2 1" xfId="5941"/>
    <cellStyle name="Title 2 2" xfId="5942"/>
    <cellStyle name="Title 2 3" xfId="5943"/>
    <cellStyle name="Title 2 4" xfId="5944"/>
    <cellStyle name="Title 20" xfId="5945"/>
    <cellStyle name="Title 21" xfId="5946"/>
    <cellStyle name="Title 22" xfId="5947"/>
    <cellStyle name="Title 23" xfId="5948"/>
    <cellStyle name="Title 24" xfId="5949"/>
    <cellStyle name="Title 25" xfId="5950"/>
    <cellStyle name="Title 26" xfId="5951"/>
    <cellStyle name="Title 27" xfId="5952"/>
    <cellStyle name="Title 28" xfId="5953"/>
    <cellStyle name="Title 29" xfId="5954"/>
    <cellStyle name="Title 3" xfId="5955"/>
    <cellStyle name="Title 3 1" xfId="5956"/>
    <cellStyle name="Title 3 2" xfId="5957"/>
    <cellStyle name="Title 3 3" xfId="5958"/>
    <cellStyle name="Title 30" xfId="5959"/>
    <cellStyle name="Title 31" xfId="5960"/>
    <cellStyle name="Title 32" xfId="5961"/>
    <cellStyle name="Title 33" xfId="5962"/>
    <cellStyle name="Title 34" xfId="5963"/>
    <cellStyle name="Title 35" xfId="5964"/>
    <cellStyle name="Title 36" xfId="5965"/>
    <cellStyle name="Title 37" xfId="5966"/>
    <cellStyle name="Title 38" xfId="5967"/>
    <cellStyle name="Title 39" xfId="5968"/>
    <cellStyle name="Title 4" xfId="5969"/>
    <cellStyle name="Title 4 1" xfId="5970"/>
    <cellStyle name="Title 4 2" xfId="5971"/>
    <cellStyle name="Title 4 3" xfId="5972"/>
    <cellStyle name="Title 40" xfId="5973"/>
    <cellStyle name="Title 41" xfId="5974"/>
    <cellStyle name="Title 42" xfId="5975"/>
    <cellStyle name="Title 43" xfId="5976"/>
    <cellStyle name="Title 44" xfId="5977"/>
    <cellStyle name="Title 45" xfId="5978"/>
    <cellStyle name="Title 46" xfId="5979"/>
    <cellStyle name="Title 47" xfId="5980"/>
    <cellStyle name="Title 48" xfId="5981"/>
    <cellStyle name="Title 49" xfId="5982"/>
    <cellStyle name="Title 5" xfId="5983"/>
    <cellStyle name="Title 5 1" xfId="5984"/>
    <cellStyle name="Title 5 2" xfId="5985"/>
    <cellStyle name="Title 5 3" xfId="5986"/>
    <cellStyle name="Title 50" xfId="5987"/>
    <cellStyle name="Title 51" xfId="5988"/>
    <cellStyle name="Title 52" xfId="5989"/>
    <cellStyle name="Title 53" xfId="5990"/>
    <cellStyle name="Title 6" xfId="5991"/>
    <cellStyle name="Title 6 1" xfId="5992"/>
    <cellStyle name="Title 6 2" xfId="5993"/>
    <cellStyle name="Title 6 3" xfId="5994"/>
    <cellStyle name="Title 7" xfId="5995"/>
    <cellStyle name="Title 7 1" xfId="5996"/>
    <cellStyle name="Title 7 2" xfId="5997"/>
    <cellStyle name="Title 7 3" xfId="5998"/>
    <cellStyle name="Title 8" xfId="5999"/>
    <cellStyle name="Title 8 1" xfId="6000"/>
    <cellStyle name="Title 8 2" xfId="6001"/>
    <cellStyle name="Title 8 3" xfId="6002"/>
    <cellStyle name="Title 9" xfId="6003"/>
    <cellStyle name="Titles" xfId="6004"/>
    <cellStyle name="Titles 2" xfId="6005"/>
    <cellStyle name="Titles 3" xfId="6006"/>
    <cellStyle name="Titles 4" xfId="6007"/>
    <cellStyle name="tnClear" xfId="6008"/>
    <cellStyle name="tnClear 2" xfId="6009"/>
    <cellStyle name="tnClear 3" xfId="6010"/>
    <cellStyle name="Total 1" xfId="6011"/>
    <cellStyle name="Total 1 1" xfId="6012"/>
    <cellStyle name="Total 1 1 2" xfId="6013"/>
    <cellStyle name="Total 1 1 3" xfId="6014"/>
    <cellStyle name="Total 1 1 4" xfId="6015"/>
    <cellStyle name="Total 1 1 5" xfId="6016"/>
    <cellStyle name="Total 1 1 6" xfId="6017"/>
    <cellStyle name="Total 1 2" xfId="6018"/>
    <cellStyle name="Total 1 2 2" xfId="6019"/>
    <cellStyle name="Total 1 2 3" xfId="6020"/>
    <cellStyle name="Total 1 2 4" xfId="6021"/>
    <cellStyle name="Total 1 2 5" xfId="6022"/>
    <cellStyle name="Total 1 2 6" xfId="6023"/>
    <cellStyle name="Total 1 3" xfId="6024"/>
    <cellStyle name="Total 1 3 2" xfId="6025"/>
    <cellStyle name="Total 1 3 3" xfId="6026"/>
    <cellStyle name="Total 1 3 4" xfId="6027"/>
    <cellStyle name="Total 1 3 5" xfId="6028"/>
    <cellStyle name="Total 1 3 6" xfId="6029"/>
    <cellStyle name="Total 1 4" xfId="6030"/>
    <cellStyle name="Total 1 5" xfId="6031"/>
    <cellStyle name="Total 1 6" xfId="6032"/>
    <cellStyle name="Total 1 7" xfId="6033"/>
    <cellStyle name="Total 1 8" xfId="6034"/>
    <cellStyle name="Total 10" xfId="6035"/>
    <cellStyle name="Total 10 2" xfId="6036"/>
    <cellStyle name="Total 10 3" xfId="6037"/>
    <cellStyle name="Total 10 4" xfId="6038"/>
    <cellStyle name="Total 10 5" xfId="6039"/>
    <cellStyle name="Total 10 6" xfId="6040"/>
    <cellStyle name="Total 11" xfId="6041"/>
    <cellStyle name="Total 11 2" xfId="6042"/>
    <cellStyle name="Total 11 3" xfId="6043"/>
    <cellStyle name="Total 11 4" xfId="6044"/>
    <cellStyle name="Total 11 5" xfId="6045"/>
    <cellStyle name="Total 11 6" xfId="6046"/>
    <cellStyle name="Total 12" xfId="6047"/>
    <cellStyle name="Total 12 2" xfId="6048"/>
    <cellStyle name="Total 12 3" xfId="6049"/>
    <cellStyle name="Total 12 4" xfId="6050"/>
    <cellStyle name="Total 12 5" xfId="6051"/>
    <cellStyle name="Total 12 6" xfId="6052"/>
    <cellStyle name="Total 13" xfId="6053"/>
    <cellStyle name="Total 13 2" xfId="6054"/>
    <cellStyle name="Total 13 3" xfId="6055"/>
    <cellStyle name="Total 13 4" xfId="6056"/>
    <cellStyle name="Total 13 5" xfId="6057"/>
    <cellStyle name="Total 13 6" xfId="6058"/>
    <cellStyle name="Total 14" xfId="6059"/>
    <cellStyle name="Total 14 2" xfId="6060"/>
    <cellStyle name="Total 14 3" xfId="6061"/>
    <cellStyle name="Total 14 4" xfId="6062"/>
    <cellStyle name="Total 14 5" xfId="6063"/>
    <cellStyle name="Total 14 6" xfId="6064"/>
    <cellStyle name="Total 15" xfId="6065"/>
    <cellStyle name="Total 15 2" xfId="6066"/>
    <cellStyle name="Total 15 3" xfId="6067"/>
    <cellStyle name="Total 15 4" xfId="6068"/>
    <cellStyle name="Total 15 5" xfId="6069"/>
    <cellStyle name="Total 15 6" xfId="6070"/>
    <cellStyle name="Total 16" xfId="6071"/>
    <cellStyle name="Total 16 2" xfId="6072"/>
    <cellStyle name="Total 16 3" xfId="6073"/>
    <cellStyle name="Total 16 4" xfId="6074"/>
    <cellStyle name="Total 16 5" xfId="6075"/>
    <cellStyle name="Total 16 6" xfId="6076"/>
    <cellStyle name="Total 17" xfId="6077"/>
    <cellStyle name="Total 17 2" xfId="6078"/>
    <cellStyle name="Total 17 3" xfId="6079"/>
    <cellStyle name="Total 17 4" xfId="6080"/>
    <cellStyle name="Total 17 5" xfId="6081"/>
    <cellStyle name="Total 17 6" xfId="6082"/>
    <cellStyle name="Total 18" xfId="6083"/>
    <cellStyle name="Total 18 2" xfId="6084"/>
    <cellStyle name="Total 18 3" xfId="6085"/>
    <cellStyle name="Total 18 4" xfId="6086"/>
    <cellStyle name="Total 18 5" xfId="6087"/>
    <cellStyle name="Total 18 6" xfId="6088"/>
    <cellStyle name="Total 19" xfId="6089"/>
    <cellStyle name="Total 19 2" xfId="6090"/>
    <cellStyle name="Total 19 3" xfId="6091"/>
    <cellStyle name="Total 19 4" xfId="6092"/>
    <cellStyle name="Total 19 5" xfId="6093"/>
    <cellStyle name="Total 19 6" xfId="6094"/>
    <cellStyle name="Total 2" xfId="6095"/>
    <cellStyle name="Total 2 1" xfId="6096"/>
    <cellStyle name="Total 2 1 2" xfId="6097"/>
    <cellStyle name="Total 2 1 3" xfId="6098"/>
    <cellStyle name="Total 2 1 4" xfId="6099"/>
    <cellStyle name="Total 2 1 5" xfId="6100"/>
    <cellStyle name="Total 2 1 6" xfId="6101"/>
    <cellStyle name="Total 2 2" xfId="6102"/>
    <cellStyle name="Total 2 2 2" xfId="6103"/>
    <cellStyle name="Total 2 2 3" xfId="6104"/>
    <cellStyle name="Total 2 2 4" xfId="6105"/>
    <cellStyle name="Total 2 2 5" xfId="6106"/>
    <cellStyle name="Total 2 2 6" xfId="6107"/>
    <cellStyle name="Total 2 3" xfId="6108"/>
    <cellStyle name="Total 2 3 2" xfId="6109"/>
    <cellStyle name="Total 2 3 3" xfId="6110"/>
    <cellStyle name="Total 2 3 4" xfId="6111"/>
    <cellStyle name="Total 2 3 5" xfId="6112"/>
    <cellStyle name="Total 2 3 6" xfId="6113"/>
    <cellStyle name="Total 2 4" xfId="6114"/>
    <cellStyle name="Total 2 5" xfId="6115"/>
    <cellStyle name="Total 2 6" xfId="6116"/>
    <cellStyle name="Total 2 7" xfId="6117"/>
    <cellStyle name="Total 2 8" xfId="6118"/>
    <cellStyle name="Total 2 9" xfId="6119"/>
    <cellStyle name="Total 20" xfId="6120"/>
    <cellStyle name="Total 20 2" xfId="6121"/>
    <cellStyle name="Total 20 3" xfId="6122"/>
    <cellStyle name="Total 20 4" xfId="6123"/>
    <cellStyle name="Total 20 5" xfId="6124"/>
    <cellStyle name="Total 20 6" xfId="6125"/>
    <cellStyle name="Total 21" xfId="6126"/>
    <cellStyle name="Total 21 2" xfId="6127"/>
    <cellStyle name="Total 21 3" xfId="6128"/>
    <cellStyle name="Total 21 4" xfId="6129"/>
    <cellStyle name="Total 21 5" xfId="6130"/>
    <cellStyle name="Total 21 6" xfId="6131"/>
    <cellStyle name="Total 22" xfId="6132"/>
    <cellStyle name="Total 22 2" xfId="6133"/>
    <cellStyle name="Total 22 3" xfId="6134"/>
    <cellStyle name="Total 22 4" xfId="6135"/>
    <cellStyle name="Total 22 5" xfId="6136"/>
    <cellStyle name="Total 22 6" xfId="6137"/>
    <cellStyle name="Total 23" xfId="6138"/>
    <cellStyle name="Total 24" xfId="6139"/>
    <cellStyle name="Total 25" xfId="6140"/>
    <cellStyle name="Total 26" xfId="6141"/>
    <cellStyle name="Total 27" xfId="6142"/>
    <cellStyle name="Total 28" xfId="6143"/>
    <cellStyle name="Total 29" xfId="6144"/>
    <cellStyle name="Total 3" xfId="6145"/>
    <cellStyle name="Total 3 1" xfId="6146"/>
    <cellStyle name="Total 3 1 2" xfId="6147"/>
    <cellStyle name="Total 3 1 3" xfId="6148"/>
    <cellStyle name="Total 3 1 4" xfId="6149"/>
    <cellStyle name="Total 3 1 5" xfId="6150"/>
    <cellStyle name="Total 3 1 6" xfId="6151"/>
    <cellStyle name="Total 3 2" xfId="6152"/>
    <cellStyle name="Total 3 2 2" xfId="6153"/>
    <cellStyle name="Total 3 2 3" xfId="6154"/>
    <cellStyle name="Total 3 2 4" xfId="6155"/>
    <cellStyle name="Total 3 2 5" xfId="6156"/>
    <cellStyle name="Total 3 2 6" xfId="6157"/>
    <cellStyle name="Total 3 3" xfId="6158"/>
    <cellStyle name="Total 3 3 2" xfId="6159"/>
    <cellStyle name="Total 3 3 3" xfId="6160"/>
    <cellStyle name="Total 3 3 4" xfId="6161"/>
    <cellStyle name="Total 3 3 5" xfId="6162"/>
    <cellStyle name="Total 3 3 6" xfId="6163"/>
    <cellStyle name="Total 3 4" xfId="6164"/>
    <cellStyle name="Total 3 5" xfId="6165"/>
    <cellStyle name="Total 3 6" xfId="6166"/>
    <cellStyle name="Total 3 7" xfId="6167"/>
    <cellStyle name="Total 3 8" xfId="6168"/>
    <cellStyle name="Total 30" xfId="6169"/>
    <cellStyle name="Total 31" xfId="6170"/>
    <cellStyle name="Total 32" xfId="6171"/>
    <cellStyle name="Total 33" xfId="6172"/>
    <cellStyle name="Total 34" xfId="6173"/>
    <cellStyle name="Total 35" xfId="6174"/>
    <cellStyle name="Total 36" xfId="6175"/>
    <cellStyle name="Total 37" xfId="6176"/>
    <cellStyle name="Total 38" xfId="6177"/>
    <cellStyle name="Total 39" xfId="6178"/>
    <cellStyle name="Total 4" xfId="6179"/>
    <cellStyle name="Total 4 1" xfId="6180"/>
    <cellStyle name="Total 4 1 2" xfId="6181"/>
    <cellStyle name="Total 4 1 3" xfId="6182"/>
    <cellStyle name="Total 4 1 4" xfId="6183"/>
    <cellStyle name="Total 4 1 5" xfId="6184"/>
    <cellStyle name="Total 4 1 6" xfId="6185"/>
    <cellStyle name="Total 4 2" xfId="6186"/>
    <cellStyle name="Total 4 2 2" xfId="6187"/>
    <cellStyle name="Total 4 2 3" xfId="6188"/>
    <cellStyle name="Total 4 2 4" xfId="6189"/>
    <cellStyle name="Total 4 2 5" xfId="6190"/>
    <cellStyle name="Total 4 2 6" xfId="6191"/>
    <cellStyle name="Total 4 3" xfId="6192"/>
    <cellStyle name="Total 4 3 2" xfId="6193"/>
    <cellStyle name="Total 4 3 3" xfId="6194"/>
    <cellStyle name="Total 4 3 4" xfId="6195"/>
    <cellStyle name="Total 4 3 5" xfId="6196"/>
    <cellStyle name="Total 4 3 6" xfId="6197"/>
    <cellStyle name="Total 4 4" xfId="6198"/>
    <cellStyle name="Total 4 5" xfId="6199"/>
    <cellStyle name="Total 4 6" xfId="6200"/>
    <cellStyle name="Total 4 7" xfId="6201"/>
    <cellStyle name="Total 4 8" xfId="6202"/>
    <cellStyle name="Total 40" xfId="6203"/>
    <cellStyle name="Total 41" xfId="6204"/>
    <cellStyle name="Total 42" xfId="6205"/>
    <cellStyle name="Total 43" xfId="6206"/>
    <cellStyle name="Total 44" xfId="6207"/>
    <cellStyle name="Total 45" xfId="6208"/>
    <cellStyle name="Total 46" xfId="6209"/>
    <cellStyle name="Total 47" xfId="6210"/>
    <cellStyle name="Total 48" xfId="6211"/>
    <cellStyle name="Total 49" xfId="6212"/>
    <cellStyle name="Total 5" xfId="6213"/>
    <cellStyle name="Total 5 1" xfId="6214"/>
    <cellStyle name="Total 5 1 2" xfId="6215"/>
    <cellStyle name="Total 5 1 3" xfId="6216"/>
    <cellStyle name="Total 5 1 4" xfId="6217"/>
    <cellStyle name="Total 5 1 5" xfId="6218"/>
    <cellStyle name="Total 5 1 6" xfId="6219"/>
    <cellStyle name="Total 5 2" xfId="6220"/>
    <cellStyle name="Total 5 2 2" xfId="6221"/>
    <cellStyle name="Total 5 2 3" xfId="6222"/>
    <cellStyle name="Total 5 2 4" xfId="6223"/>
    <cellStyle name="Total 5 2 5" xfId="6224"/>
    <cellStyle name="Total 5 2 6" xfId="6225"/>
    <cellStyle name="Total 5 3" xfId="6226"/>
    <cellStyle name="Total 5 3 2" xfId="6227"/>
    <cellStyle name="Total 5 3 3" xfId="6228"/>
    <cellStyle name="Total 5 3 4" xfId="6229"/>
    <cellStyle name="Total 5 3 5" xfId="6230"/>
    <cellStyle name="Total 5 3 6" xfId="6231"/>
    <cellStyle name="Total 5 4" xfId="6232"/>
    <cellStyle name="Total 5 5" xfId="6233"/>
    <cellStyle name="Total 5 6" xfId="6234"/>
    <cellStyle name="Total 5 7" xfId="6235"/>
    <cellStyle name="Total 5 8" xfId="6236"/>
    <cellStyle name="Total 50" xfId="6237"/>
    <cellStyle name="Total 51" xfId="6238"/>
    <cellStyle name="Total 52" xfId="6239"/>
    <cellStyle name="Total 53" xfId="6240"/>
    <cellStyle name="Total 6" xfId="6241"/>
    <cellStyle name="Total 6 1" xfId="6242"/>
    <cellStyle name="Total 6 1 2" xfId="6243"/>
    <cellStyle name="Total 6 1 3" xfId="6244"/>
    <cellStyle name="Total 6 1 4" xfId="6245"/>
    <cellStyle name="Total 6 1 5" xfId="6246"/>
    <cellStyle name="Total 6 1 6" xfId="6247"/>
    <cellStyle name="Total 6 2" xfId="6248"/>
    <cellStyle name="Total 6 2 2" xfId="6249"/>
    <cellStyle name="Total 6 2 3" xfId="6250"/>
    <cellStyle name="Total 6 2 4" xfId="6251"/>
    <cellStyle name="Total 6 2 5" xfId="6252"/>
    <cellStyle name="Total 6 2 6" xfId="6253"/>
    <cellStyle name="Total 6 3" xfId="6254"/>
    <cellStyle name="Total 6 3 2" xfId="6255"/>
    <cellStyle name="Total 6 3 3" xfId="6256"/>
    <cellStyle name="Total 6 3 4" xfId="6257"/>
    <cellStyle name="Total 6 3 5" xfId="6258"/>
    <cellStyle name="Total 6 3 6" xfId="6259"/>
    <cellStyle name="Total 6 4" xfId="6260"/>
    <cellStyle name="Total 6 5" xfId="6261"/>
    <cellStyle name="Total 6 6" xfId="6262"/>
    <cellStyle name="Total 6 7" xfId="6263"/>
    <cellStyle name="Total 6 8" xfId="6264"/>
    <cellStyle name="Total 7" xfId="6265"/>
    <cellStyle name="Total 7 1" xfId="6266"/>
    <cellStyle name="Total 7 1 2" xfId="6267"/>
    <cellStyle name="Total 7 1 3" xfId="6268"/>
    <cellStyle name="Total 7 1 4" xfId="6269"/>
    <cellStyle name="Total 7 1 5" xfId="6270"/>
    <cellStyle name="Total 7 1 6" xfId="6271"/>
    <cellStyle name="Total 7 2" xfId="6272"/>
    <cellStyle name="Total 7 2 2" xfId="6273"/>
    <cellStyle name="Total 7 2 3" xfId="6274"/>
    <cellStyle name="Total 7 2 4" xfId="6275"/>
    <cellStyle name="Total 7 2 5" xfId="6276"/>
    <cellStyle name="Total 7 2 6" xfId="6277"/>
    <cellStyle name="Total 7 3" xfId="6278"/>
    <cellStyle name="Total 7 3 2" xfId="6279"/>
    <cellStyle name="Total 7 3 3" xfId="6280"/>
    <cellStyle name="Total 7 3 4" xfId="6281"/>
    <cellStyle name="Total 7 3 5" xfId="6282"/>
    <cellStyle name="Total 7 3 6" xfId="6283"/>
    <cellStyle name="Total 7 4" xfId="6284"/>
    <cellStyle name="Total 7 5" xfId="6285"/>
    <cellStyle name="Total 7 6" xfId="6286"/>
    <cellStyle name="Total 7 7" xfId="6287"/>
    <cellStyle name="Total 7 8" xfId="6288"/>
    <cellStyle name="Total 8" xfId="6289"/>
    <cellStyle name="Total 8 1" xfId="6290"/>
    <cellStyle name="Total 8 1 2" xfId="6291"/>
    <cellStyle name="Total 8 1 3" xfId="6292"/>
    <cellStyle name="Total 8 1 4" xfId="6293"/>
    <cellStyle name="Total 8 1 5" xfId="6294"/>
    <cellStyle name="Total 8 1 6" xfId="6295"/>
    <cellStyle name="Total 8 2" xfId="6296"/>
    <cellStyle name="Total 8 2 2" xfId="6297"/>
    <cellStyle name="Total 8 2 3" xfId="6298"/>
    <cellStyle name="Total 8 2 4" xfId="6299"/>
    <cellStyle name="Total 8 2 5" xfId="6300"/>
    <cellStyle name="Total 8 2 6" xfId="6301"/>
    <cellStyle name="Total 8 3" xfId="6302"/>
    <cellStyle name="Total 8 3 2" xfId="6303"/>
    <cellStyle name="Total 8 3 3" xfId="6304"/>
    <cellStyle name="Total 8 3 4" xfId="6305"/>
    <cellStyle name="Total 8 3 5" xfId="6306"/>
    <cellStyle name="Total 8 3 6" xfId="6307"/>
    <cellStyle name="Total 8 4" xfId="6308"/>
    <cellStyle name="Total 8 5" xfId="6309"/>
    <cellStyle name="Total 8 6" xfId="6310"/>
    <cellStyle name="Total 8 7" xfId="6311"/>
    <cellStyle name="Total 8 8" xfId="6312"/>
    <cellStyle name="Total 9" xfId="6313"/>
    <cellStyle name="Total 9 2" xfId="6314"/>
    <cellStyle name="Total 9 3" xfId="6315"/>
    <cellStyle name="Total 9 4" xfId="6316"/>
    <cellStyle name="Total 9 5" xfId="6317"/>
    <cellStyle name="Total 9 6" xfId="6318"/>
    <cellStyle name="Treat" xfId="6319"/>
    <cellStyle name="TU" xfId="6320"/>
    <cellStyle name="TU 1" xfId="6321"/>
    <cellStyle name="TU 1 2" xfId="6322"/>
    <cellStyle name="TU 1 3" xfId="6323"/>
    <cellStyle name="TU 1 4" xfId="6324"/>
    <cellStyle name="TU 1 5" xfId="6325"/>
    <cellStyle name="TU 1 6" xfId="6326"/>
    <cellStyle name="TU 10" xfId="6327"/>
    <cellStyle name="TU 10 2" xfId="6328"/>
    <cellStyle name="TU 10 3" xfId="6329"/>
    <cellStyle name="TU 10 4" xfId="6330"/>
    <cellStyle name="TU 10 5" xfId="6331"/>
    <cellStyle name="TU 10 6" xfId="6332"/>
    <cellStyle name="TU 11" xfId="6333"/>
    <cellStyle name="TU 12" xfId="6334"/>
    <cellStyle name="TU 13" xfId="6335"/>
    <cellStyle name="TU 14" xfId="6336"/>
    <cellStyle name="TU 15" xfId="6337"/>
    <cellStyle name="TU 2" xfId="6338"/>
    <cellStyle name="TU 2 2" xfId="6339"/>
    <cellStyle name="TU 2 3" xfId="6340"/>
    <cellStyle name="TU 2 4" xfId="6341"/>
    <cellStyle name="TU 2 5" xfId="6342"/>
    <cellStyle name="TU 2 6" xfId="6343"/>
    <cellStyle name="TU 3" xfId="6344"/>
    <cellStyle name="TU 3 2" xfId="6345"/>
    <cellStyle name="TU 3 3" xfId="6346"/>
    <cellStyle name="TU 3 4" xfId="6347"/>
    <cellStyle name="TU 3 5" xfId="6348"/>
    <cellStyle name="TU 3 6" xfId="6349"/>
    <cellStyle name="TU 4" xfId="6350"/>
    <cellStyle name="TU 4 2" xfId="6351"/>
    <cellStyle name="TU 4 3" xfId="6352"/>
    <cellStyle name="TU 4 4" xfId="6353"/>
    <cellStyle name="TU 4 5" xfId="6354"/>
    <cellStyle name="TU 4 6" xfId="6355"/>
    <cellStyle name="TU 5" xfId="6356"/>
    <cellStyle name="TU 5 2" xfId="6357"/>
    <cellStyle name="TU 5 3" xfId="6358"/>
    <cellStyle name="TU 5 4" xfId="6359"/>
    <cellStyle name="TU 5 5" xfId="6360"/>
    <cellStyle name="TU 5 6" xfId="6361"/>
    <cellStyle name="TU 6" xfId="6362"/>
    <cellStyle name="TU 6 2" xfId="6363"/>
    <cellStyle name="TU 6 3" xfId="6364"/>
    <cellStyle name="TU 6 4" xfId="6365"/>
    <cellStyle name="TU 6 5" xfId="6366"/>
    <cellStyle name="TU 6 6" xfId="6367"/>
    <cellStyle name="TU 7" xfId="6368"/>
    <cellStyle name="TU 7 2" xfId="6369"/>
    <cellStyle name="TU 7 3" xfId="6370"/>
    <cellStyle name="TU 7 4" xfId="6371"/>
    <cellStyle name="TU 7 5" xfId="6372"/>
    <cellStyle name="TU 7 6" xfId="6373"/>
    <cellStyle name="TU 8" xfId="6374"/>
    <cellStyle name="TU 8 2" xfId="6375"/>
    <cellStyle name="TU 8 3" xfId="6376"/>
    <cellStyle name="TU 8 4" xfId="6377"/>
    <cellStyle name="TU 8 5" xfId="6378"/>
    <cellStyle name="TU 8 6" xfId="6379"/>
    <cellStyle name="TU 9" xfId="6380"/>
    <cellStyle name="TU 9 2" xfId="6381"/>
    <cellStyle name="TU 9 3" xfId="6382"/>
    <cellStyle name="TU 9 4" xfId="6383"/>
    <cellStyle name="TU 9 5" xfId="6384"/>
    <cellStyle name="TU 9 6" xfId="6385"/>
    <cellStyle name="UPC้_x000a_##/##/####d" xfId="6386"/>
    <cellStyle name="v" xfId="6387"/>
    <cellStyle name="v 2" xfId="6388"/>
    <cellStyle name="v 3" xfId="6389"/>
    <cellStyle name="_x0015_V_x0015_5_x0015__x0014__x0015_๔_x0014_ุ_x0014_น_x0014__x0014_~_x0014_^_x0014_&gt;_x0014__x001e__x0014__x0013__x0013_ฝ_x0013__x0013_*_x0005__x0014__x0005__x0004_่_x0004_า_x0004_ผ_x0004_ฆ_x0004__x0004_z_x0004_d_x0004_N_x0004_8_x0004_&quot;_x0004__x000c__x0004_๖_x0003_" xfId="6390"/>
    <cellStyle name="Valuta (0)" xfId="6391"/>
    <cellStyle name="Version_x0005_" xfId="6392"/>
    <cellStyle name="vxa_x0011_g`ojm}" xfId="6393"/>
    <cellStyle name="W" xfId="6394"/>
    <cellStyle name="W 1" xfId="6395"/>
    <cellStyle name="W 10" xfId="6396"/>
    <cellStyle name="W 2" xfId="6397"/>
    <cellStyle name="W 3" xfId="6398"/>
    <cellStyle name="W 4" xfId="6399"/>
    <cellStyle name="W 5" xfId="6400"/>
    <cellStyle name="W 6" xfId="6401"/>
    <cellStyle name="W 7" xfId="6402"/>
    <cellStyle name="W 8" xfId="6403"/>
    <cellStyle name="W 9" xfId="6404"/>
    <cellStyle name="W_20081110 - IT Expenses Oct 08 - by BU (amt)" xfId="6405"/>
    <cellStyle name="W_20081110 - IT Expenses Oct 08 - by BU (amt) 1" xfId="6406"/>
    <cellStyle name="W_20081110 - IT Expenses Oct 08 - by BU (amt) 10" xfId="6407"/>
    <cellStyle name="W_20081110 - IT Expenses Oct 08 - by BU (amt) 2" xfId="6408"/>
    <cellStyle name="W_20081110 - IT Expenses Oct 08 - by BU (amt) 3" xfId="6409"/>
    <cellStyle name="W_20081110 - IT Expenses Oct 08 - by BU (amt) 4" xfId="6410"/>
    <cellStyle name="W_20081110 - IT Expenses Oct 08 - by BU (amt) 5" xfId="6411"/>
    <cellStyle name="W_20081110 - IT Expenses Oct 08 - by BU (amt) 6" xfId="6412"/>
    <cellStyle name="W_20081110 - IT Expenses Oct 08 - by BU (amt) 7" xfId="6413"/>
    <cellStyle name="W_20081110 - IT Expenses Oct 08 - by BU (amt) 8" xfId="6414"/>
    <cellStyle name="W_20081110 - IT Expenses Oct 08 - by BU (amt) 9" xfId="6415"/>
    <cellStyle name="W_3.3. 20080908 - IT Expenses Aug 08 - by BU (amt)" xfId="6416"/>
    <cellStyle name="Warning Text 1" xfId="6417"/>
    <cellStyle name="Warning Text 1 1" xfId="6418"/>
    <cellStyle name="Warning Text 1 2" xfId="6419"/>
    <cellStyle name="Warning Text 1 3" xfId="6420"/>
    <cellStyle name="Warning Text 10" xfId="6421"/>
    <cellStyle name="Warning Text 11" xfId="6422"/>
    <cellStyle name="Warning Text 12" xfId="6423"/>
    <cellStyle name="Warning Text 13" xfId="6424"/>
    <cellStyle name="Warning Text 14" xfId="6425"/>
    <cellStyle name="Warning Text 15" xfId="6426"/>
    <cellStyle name="Warning Text 16" xfId="6427"/>
    <cellStyle name="Warning Text 17" xfId="6428"/>
    <cellStyle name="Warning Text 18" xfId="6429"/>
    <cellStyle name="Warning Text 19" xfId="6430"/>
    <cellStyle name="Warning Text 2" xfId="6431"/>
    <cellStyle name="Warning Text 2 1" xfId="6432"/>
    <cellStyle name="Warning Text 2 2" xfId="6433"/>
    <cellStyle name="Warning Text 2 3" xfId="6434"/>
    <cellStyle name="Warning Text 2 4" xfId="6435"/>
    <cellStyle name="Warning Text 20" xfId="6436"/>
    <cellStyle name="Warning Text 21" xfId="6437"/>
    <cellStyle name="Warning Text 22" xfId="6438"/>
    <cellStyle name="Warning Text 23" xfId="6439"/>
    <cellStyle name="Warning Text 24" xfId="6440"/>
    <cellStyle name="Warning Text 25" xfId="6441"/>
    <cellStyle name="Warning Text 26" xfId="6442"/>
    <cellStyle name="Warning Text 27" xfId="6443"/>
    <cellStyle name="Warning Text 28" xfId="6444"/>
    <cellStyle name="Warning Text 29" xfId="6445"/>
    <cellStyle name="Warning Text 3" xfId="6446"/>
    <cellStyle name="Warning Text 3 1" xfId="6447"/>
    <cellStyle name="Warning Text 3 2" xfId="6448"/>
    <cellStyle name="Warning Text 3 3" xfId="6449"/>
    <cellStyle name="Warning Text 30" xfId="6450"/>
    <cellStyle name="Warning Text 31" xfId="6451"/>
    <cellStyle name="Warning Text 32" xfId="6452"/>
    <cellStyle name="Warning Text 33" xfId="6453"/>
    <cellStyle name="Warning Text 34" xfId="6454"/>
    <cellStyle name="Warning Text 35" xfId="6455"/>
    <cellStyle name="Warning Text 36" xfId="6456"/>
    <cellStyle name="Warning Text 37" xfId="6457"/>
    <cellStyle name="Warning Text 38" xfId="6458"/>
    <cellStyle name="Warning Text 39" xfId="6459"/>
    <cellStyle name="Warning Text 4" xfId="6460"/>
    <cellStyle name="Warning Text 4 1" xfId="6461"/>
    <cellStyle name="Warning Text 4 2" xfId="6462"/>
    <cellStyle name="Warning Text 4 3" xfId="6463"/>
    <cellStyle name="Warning Text 40" xfId="6464"/>
    <cellStyle name="Warning Text 41" xfId="6465"/>
    <cellStyle name="Warning Text 42" xfId="6466"/>
    <cellStyle name="Warning Text 43" xfId="6467"/>
    <cellStyle name="Warning Text 44" xfId="6468"/>
    <cellStyle name="Warning Text 45" xfId="6469"/>
    <cellStyle name="Warning Text 46" xfId="6470"/>
    <cellStyle name="Warning Text 47" xfId="6471"/>
    <cellStyle name="Warning Text 48" xfId="6472"/>
    <cellStyle name="Warning Text 49" xfId="6473"/>
    <cellStyle name="Warning Text 5" xfId="6474"/>
    <cellStyle name="Warning Text 5 1" xfId="6475"/>
    <cellStyle name="Warning Text 5 2" xfId="6476"/>
    <cellStyle name="Warning Text 5 3" xfId="6477"/>
    <cellStyle name="Warning Text 50" xfId="6478"/>
    <cellStyle name="Warning Text 51" xfId="6479"/>
    <cellStyle name="Warning Text 52" xfId="6480"/>
    <cellStyle name="Warning Text 53" xfId="6481"/>
    <cellStyle name="Warning Text 6" xfId="6482"/>
    <cellStyle name="Warning Text 6 1" xfId="6483"/>
    <cellStyle name="Warning Text 6 2" xfId="6484"/>
    <cellStyle name="Warning Text 6 3" xfId="6485"/>
    <cellStyle name="Warning Text 7" xfId="6486"/>
    <cellStyle name="Warning Text 7 1" xfId="6487"/>
    <cellStyle name="Warning Text 7 2" xfId="6488"/>
    <cellStyle name="Warning Text 7 3" xfId="6489"/>
    <cellStyle name="Warning Text 8" xfId="6490"/>
    <cellStyle name="Warning Text 8 1" xfId="6491"/>
    <cellStyle name="Warning Text 8 2" xfId="6492"/>
    <cellStyle name="Warning Text 8 3" xfId="6493"/>
    <cellStyle name="Warning Text 9" xfId="6494"/>
    <cellStyle name="w_x0011_if`mwi" xfId="6495"/>
    <cellStyle name="xit" xfId="6496"/>
    <cellStyle name="yeePQry.EMPNO@_x001e__x0012__x000f__x000b__x0004__x0007_1" xfId="6497"/>
    <cellStyle name="เครื่องหมายจุลภาค [0]_40000" xfId="6499"/>
    <cellStyle name="เครื่องหมายจุลภาค 2" xfId="6500"/>
    <cellStyle name="เครื่องหมายจุลภาค 2 2" xfId="6501"/>
    <cellStyle name="เครื่องหมายจุลภาค 2 3" xfId="6502"/>
    <cellStyle name="เครื่องหมายจุลภาค 3" xfId="6503"/>
    <cellStyle name="เครื่องหมายจุลภาค_40000" xfId="6504"/>
    <cellStyle name="เครื่องหมายสกุลเงิน [0]_40000" xfId="6505"/>
    <cellStyle name="เครื่องหมายสกุลเงิน_40000" xfId="6506"/>
    <cellStyle name="เชื่อมโยงหลายมิติ" xfId="6507"/>
    <cellStyle name="โ8_x0004_X_x0003_ยButton49_Click" xfId="6498"/>
    <cellStyle name="ณfน๔_NTCณ๘ป๙ (2)" xfId="6508"/>
    <cellStyle name="ต6_x0006__x0008_ยMs8" xfId="6509"/>
    <cellStyle name="ตย_x0015_" xfId="6510"/>
    <cellStyle name="น้บะภฒ_95" xfId="6511"/>
    <cellStyle name="ปกติ 2" xfId="6512"/>
    <cellStyle name="ปกติ 2 2" xfId="6513"/>
    <cellStyle name="ปกติ 2 3" xfId="6514"/>
    <cellStyle name="ปกติ 2 4" xfId="6515"/>
    <cellStyle name="ปกติ 2 5" xfId="6516"/>
    <cellStyle name="ปกติ 2_Pay DTAC รอบใช้ ก.ย.10" xfId="6517"/>
    <cellStyle name="ปกติ 3" xfId="6518"/>
    <cellStyle name="ปกติ 3 2" xfId="6519"/>
    <cellStyle name="ปกติ 3 3" xfId="6520"/>
    <cellStyle name="ปกติ 6" xfId="6521"/>
    <cellStyle name="ปกติ 7" xfId="6522"/>
    <cellStyle name="ปกติ_40000" xfId="6523"/>
    <cellStyle name="_x0010_ผ_x0010_n]))ด_x0003__x0003__x0003__x0004_r_x0003_F_x0003_0_x0003__x001a__x0003__x0004__x0003_๎_x0002_ุ_x0002_ย_x0002_ฌ_x0002_–_x0002_€_x0002_j_x0002_T_x0002_&gt;_x0002_\_x0003_(_x0002__x0001_ๆ_x0001_ะ_x0001_บ_x0001_ค_x0001__x0001__x0012__x0002_x_x0001_L_x0001_6_x0001_ _x0001_b_x0001_" xfId="6524"/>
    <cellStyle name="ฝ_x000c_ฤ&lt; ภ" xfId="6525"/>
    <cellStyle name="_x0002_ย_x0002_ฌ_x0002_–_x0002_€_x0002_j_x0002_T_x0002_&gt;_x0002_\_x0003_(_x0002__x0001_ๆ_x0001_ะ_x0001_บ_x0001_ค_x0001__x0001__x0012__x0002_x_x0001_L_x0001_6_x0001_ _x0001__x000a__x0001_๔" xfId="6526"/>
    <cellStyle name="_x0008_ยErr_Cash_Click" xfId="6527"/>
    <cellStyle name="รบันทึกข้อมูล่_x000c_BrowalliaUPC้_x000a_##/##/####d" xfId="6528"/>
    <cellStyle name="ฤธถ [0]_95" xfId="6529"/>
    <cellStyle name="ฤธถ_95" xfId="6530"/>
    <cellStyle name="ล๋ศญ [0]_95" xfId="6531"/>
    <cellStyle name="ล๋ศญ_95" xfId="6532"/>
    <cellStyle name="ฦ_x000a_F_x0002_" xfId="6533"/>
    <cellStyle name="ฦ_x000a_F_x0002_ 2" xfId="6534"/>
    <cellStyle name="ฦ_x000a_F_x0002_ 3" xfId="6535"/>
    <cellStyle name="วฅมุ_4ฟ๙ฝวภ๛" xfId="6536"/>
    <cellStyle name="_x0011_ศ0i0$_x0007__x001a__x0007__x0010__x0007__x0006__" xfId="6537"/>
    <cellStyle name="_x0006_ฬ_x0006_ถ_x0006_ _x0006__x0006_t_x0006_^_x0006_H_x0006_2_x0006__x001c__x0006__x0006__x0006_๐_x0005_ฺ_x0005_ฤ_x0005_ฎ_x0005__x0005__x0005_l_x0005_V_x0005_@_x0005_*_x0005__x0014__x0005__x0004_่_x0004_า_x0004_ผ_x0004_ฆ_x0004__x0004_z_x0004_d_x0004_N_x0004_8_x0004_&quot;_x0004__x000c__x0004_๖_x0003_เ_x0003_ส_x0003_ด_x0003__x0003__x0003_r_x0003_\_x0003_F_x0003__x001a__x0003__x0004__x0003_๎_x0002_ุ_x0002_ย_x0002_ฌ_x0002_–_x0002_€_x0002_j_x0002_T_x0002_&gt;_x0002_\_x0003_(_x0002__x0001_ๆ_x0001_ะ_x0001_บ_x0001_ค_x0001__x0001__x0012__x0002_x_x0001_L_x0001_6_x0001_ _x0001__x000a__x0001_๔" xfId="6538"/>
    <cellStyle name="_x0013_ั_x0012_" xfId="6539"/>
    <cellStyle name="_x0004_่_x0004_า_x0004_ผ_x0004_ฆ_x0004__x0004_z_x0004_d_x0004_N_x0004_8_x0004_&quot;_x0004__x000c__x0004_๖_x0003_เ_x0003_ส_x0003_ด_x0003__x0003__x0003_r_x0003_\_x0003_F_x0003__x001a__x0003__x0004__x0003_๎_x0002_ุ_x0002_ย_x0002_ฌ_x0002_–_x0002_€_x0002_j_x0002_T_x0002_&gt;_x0002_\_x0003_(_x0002__x0001_ๆ_x0001_ะ_x0001_บ_x0001_ค_x0001__x0001__x0012__x0002_x_x0001_L_x0001_6_x0001_ _x0001__x000a__x0001_๔" xfId="6540"/>
    <cellStyle name="_x0001_ๆ_x0001_ะ_x0001_บ_x0001_ค_x0001__x0001__x0012__x0002_x_x0001_L_x0001_6_x0001_ _x0001_b_x0001_" xfId="6541"/>
    <cellStyle name="_x0001_ๆ_x0001_ะ_x0001_บ_x0001_ค_x0001__x0001__x0012__x0002_x_x0001_L_x0001_6_x0001_ _x0001_b_x0001_ 2" xfId="6542"/>
    <cellStyle name="_x0001_ๆ_x0001_ะ_x0001_บ_x0001_ค_x0001__x0001__x0012__x0002_x_x0001_L_x0001_6_x0001_ _x0001_b_x0001_ 3" xfId="6543"/>
    <cellStyle name="_x0003_๎_x0002_ุ" xfId="6544"/>
    <cellStyle name="_x0004_" xfId="6545"/>
    <cellStyle name="…_x000e__x000a_ธ๎_x000c_U_x0001_ฅ_x0005_ด_x000a__x0007__x0001__x0001_" xfId="6546"/>
    <cellStyle name="_x001d_๐7_x000c_๎_x0017__x000d_เU_x0001_า_x0006_|!_x0007__x0001__x0001_" xfId="6547"/>
    <cellStyle name="_x001d_๐7_x000c_๎_x0017__x000d_เU_x0001_า_x0006_!_x0007__x0001__x0001_" xfId="6548"/>
    <cellStyle name="s G_x000c_ํ_x0017__x000d_เ฿_x0007_]_x0019_ฬ0_x0007__x0001__x0001_" xfId="6549"/>
    <cellStyle name="s_x0009_G_x000c_ํ_x0017__x000d_เ฿_x0007_]_x0019_ฬ0_x0007__x0001__x0001_" xfId="6550"/>
    <cellStyle name="_x0005__x0014__x0005__x0004_่_x0004_า_x0004_ผ_x0004_ฆ_x0004__x0004_z_x0004_d_x0004_N_x0004_8_x0004_&quot;_x0004__x000c__x0004_๖_x0003_" xfId="6551"/>
    <cellStyle name="" xfId="6552"/>
    <cellStyle name="_x0003_" xfId="6553"/>
    <cellStyle name="_x0017_" xfId="6554"/>
    <cellStyle name="_x0019_" xfId="6555"/>
    <cellStyle name="_x0001__x0003__x0004_" xfId="6556"/>
    <cellStyle name="a" xfId="6557"/>
    <cellStyle name="Cbxid_AfterUpdate" xfId="6558"/>
    <cellStyle name="Detail0_MouseMove" xfId="6559"/>
    <cellStyle name="DฃField88" xfId="6560"/>
    <cellStyle name="MoveNext" xfId="6561"/>
    <cellStyle name="omma [0]" xfId="6562"/>
    <cellStyle name="omma [0] 2" xfId="6563"/>
    <cellStyle name="omma [0] 3" xfId="6564"/>
    <cellStyle name="ormal_Zone 1Aev dist.a_qry2)tpldt_1\)_-* &quot;-&quot;??\ _F_-_-@_-@_-@_-@_)%" xfId="6565"/>
    <cellStyle name="Sql6" xfId="6566"/>
    <cellStyle name="Sql8" xfId="6567"/>
    <cellStyle name="t_x0004_ยSalesManagerLogo" xfId="6568"/>
    <cellStyle name="ย" xfId="6569"/>
    <cellStyle name="ย_x001b_" xfId="6570"/>
    <cellStyle name="๗_x0006_ด" xfId="6571"/>
    <cellStyle name="_x0007_Get_Treat2" xfId="6572"/>
    <cellStyle name="" xfId="6573"/>
    <cellStyle name="_x0001_" xfId="6574"/>
    <cellStyle name="_x0004_" xfId="6575"/>
    <cellStyle name="ย" xfId="6576"/>
    <cellStyle name="ย_x0007_?Text77" xfId="6577"/>
    <cellStyle name="ยText7" xfId="6578"/>
    <cellStyle name="콤마 [0]_VERA" xfId="6579"/>
    <cellStyle name="콤마_VERA" xfId="6580"/>
    <cellStyle name="표준_VERA" xfId="6581"/>
  </cellStyles>
  <dxfs count="40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3" formatCode="0%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alignment horizontal="left" readingOrder="0"/>
    </dxf>
    <dxf>
      <font>
        <sz val="10"/>
      </font>
    </dxf>
    <dxf>
      <font>
        <sz val="10"/>
      </font>
    </dxf>
    <dxf>
      <numFmt numFmtId="170" formatCode="0.0%"/>
    </dxf>
    <dxf>
      <font>
        <sz val="10"/>
      </font>
    </dxf>
    <dxf>
      <numFmt numFmtId="170" formatCode="0.0%"/>
    </dxf>
    <dxf>
      <font>
        <sz val="10"/>
      </font>
    </dxf>
    <dxf>
      <font>
        <sz val="10"/>
      </font>
    </dxf>
    <dxf>
      <font>
        <sz val="10"/>
      </font>
    </dxf>
    <dxf>
      <numFmt numFmtId="13" formatCode="0%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colors>
    <mruColors>
      <color rgb="FF99CC00"/>
      <color rgb="FF00FF00"/>
      <color rgb="FF0000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pivotCacheDefinition" Target="pivotCache/pivotCacheDefinition4.xml"/><Relationship Id="rId50" Type="http://schemas.openxmlformats.org/officeDocument/2006/relationships/pivotCacheDefinition" Target="pivotCache/pivotCacheDefinition7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29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25.xml"/><Relationship Id="rId54" Type="http://schemas.openxmlformats.org/officeDocument/2006/relationships/pivotCacheDefinition" Target="pivotCache/pivotCacheDefinition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pivotCacheDefinition" Target="pivotCache/pivotCacheDefinition2.xml"/><Relationship Id="rId53" Type="http://schemas.openxmlformats.org/officeDocument/2006/relationships/pivotCacheDefinition" Target="pivotCache/pivotCacheDefinition10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pivotCacheDefinition" Target="pivotCache/pivotCacheDefinition6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31" Type="http://schemas.openxmlformats.org/officeDocument/2006/relationships/externalLink" Target="externalLinks/externalLink15.xml"/><Relationship Id="rId44" Type="http://schemas.openxmlformats.org/officeDocument/2006/relationships/pivotCacheDefinition" Target="pivotCache/pivotCacheDefinition1.xml"/><Relationship Id="rId52" Type="http://schemas.openxmlformats.org/officeDocument/2006/relationships/pivotCacheDefinition" Target="pivotCache/pivotCacheDefinition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pivotCacheDefinition" Target="pivotCache/pivotCacheDefinition5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8.xml"/><Relationship Id="rId3" Type="http://schemas.openxmlformats.org/officeDocument/2006/relationships/worksheet" Target="worksheets/sheet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ICT Project_2012-2016_20160816.xlsx]Sheet4!PivotTable8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M1</c:v>
                </c:pt>
              </c:strCache>
            </c:strRef>
          </c:tx>
          <c:invertIfNegative val="0"/>
          <c:cat>
            <c:strRef>
              <c:f>Sheet4!$A$5:$A$11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(blank)</c:v>
                </c:pt>
              </c:strCache>
            </c:strRef>
          </c:cat>
          <c:val>
            <c:numRef>
              <c:f>Sheet4!$B$5:$B$11</c:f>
              <c:numCache>
                <c:formatCode>0.00%</c:formatCode>
                <c:ptCount val="6"/>
                <c:pt idx="0">
                  <c:v>0.6</c:v>
                </c:pt>
                <c:pt idx="1">
                  <c:v>0.42857142857142855</c:v>
                </c:pt>
                <c:pt idx="2">
                  <c:v>0.73333333333333328</c:v>
                </c:pt>
                <c:pt idx="3">
                  <c:v>0.5</c:v>
                </c:pt>
                <c:pt idx="4">
                  <c:v>9.0909090909090912E-2</c:v>
                </c:pt>
                <c:pt idx="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M2</c:v>
                </c:pt>
              </c:strCache>
            </c:strRef>
          </c:tx>
          <c:invertIfNegative val="0"/>
          <c:cat>
            <c:strRef>
              <c:f>Sheet4!$A$5:$A$11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(blank)</c:v>
                </c:pt>
              </c:strCache>
            </c:strRef>
          </c:cat>
          <c:val>
            <c:numRef>
              <c:f>Sheet4!$C$5:$C$11</c:f>
              <c:numCache>
                <c:formatCode>0.00%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0.2</c:v>
                </c:pt>
                <c:pt idx="3">
                  <c:v>0.44444444444444442</c:v>
                </c:pt>
                <c:pt idx="4">
                  <c:v>0.72727272727272729</c:v>
                </c:pt>
                <c:pt idx="5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M3</c:v>
                </c:pt>
              </c:strCache>
            </c:strRef>
          </c:tx>
          <c:invertIfNegative val="0"/>
          <c:cat>
            <c:strRef>
              <c:f>Sheet4!$A$5:$A$11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(blank)</c:v>
                </c:pt>
              </c:strCache>
            </c:strRef>
          </c:cat>
          <c:val>
            <c:numRef>
              <c:f>Sheet4!$D$5:$D$11</c:f>
              <c:numCache>
                <c:formatCode>0.00%</c:formatCode>
                <c:ptCount val="6"/>
                <c:pt idx="0">
                  <c:v>0.1</c:v>
                </c:pt>
                <c:pt idx="1">
                  <c:v>7.1428571428571425E-2</c:v>
                </c:pt>
                <c:pt idx="2">
                  <c:v>6.6666666666666666E-2</c:v>
                </c:pt>
                <c:pt idx="3">
                  <c:v>5.5555555555555552E-2</c:v>
                </c:pt>
                <c:pt idx="4">
                  <c:v>0.18181818181818182</c:v>
                </c:pt>
                <c:pt idx="5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(blank)</c:v>
                </c:pt>
              </c:strCache>
            </c:strRef>
          </c:tx>
          <c:invertIfNegative val="0"/>
          <c:cat>
            <c:strRef>
              <c:f>Sheet4!$A$5:$A$11</c:f>
              <c:strCach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(blank)</c:v>
                </c:pt>
              </c:strCache>
            </c:strRef>
          </c:cat>
          <c:val>
            <c:numRef>
              <c:f>Sheet4!$E$5:$E$11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7662976"/>
        <c:axId val="217664512"/>
      </c:barChart>
      <c:catAx>
        <c:axId val="217662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7664512"/>
        <c:crosses val="autoZero"/>
        <c:auto val="1"/>
        <c:lblAlgn val="ctr"/>
        <c:lblOffset val="100"/>
        <c:noMultiLvlLbl val="0"/>
      </c:catAx>
      <c:valAx>
        <c:axId val="2176645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17662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ICT Project_2012-2016_20160816.xlsx]Proj Cat.!PivotTable11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No. of project to serve performance</a:t>
            </a:r>
            <a:r>
              <a:rPr lang="en-US" baseline="0"/>
              <a:t> &amp; customer</a:t>
            </a:r>
            <a:endParaRPr lang="en-US"/>
          </a:p>
        </c:rich>
      </c:tx>
      <c:layout>
        <c:manualLayout>
          <c:xMode val="edge"/>
          <c:yMode val="edge"/>
          <c:x val="0.13411822374668783"/>
          <c:y val="7.2549551995655728E-2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1001670197435274E-2"/>
          <c:y val="0.20542347723775908"/>
          <c:w val="0.89000645831811454"/>
          <c:h val="0.511452982170332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'Proj Cat.'!$B$3:$B$4</c:f>
              <c:strCache>
                <c:ptCount val="1"/>
                <c:pt idx="0">
                  <c:v>Efficiency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 Cat.'!$A$5:$A$9</c:f>
              <c:strCach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2016-H1</c:v>
                </c:pt>
              </c:strCache>
            </c:strRef>
          </c:cat>
          <c:val>
            <c:numRef>
              <c:f>'Proj Cat.'!$B$5:$B$9</c:f>
              <c:numCache>
                <c:formatCode>General</c:formatCode>
                <c:ptCount val="4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'Proj Cat.'!$C$3:$C$4</c:f>
              <c:strCache>
                <c:ptCount val="1"/>
                <c:pt idx="0">
                  <c:v>Effective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 Cat.'!$A$5:$A$9</c:f>
              <c:strCach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2016-H1</c:v>
                </c:pt>
              </c:strCache>
            </c:strRef>
          </c:cat>
          <c:val>
            <c:numRef>
              <c:f>'Proj Cat.'!$C$5:$C$9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ser>
          <c:idx val="2"/>
          <c:order val="2"/>
          <c:tx>
            <c:strRef>
              <c:f>'Proj Cat.'!$D$3:$D$4</c:f>
              <c:strCache>
                <c:ptCount val="1"/>
                <c:pt idx="0">
                  <c:v>Flexible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 Cat.'!$A$5:$A$9</c:f>
              <c:strCach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2016-H1</c:v>
                </c:pt>
              </c:strCache>
            </c:strRef>
          </c:cat>
          <c:val>
            <c:numRef>
              <c:f>'Proj Cat.'!$D$5:$D$9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</c:numCache>
            </c:numRef>
          </c:val>
        </c:ser>
        <c:ser>
          <c:idx val="3"/>
          <c:order val="3"/>
          <c:tx>
            <c:strRef>
              <c:f>'Proj Cat.'!$E$3:$E$4</c:f>
              <c:strCache>
                <c:ptCount val="1"/>
                <c:pt idx="0">
                  <c:v>Innovation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 Cat.'!$A$5:$A$9</c:f>
              <c:strCach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2016-H1</c:v>
                </c:pt>
              </c:strCache>
            </c:strRef>
          </c:cat>
          <c:val>
            <c:numRef>
              <c:f>'Proj Cat.'!$E$5:$E$9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7547520"/>
        <c:axId val="217549056"/>
      </c:barChart>
      <c:catAx>
        <c:axId val="217547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7549056"/>
        <c:crosses val="autoZero"/>
        <c:auto val="1"/>
        <c:lblAlgn val="ctr"/>
        <c:lblOffset val="100"/>
        <c:noMultiLvlLbl val="0"/>
      </c:catAx>
      <c:valAx>
        <c:axId val="217549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754752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3400532769738546"/>
          <c:y val="0.7893673635623133"/>
          <c:w val="0.73198934460522913"/>
          <c:h val="0.16107159018915737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ICT Project_2012-2016_20160816.xlsx]Proj Cat.!PivotTable12</c:name>
    <c:fmtId val="1"/>
  </c:pivotSource>
  <c:chart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'Proj Cat.'!$I$3:$I$4</c:f>
              <c:strCache>
                <c:ptCount val="1"/>
                <c:pt idx="0">
                  <c:v>Efficiency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 Cat.'!$H$5:$H$9</c:f>
              <c:strCach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strCache>
            </c:strRef>
          </c:cat>
          <c:val>
            <c:numRef>
              <c:f>'Proj Cat.'!$I$5:$I$9</c:f>
              <c:numCache>
                <c:formatCode>0%</c:formatCode>
                <c:ptCount val="4"/>
                <c:pt idx="0">
                  <c:v>0.41666666666666669</c:v>
                </c:pt>
                <c:pt idx="1">
                  <c:v>0.2</c:v>
                </c:pt>
                <c:pt idx="2">
                  <c:v>0.21428571428571427</c:v>
                </c:pt>
                <c:pt idx="3">
                  <c:v>0.2</c:v>
                </c:pt>
              </c:numCache>
            </c:numRef>
          </c:val>
        </c:ser>
        <c:ser>
          <c:idx val="1"/>
          <c:order val="1"/>
          <c:tx>
            <c:strRef>
              <c:f>'Proj Cat.'!$J$3:$J$4</c:f>
              <c:strCache>
                <c:ptCount val="1"/>
                <c:pt idx="0">
                  <c:v>Effective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 Cat.'!$H$5:$H$9</c:f>
              <c:strCach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strCache>
            </c:strRef>
          </c:cat>
          <c:val>
            <c:numRef>
              <c:f>'Proj Cat.'!$J$5:$J$9</c:f>
              <c:numCache>
                <c:formatCode>0%</c:formatCode>
                <c:ptCount val="4"/>
                <c:pt idx="0">
                  <c:v>0.25</c:v>
                </c:pt>
                <c:pt idx="1">
                  <c:v>0.33333333333333331</c:v>
                </c:pt>
                <c:pt idx="2">
                  <c:v>0.21428571428571427</c:v>
                </c:pt>
                <c:pt idx="3">
                  <c:v>0.26666666666666666</c:v>
                </c:pt>
              </c:numCache>
            </c:numRef>
          </c:val>
        </c:ser>
        <c:ser>
          <c:idx val="2"/>
          <c:order val="2"/>
          <c:tx>
            <c:strRef>
              <c:f>'Proj Cat.'!$K$3:$K$4</c:f>
              <c:strCache>
                <c:ptCount val="1"/>
                <c:pt idx="0">
                  <c:v>Flexible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 Cat.'!$H$5:$H$9</c:f>
              <c:strCach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strCache>
            </c:strRef>
          </c:cat>
          <c:val>
            <c:numRef>
              <c:f>'Proj Cat.'!$K$5:$K$9</c:f>
              <c:numCache>
                <c:formatCode>0%</c:formatCode>
                <c:ptCount val="4"/>
                <c:pt idx="0">
                  <c:v>0.25</c:v>
                </c:pt>
                <c:pt idx="1">
                  <c:v>0.26666666666666666</c:v>
                </c:pt>
                <c:pt idx="2">
                  <c:v>0.2857142857142857</c:v>
                </c:pt>
                <c:pt idx="3">
                  <c:v>0.46666666666666667</c:v>
                </c:pt>
              </c:numCache>
            </c:numRef>
          </c:val>
        </c:ser>
        <c:ser>
          <c:idx val="3"/>
          <c:order val="3"/>
          <c:tx>
            <c:strRef>
              <c:f>'Proj Cat.'!$L$3:$L$4</c:f>
              <c:strCache>
                <c:ptCount val="1"/>
                <c:pt idx="0">
                  <c:v>Innovation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 Cat.'!$H$5:$H$9</c:f>
              <c:strCach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strCache>
            </c:strRef>
          </c:cat>
          <c:val>
            <c:numRef>
              <c:f>'Proj Cat.'!$L$5:$L$9</c:f>
              <c:numCache>
                <c:formatCode>0%</c:formatCode>
                <c:ptCount val="4"/>
                <c:pt idx="0">
                  <c:v>8.3333333333333329E-2</c:v>
                </c:pt>
                <c:pt idx="1">
                  <c:v>0.2</c:v>
                </c:pt>
                <c:pt idx="2">
                  <c:v>0.2857142857142857</c:v>
                </c:pt>
                <c:pt idx="3">
                  <c:v>6.6666666666666666E-2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071040"/>
        <c:axId val="218072576"/>
      </c:barChart>
      <c:catAx>
        <c:axId val="218071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8072576"/>
        <c:crosses val="autoZero"/>
        <c:auto val="1"/>
        <c:lblAlgn val="ctr"/>
        <c:lblOffset val="100"/>
        <c:noMultiLvlLbl val="0"/>
      </c:catAx>
      <c:valAx>
        <c:axId val="218072576"/>
        <c:scaling>
          <c:orientation val="minMax"/>
          <c:max val="1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8071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ICT Project_2012-2016_20160816.xlsx]Collab!PivotTable13</c:name>
    <c:fmtId val="0"/>
  </c:pivotSource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Collaborative</a:t>
            </a:r>
            <a:r>
              <a:rPr lang="en-US" sz="1200" baseline="0"/>
              <a:t> Project</a:t>
            </a:r>
            <a:endParaRPr lang="en-US" sz="1200"/>
          </a:p>
        </c:rich>
      </c:tx>
      <c:layout>
        <c:manualLayout>
          <c:xMode val="edge"/>
          <c:yMode val="edge"/>
          <c:x val="0.23961438811122512"/>
          <c:y val="0.17069949286317912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>
                  <a:solidFill>
                    <a:schemeClr val="bg1"/>
                  </a:solidFill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dLbl>
          <c:idx val="0"/>
          <c:layout>
            <c:manualLayout>
              <c:x val="0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dLbl>
          <c:idx val="0"/>
          <c:layout>
            <c:manualLayout>
              <c:x val="-9.0199929900428834E-17"/>
              <c:y val="-3.0475140970383345E-7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dLbl>
          <c:idx val="0"/>
          <c:layout>
            <c:manualLayout>
              <c:x val="0"/>
              <c:y val="-3.8703429032386845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marker>
          <c:symbol val="none"/>
        </c:marker>
      </c:pivotFmt>
      <c:pivotFmt>
        <c:idx val="6"/>
        <c:spPr>
          <a:solidFill>
            <a:schemeClr val="bg1">
              <a:lumMod val="85000"/>
            </a:schemeClr>
          </a:solidFill>
        </c:spPr>
        <c:marker>
          <c:symbol val="none"/>
        </c:marker>
      </c:pivotFmt>
      <c:pivotFmt>
        <c:idx val="7"/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dLbl>
          <c:idx val="0"/>
          <c:spPr/>
          <c:txPr>
            <a:bodyPr/>
            <a:lstStyle/>
            <a:p>
              <a:pPr>
                <a:defRPr sz="9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dLbl>
          <c:idx val="0"/>
          <c:spPr/>
          <c:txPr>
            <a:bodyPr/>
            <a:lstStyle/>
            <a:p>
              <a:pPr>
                <a:defRPr sz="9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marker>
          <c:symbol val="none"/>
        </c:marker>
        <c:dLbl>
          <c:idx val="0"/>
          <c:spPr/>
          <c:txPr>
            <a:bodyPr/>
            <a:lstStyle/>
            <a:p>
              <a:pPr>
                <a:defRPr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Collab!$B$3</c:f>
              <c:strCache>
                <c:ptCount val="1"/>
                <c:pt idx="0">
                  <c:v>Count of Project</c:v>
                </c:pt>
              </c:strCache>
            </c:strRef>
          </c:tx>
          <c:invertIfNegative val="0"/>
          <c:cat>
            <c:strRef>
              <c:f>Collab!$A$4:$A$7</c:f>
              <c:strCach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strCache>
            </c:strRef>
          </c:cat>
          <c:val>
            <c:numRef>
              <c:f>Collab!$B$4:$B$7</c:f>
              <c:numCache>
                <c:formatCode>General</c:formatCode>
                <c:ptCount val="3"/>
                <c:pt idx="0">
                  <c:v>15</c:v>
                </c:pt>
                <c:pt idx="1">
                  <c:v>18</c:v>
                </c:pt>
                <c:pt idx="2">
                  <c:v>25</c:v>
                </c:pt>
              </c:numCache>
            </c:numRef>
          </c:val>
        </c:ser>
        <c:ser>
          <c:idx val="1"/>
          <c:order val="1"/>
          <c:tx>
            <c:strRef>
              <c:f>Collab!$C$3</c:f>
              <c:strCache>
                <c:ptCount val="1"/>
                <c:pt idx="0">
                  <c:v>Count of Collaborative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Collab!$A$4:$A$7</c:f>
              <c:strCach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strCache>
            </c:strRef>
          </c:cat>
          <c:val>
            <c:numRef>
              <c:f>Collab!$C$4:$C$7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overlap val="100"/>
        <c:axId val="217832832"/>
        <c:axId val="217851008"/>
      </c:barChart>
      <c:catAx>
        <c:axId val="217832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7851008"/>
        <c:crosses val="autoZero"/>
        <c:auto val="1"/>
        <c:lblAlgn val="ctr"/>
        <c:lblOffset val="100"/>
        <c:noMultiLvlLbl val="0"/>
      </c:catAx>
      <c:valAx>
        <c:axId val="21785100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217832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Collaborative</a:t>
            </a:r>
            <a:r>
              <a:rPr lang="en-US" sz="1200" baseline="0"/>
              <a:t> Project</a:t>
            </a:r>
            <a:endParaRPr lang="en-US" sz="1200"/>
          </a:p>
        </c:rich>
      </c:tx>
      <c:layout>
        <c:manualLayout>
          <c:xMode val="edge"/>
          <c:yMode val="edge"/>
          <c:x val="0.23961438811122512"/>
          <c:y val="0.17069949286317912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>
                  <a:solidFill>
                    <a:schemeClr val="bg1"/>
                  </a:solidFill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>
                  <a:solidFill>
                    <a:schemeClr val="bg1"/>
                  </a:solidFill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4"/>
              <c:pt idx="0">
                <c:v>2013</c:v>
              </c:pt>
              <c:pt idx="1">
                <c:v>2014</c:v>
              </c:pt>
              <c:pt idx="2">
                <c:v>2015</c:v>
              </c:pt>
              <c:pt idx="3">
                <c:v>2016</c:v>
              </c:pt>
            </c:strLit>
          </c:cat>
          <c:val>
            <c:numLit>
              <c:formatCode>General</c:formatCode>
              <c:ptCount val="4"/>
              <c:pt idx="0">
                <c:v>10</c:v>
              </c:pt>
              <c:pt idx="1">
                <c:v>12</c:v>
              </c:pt>
              <c:pt idx="2">
                <c:v>15</c:v>
              </c:pt>
              <c:pt idx="3">
                <c:v>20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overlap val="40"/>
        <c:axId val="217884544"/>
        <c:axId val="217886080"/>
      </c:barChart>
      <c:catAx>
        <c:axId val="217884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7886080"/>
        <c:crosses val="autoZero"/>
        <c:auto val="1"/>
        <c:lblAlgn val="ctr"/>
        <c:lblOffset val="100"/>
        <c:noMultiLvlLbl val="0"/>
      </c:catAx>
      <c:valAx>
        <c:axId val="21788608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217884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921062992125983"/>
          <c:y val="0.12108445042125421"/>
          <c:w val="0.45887226596675418"/>
          <c:h val="0.6448688005778286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Collab!$B$12</c:f>
              <c:strCache>
                <c:ptCount val="1"/>
                <c:pt idx="0">
                  <c:v>Collaborative Project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Collab!$A$13:$A$15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Collab!$B$13:$B$15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22</c:v>
                </c:pt>
              </c:numCache>
            </c:numRef>
          </c:val>
        </c:ser>
        <c:ser>
          <c:idx val="1"/>
          <c:order val="1"/>
          <c:tx>
            <c:strRef>
              <c:f>Collab!$C$12</c:f>
              <c:strCache>
                <c:ptCount val="1"/>
                <c:pt idx="0">
                  <c:v>non-Collaborative Project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Collab!$A$13:$A$15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Collab!$C$13:$C$15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7932928"/>
        <c:axId val="217934464"/>
      </c:barChart>
      <c:lineChart>
        <c:grouping val="standard"/>
        <c:varyColors val="0"/>
        <c:ser>
          <c:idx val="2"/>
          <c:order val="2"/>
          <c:tx>
            <c:strRef>
              <c:f>Collab!$D$12</c:f>
              <c:strCache>
                <c:ptCount val="1"/>
                <c:pt idx="0">
                  <c:v>% Collaborative project</c:v>
                </c:pt>
              </c:strCache>
            </c:strRef>
          </c:tx>
          <c:spPr>
            <a:ln w="19050"/>
          </c:spPr>
          <c:marker>
            <c:symbol val="x"/>
            <c:size val="3"/>
          </c:marker>
          <c:dLbls>
            <c:dLbl>
              <c:idx val="0"/>
              <c:layout>
                <c:manualLayout>
                  <c:x val="-5.5555555555555608E-2"/>
                  <c:y val="-4.14898571109516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7222222222222117E-2"/>
                  <c:y val="-4.52616623028563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00000000000001E-2"/>
                  <c:y val="-3.39462467271422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Collab!$A$13:$A$15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Collab!$D$13:$D$15</c:f>
              <c:numCache>
                <c:formatCode>0%</c:formatCode>
                <c:ptCount val="3"/>
                <c:pt idx="0">
                  <c:v>0.73333333333333328</c:v>
                </c:pt>
                <c:pt idx="1">
                  <c:v>0.77777777777777779</c:v>
                </c:pt>
                <c:pt idx="2">
                  <c:v>0.88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945984"/>
        <c:axId val="217944448"/>
      </c:lineChart>
      <c:catAx>
        <c:axId val="217932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934464"/>
        <c:crosses val="autoZero"/>
        <c:auto val="1"/>
        <c:lblAlgn val="ctr"/>
        <c:lblOffset val="100"/>
        <c:noMultiLvlLbl val="0"/>
      </c:catAx>
      <c:valAx>
        <c:axId val="217934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7932928"/>
        <c:crosses val="autoZero"/>
        <c:crossBetween val="between"/>
      </c:valAx>
      <c:valAx>
        <c:axId val="21794444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217945984"/>
        <c:crosses val="max"/>
        <c:crossBetween val="between"/>
      </c:valAx>
      <c:catAx>
        <c:axId val="217945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7944448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ICT Project_2012-2016_20160816.xlsx]MakeBuy!PivotTable15</c:name>
    <c:fmtId val="0"/>
  </c:pivotSource>
  <c:chart>
    <c:autoTitleDeleted val="0"/>
    <c:pivotFmts>
      <c:pivotFmt>
        <c:idx val="0"/>
        <c:spPr>
          <a:solidFill>
            <a:schemeClr val="accent1">
              <a:lumMod val="20000"/>
              <a:lumOff val="80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40000"/>
              <a:lumOff val="60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MakeBuy!$B$3:$B$4</c:f>
              <c:strCache>
                <c:ptCount val="1"/>
                <c:pt idx="0">
                  <c:v>Buy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</c:spPr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MakeBuy!$A$5:$A$7</c:f>
              <c:strCache>
                <c:ptCount val="2"/>
                <c:pt idx="0">
                  <c:v>2015</c:v>
                </c:pt>
                <c:pt idx="1">
                  <c:v>2016</c:v>
                </c:pt>
              </c:strCache>
            </c:strRef>
          </c:cat>
          <c:val>
            <c:numRef>
              <c:f>MakeBuy!$B$5:$B$7</c:f>
              <c:numCache>
                <c:formatCode>General</c:formatCode>
                <c:ptCount val="2"/>
                <c:pt idx="0">
                  <c:v>3</c:v>
                </c:pt>
                <c:pt idx="1">
                  <c:v>2</c:v>
                </c:pt>
              </c:numCache>
            </c:numRef>
          </c:val>
        </c:ser>
        <c:ser>
          <c:idx val="1"/>
          <c:order val="1"/>
          <c:tx>
            <c:strRef>
              <c:f>MakeBuy!$C$3:$C$4</c:f>
              <c:strCache>
                <c:ptCount val="1"/>
                <c:pt idx="0">
                  <c:v>Make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MakeBuy!$A$5:$A$7</c:f>
              <c:strCache>
                <c:ptCount val="2"/>
                <c:pt idx="0">
                  <c:v>2015</c:v>
                </c:pt>
                <c:pt idx="1">
                  <c:v>2016</c:v>
                </c:pt>
              </c:strCache>
            </c:strRef>
          </c:cat>
          <c:val>
            <c:numRef>
              <c:f>MakeBuy!$C$5:$C$7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</c:ser>
        <c:ser>
          <c:idx val="2"/>
          <c:order val="2"/>
          <c:tx>
            <c:strRef>
              <c:f>MakeBuy!$D$3:$D$4</c:f>
              <c:strCache>
                <c:ptCount val="1"/>
                <c:pt idx="0">
                  <c:v>Modify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MakeBuy!$A$5:$A$7</c:f>
              <c:strCache>
                <c:ptCount val="2"/>
                <c:pt idx="0">
                  <c:v>2015</c:v>
                </c:pt>
                <c:pt idx="1">
                  <c:v>2016</c:v>
                </c:pt>
              </c:strCache>
            </c:strRef>
          </c:cat>
          <c:val>
            <c:numRef>
              <c:f>MakeBuy!$D$5:$D$7</c:f>
              <c:numCache>
                <c:formatCode>General</c:formatCode>
                <c:ptCount val="2"/>
                <c:pt idx="0">
                  <c:v>12</c:v>
                </c:pt>
                <c:pt idx="1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415104"/>
        <c:axId val="218416640"/>
      </c:barChart>
      <c:catAx>
        <c:axId val="218415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8416640"/>
        <c:crosses val="autoZero"/>
        <c:auto val="1"/>
        <c:lblAlgn val="ctr"/>
        <c:lblOffset val="100"/>
        <c:noMultiLvlLbl val="0"/>
      </c:catAx>
      <c:valAx>
        <c:axId val="218416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415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/>
            </a:pPr>
            <a:r>
              <a:rPr lang="en-US" sz="1050"/>
              <a:t>No. of</a:t>
            </a:r>
            <a:r>
              <a:rPr lang="en-US" sz="1050" baseline="0"/>
              <a:t> Developement Skill Man-power</a:t>
            </a:r>
            <a:endParaRPr lang="en-US" sz="105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MakeBuy!$K$4</c:f>
              <c:strCache>
                <c:ptCount val="1"/>
                <c:pt idx="0">
                  <c:v>Man Power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MakeBuy!$J$5:$J$6</c:f>
              <c:numCache>
                <c:formatCode>General</c:formatCode>
                <c:ptCount val="2"/>
                <c:pt idx="0">
                  <c:v>2015</c:v>
                </c:pt>
                <c:pt idx="1">
                  <c:v>2016</c:v>
                </c:pt>
              </c:numCache>
            </c:numRef>
          </c:cat>
          <c:val>
            <c:numRef>
              <c:f>MakeBuy!$K$5:$K$6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428928"/>
        <c:axId val="218430464"/>
      </c:barChart>
      <c:catAx>
        <c:axId val="21842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8430464"/>
        <c:crosses val="autoZero"/>
        <c:auto val="1"/>
        <c:lblAlgn val="ctr"/>
        <c:lblOffset val="100"/>
        <c:noMultiLvlLbl val="0"/>
      </c:catAx>
      <c:valAx>
        <c:axId val="218430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428928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ICT Project_2012-2016_20160816.xlsx]Project Completion - CH12!PivotTable1</c:name>
    <c:fmtId val="2"/>
  </c:pivotSource>
  <c:chart>
    <c:autoTitleDeleted val="0"/>
    <c:pivotFmts>
      <c:pivotFmt>
        <c:idx val="0"/>
      </c:pivotFmt>
      <c:pivotFmt>
        <c:idx val="1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>
        <c:manualLayout>
          <c:layoutTarget val="inner"/>
          <c:xMode val="edge"/>
          <c:yMode val="edge"/>
          <c:x val="0.10172674325999488"/>
          <c:y val="0.20672822582413966"/>
          <c:w val="0.51568750476111336"/>
          <c:h val="0.718799523318638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'Project Completion - CH12'!$B$3:$B$4</c:f>
              <c:strCache>
                <c:ptCount val="1"/>
                <c:pt idx="0">
                  <c:v>Customer Requirement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CH12'!$A$5:$A$11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'Project Completion - CH12'!$B$5:$B$11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</c:ser>
        <c:ser>
          <c:idx val="1"/>
          <c:order val="1"/>
          <c:tx>
            <c:strRef>
              <c:f>'Project Completion - CH12'!$C$3:$C$4</c:f>
              <c:strCache>
                <c:ptCount val="1"/>
                <c:pt idx="0">
                  <c:v>Existing Operation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CH12'!$A$5:$A$11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'Project Completion - CH12'!$C$5:$C$11</c:f>
              <c:numCache>
                <c:formatCode>General</c:formatCode>
                <c:ptCount val="6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</c:numCache>
            </c:numRef>
          </c:val>
        </c:ser>
        <c:ser>
          <c:idx val="2"/>
          <c:order val="2"/>
          <c:tx>
            <c:strRef>
              <c:f>'Project Completion - CH12'!$D$3:$D$4</c:f>
              <c:strCache>
                <c:ptCount val="1"/>
                <c:pt idx="0">
                  <c:v>New Customer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CH12'!$A$5:$A$11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'Project Completion - CH12'!$D$5:$D$11</c:f>
              <c:numCache>
                <c:formatCode>General</c:formatCode>
                <c:ptCount val="6"/>
                <c:pt idx="3">
                  <c:v>4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ser>
          <c:idx val="3"/>
          <c:order val="3"/>
          <c:tx>
            <c:strRef>
              <c:f>'Project Completion - CH12'!$E$3:$E$4</c:f>
              <c:strCache>
                <c:ptCount val="1"/>
                <c:pt idx="0">
                  <c:v>New Operation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CH12'!$A$5:$A$11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'Project Completion - CH12'!$E$5:$E$11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4"/>
          <c:order val="4"/>
          <c:tx>
            <c:strRef>
              <c:f>'Project Completion - CH12'!$F$3:$F$4</c:f>
              <c:strCache>
                <c:ptCount val="1"/>
                <c:pt idx="0">
                  <c:v>Sustain Growth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CH12'!$A$5:$A$11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'Project Completion - CH12'!$F$5:$F$11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858624"/>
        <c:axId val="218860160"/>
      </c:barChart>
      <c:catAx>
        <c:axId val="218858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8860160"/>
        <c:crosses val="autoZero"/>
        <c:auto val="1"/>
        <c:lblAlgn val="ctr"/>
        <c:lblOffset val="100"/>
        <c:noMultiLvlLbl val="0"/>
      </c:catAx>
      <c:valAx>
        <c:axId val="218860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858624"/>
        <c:crosses val="autoZero"/>
        <c:crossBetween val="between"/>
        <c:majorUnit val="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'Project Completion - CH12'!$L$4</c:f>
              <c:strCache>
                <c:ptCount val="1"/>
                <c:pt idx="0">
                  <c:v>Existing Operation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'Project Completion - CH12'!$I$5:$I$10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'Project Completion - CH12'!$L$5:$L$10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29</c:v>
                </c:pt>
                <c:pt idx="5">
                  <c:v>37</c:v>
                </c:pt>
              </c:numCache>
            </c:numRef>
          </c:val>
        </c:ser>
        <c:ser>
          <c:idx val="0"/>
          <c:order val="1"/>
          <c:tx>
            <c:strRef>
              <c:f>'Project Completion - CH12'!$K$4</c:f>
              <c:strCache>
                <c:ptCount val="1"/>
                <c:pt idx="0">
                  <c:v>Customer Requirement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'Project Completion - CH12'!$I$5:$I$10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'Project Completion - CH12'!$K$5:$K$10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8</c:v>
                </c:pt>
                <c:pt idx="4">
                  <c:v>10</c:v>
                </c:pt>
                <c:pt idx="5">
                  <c:v>13</c:v>
                </c:pt>
              </c:numCache>
            </c:numRef>
          </c:val>
        </c:ser>
        <c:ser>
          <c:idx val="3"/>
          <c:order val="2"/>
          <c:tx>
            <c:strRef>
              <c:f>'Project Completion - CH12'!$M$4</c:f>
              <c:strCache>
                <c:ptCount val="1"/>
                <c:pt idx="0">
                  <c:v>New Operation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'Project Completion - CH12'!$I$5:$I$10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'Project Completion - CH12'!$M$5:$M$10</c:f>
              <c:numCache>
                <c:formatCode>General</c:formatCode>
                <c:ptCount val="6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14</c:v>
                </c:pt>
                <c:pt idx="4">
                  <c:v>17</c:v>
                </c:pt>
                <c:pt idx="5">
                  <c:v>20</c:v>
                </c:pt>
              </c:numCache>
            </c:numRef>
          </c:val>
        </c:ser>
        <c:ser>
          <c:idx val="4"/>
          <c:order val="3"/>
          <c:tx>
            <c:strRef>
              <c:f>'Project Completion - CH12'!$N$4</c:f>
              <c:strCache>
                <c:ptCount val="1"/>
                <c:pt idx="0">
                  <c:v>Sustain Growth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'Project Completion - CH12'!$I$5:$I$10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'Project Completion - CH12'!$N$5:$N$10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</c:numCache>
            </c:numRef>
          </c:val>
        </c:ser>
        <c:ser>
          <c:idx val="2"/>
          <c:order val="4"/>
          <c:tx>
            <c:strRef>
              <c:f>'Project Completion - CH12'!$J$4</c:f>
              <c:strCache>
                <c:ptCount val="1"/>
                <c:pt idx="0">
                  <c:v>New Customer</c:v>
                </c:pt>
              </c:strCache>
            </c:strRef>
          </c:tx>
          <c:spPr>
            <a:solidFill>
              <a:srgbClr val="66FF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'Project Completion - CH12'!$I$5:$I$10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'Project Completion - CH12'!$J$5:$J$10</c:f>
              <c:numCache>
                <c:formatCode>General</c:formatCode>
                <c:ptCount val="6"/>
                <c:pt idx="3">
                  <c:v>4</c:v>
                </c:pt>
                <c:pt idx="4">
                  <c:v>8</c:v>
                </c:pt>
                <c:pt idx="5">
                  <c:v>11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8899968"/>
        <c:axId val="218901504"/>
      </c:barChart>
      <c:catAx>
        <c:axId val="21889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01504"/>
        <c:crosses val="autoZero"/>
        <c:auto val="1"/>
        <c:lblAlgn val="ctr"/>
        <c:lblOffset val="100"/>
        <c:noMultiLvlLbl val="0"/>
      </c:catAx>
      <c:valAx>
        <c:axId val="21890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Project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9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015601196703564E-2"/>
          <c:y val="0.78710134917345853"/>
          <c:w val="0.96696162105610928"/>
          <c:h val="0.184828475387944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1"/>
          <c:order val="0"/>
          <c:tx>
            <c:strRef>
              <c:f>'Project Completion - CH12'!$L$4</c:f>
              <c:strCache>
                <c:ptCount val="1"/>
                <c:pt idx="0">
                  <c:v>Existing Operation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'Project Completion - CH12'!$I$5:$I$10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'Project Completion - CH12'!$L$5:$L$10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29</c:v>
                </c:pt>
                <c:pt idx="5">
                  <c:v>37</c:v>
                </c:pt>
              </c:numCache>
            </c:numRef>
          </c:val>
        </c:ser>
        <c:ser>
          <c:idx val="0"/>
          <c:order val="1"/>
          <c:tx>
            <c:strRef>
              <c:f>'Project Completion - CH12'!$K$4</c:f>
              <c:strCache>
                <c:ptCount val="1"/>
                <c:pt idx="0">
                  <c:v>Customer Requirement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'Project Completion - CH12'!$I$5:$I$10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'Project Completion - CH12'!$K$5:$K$10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8</c:v>
                </c:pt>
                <c:pt idx="4">
                  <c:v>10</c:v>
                </c:pt>
                <c:pt idx="5">
                  <c:v>13</c:v>
                </c:pt>
              </c:numCache>
            </c:numRef>
          </c:val>
        </c:ser>
        <c:ser>
          <c:idx val="3"/>
          <c:order val="2"/>
          <c:tx>
            <c:strRef>
              <c:f>'Project Completion - CH12'!$M$4</c:f>
              <c:strCache>
                <c:ptCount val="1"/>
                <c:pt idx="0">
                  <c:v>New Operation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'Project Completion - CH12'!$I$5:$I$10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'Project Completion - CH12'!$M$5:$M$10</c:f>
              <c:numCache>
                <c:formatCode>General</c:formatCode>
                <c:ptCount val="6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14</c:v>
                </c:pt>
                <c:pt idx="4">
                  <c:v>17</c:v>
                </c:pt>
                <c:pt idx="5">
                  <c:v>20</c:v>
                </c:pt>
              </c:numCache>
            </c:numRef>
          </c:val>
        </c:ser>
        <c:ser>
          <c:idx val="4"/>
          <c:order val="3"/>
          <c:tx>
            <c:strRef>
              <c:f>'Project Completion - CH12'!$N$4</c:f>
              <c:strCache>
                <c:ptCount val="1"/>
                <c:pt idx="0">
                  <c:v>Sustain Growth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'Project Completion - CH12'!$I$5:$I$10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'Project Completion - CH12'!$N$5:$N$10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</c:numCache>
            </c:numRef>
          </c:val>
        </c:ser>
        <c:ser>
          <c:idx val="2"/>
          <c:order val="4"/>
          <c:tx>
            <c:strRef>
              <c:f>'Project Completion - CH12'!$J$4</c:f>
              <c:strCache>
                <c:ptCount val="1"/>
                <c:pt idx="0">
                  <c:v>New Customer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'Project Completion - CH12'!$I$5:$I$10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'Project Completion - CH12'!$J$5:$J$10</c:f>
              <c:numCache>
                <c:formatCode>General</c:formatCode>
                <c:ptCount val="6"/>
                <c:pt idx="3">
                  <c:v>4</c:v>
                </c:pt>
                <c:pt idx="4">
                  <c:v>8</c:v>
                </c:pt>
                <c:pt idx="5">
                  <c:v>11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9306240"/>
        <c:axId val="219320320"/>
      </c:barChart>
      <c:catAx>
        <c:axId val="21930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9320320"/>
        <c:crosses val="autoZero"/>
        <c:auto val="1"/>
        <c:lblAlgn val="ctr"/>
        <c:lblOffset val="100"/>
        <c:noMultiLvlLbl val="0"/>
      </c:catAx>
      <c:valAx>
        <c:axId val="2193203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93062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138501112115434"/>
          <c:y val="0.2260665564952529"/>
          <c:w val="0.3119135311615886"/>
          <c:h val="0.363110710558770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8687593088193188"/>
          <c:y val="6.8231362009509008E-2"/>
          <c:w val="0.57047514869155858"/>
          <c:h val="0.6314661576393859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'Project Completion - CH12'!$AD$3</c:f>
              <c:strCache>
                <c:ptCount val="1"/>
                <c:pt idx="0">
                  <c:v>On-time project</c:v>
                </c:pt>
              </c:strCache>
            </c:strRef>
          </c:tx>
          <c:invertIfNegative val="0"/>
          <c:dLbls>
            <c:numFmt formatCode="General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CH12'!$AE$2:$AG$2</c:f>
              <c:strCache>
                <c:ptCount val="3"/>
                <c:pt idx="0">
                  <c:v>Year 2014</c:v>
                </c:pt>
                <c:pt idx="1">
                  <c:v>Year 2015</c:v>
                </c:pt>
                <c:pt idx="2">
                  <c:v>Year 2016</c:v>
                </c:pt>
              </c:strCache>
            </c:strRef>
          </c:cat>
          <c:val>
            <c:numRef>
              <c:f>'Project Completion - CH12'!$AE$3:$AG$3</c:f>
              <c:numCache>
                <c:formatCode>General</c:formatCode>
                <c:ptCount val="3"/>
                <c:pt idx="0">
                  <c:v>11</c:v>
                </c:pt>
                <c:pt idx="1">
                  <c:v>16</c:v>
                </c:pt>
                <c:pt idx="2">
                  <c:v>12</c:v>
                </c:pt>
              </c:numCache>
            </c:numRef>
          </c:val>
        </c:ser>
        <c:ser>
          <c:idx val="2"/>
          <c:order val="1"/>
          <c:tx>
            <c:strRef>
              <c:f>'Project Completion - CH12'!$AD$5</c:f>
              <c:strCache>
                <c:ptCount val="1"/>
                <c:pt idx="0">
                  <c:v>Delay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dLbls>
            <c:dLbl>
              <c:idx val="2"/>
              <c:layout>
                <c:manualLayout>
                  <c:x val="2.6718008556327051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CH12'!$AE$2:$AG$2</c:f>
              <c:strCache>
                <c:ptCount val="3"/>
                <c:pt idx="0">
                  <c:v>Year 2014</c:v>
                </c:pt>
                <c:pt idx="1">
                  <c:v>Year 2015</c:v>
                </c:pt>
                <c:pt idx="2">
                  <c:v>Year 2016</c:v>
                </c:pt>
              </c:strCache>
            </c:strRef>
          </c:cat>
          <c:val>
            <c:numRef>
              <c:f>'Project Completion - CH12'!$AE$5:$AG$5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</c:numCache>
            </c:numRef>
          </c:val>
        </c:ser>
        <c:ser>
          <c:idx val="3"/>
          <c:order val="2"/>
          <c:tx>
            <c:strRef>
              <c:f>'Project Completion - CH12'!$AD$6</c:f>
              <c:strCache>
                <c:ptCount val="1"/>
                <c:pt idx="0">
                  <c:v>on progress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dLbls>
            <c:dLbl>
              <c:idx val="0"/>
              <c:layout>
                <c:manualLayout>
                  <c:x val="-4.5424191253728742E-2"/>
                  <c:y val="-4.84848484848484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8096202503948055E-2"/>
                  <c:y val="-5.25252525252525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3496074565688003E-3"/>
                  <c:y val="9.959328159259088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2.6628727195592583E-3"/>
                  <c:y val="-1.80288427413608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CH12'!$AE$2:$AG$2</c:f>
              <c:strCache>
                <c:ptCount val="3"/>
                <c:pt idx="0">
                  <c:v>Year 2014</c:v>
                </c:pt>
                <c:pt idx="1">
                  <c:v>Year 2015</c:v>
                </c:pt>
                <c:pt idx="2">
                  <c:v>Year 2016</c:v>
                </c:pt>
              </c:strCache>
            </c:strRef>
          </c:cat>
          <c:val>
            <c:numRef>
              <c:f>'Project Completion - CH12'!$AE$6:$AG$6</c:f>
              <c:numCache>
                <c:formatCode>General</c:formatCode>
                <c:ptCount val="3"/>
                <c:pt idx="2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9456640"/>
        <c:axId val="219458176"/>
      </c:barChart>
      <c:lineChart>
        <c:grouping val="stacked"/>
        <c:varyColors val="0"/>
        <c:ser>
          <c:idx val="4"/>
          <c:order val="3"/>
          <c:tx>
            <c:strRef>
              <c:f>'Project Completion - CH12'!$AD$20</c:f>
              <c:strCache>
                <c:ptCount val="1"/>
                <c:pt idx="0">
                  <c:v>% Ratio of project completion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pPr>
              <a:ln>
                <a:solidFill>
                  <a:srgbClr val="FFC000"/>
                </a:solidFill>
              </a:ln>
            </c:spPr>
          </c:marker>
          <c:dLbls>
            <c:dLbl>
              <c:idx val="0"/>
              <c:layout>
                <c:manualLayout>
                  <c:x val="-5.3580908695647078E-2"/>
                  <c:y val="-4.6874991127538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6.2511060144921651E-2"/>
                  <c:y val="-3.60576854827215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7.1441211594196155E-2"/>
                  <c:y val="-3.60576854827215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6.8464494444437932E-2"/>
                  <c:y val="-3.24519169344493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CH12'!$AE$2:$AG$2</c:f>
              <c:strCache>
                <c:ptCount val="3"/>
                <c:pt idx="0">
                  <c:v>Year 2014</c:v>
                </c:pt>
                <c:pt idx="1">
                  <c:v>Year 2015</c:v>
                </c:pt>
                <c:pt idx="2">
                  <c:v>Year 2016</c:v>
                </c:pt>
              </c:strCache>
            </c:strRef>
          </c:cat>
          <c:val>
            <c:numRef>
              <c:f>'Project Completion - CH12'!$AE$20:$AG$20</c:f>
              <c:numCache>
                <c:formatCode>0%</c:formatCode>
                <c:ptCount val="3"/>
                <c:pt idx="0">
                  <c:v>0.7857142857142857</c:v>
                </c:pt>
                <c:pt idx="1">
                  <c:v>0.88888888888888884</c:v>
                </c:pt>
                <c:pt idx="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469696"/>
        <c:axId val="219468160"/>
      </c:lineChart>
      <c:catAx>
        <c:axId val="21945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219458176"/>
        <c:crosses val="autoZero"/>
        <c:auto val="1"/>
        <c:lblAlgn val="ctr"/>
        <c:lblOffset val="100"/>
        <c:noMultiLvlLbl val="0"/>
      </c:catAx>
      <c:valAx>
        <c:axId val="219458176"/>
        <c:scaling>
          <c:orientation val="minMax"/>
          <c:max val="30"/>
          <c:min val="0"/>
        </c:scaling>
        <c:delete val="0"/>
        <c:axPos val="l"/>
        <c:majorGridlines>
          <c:spPr>
            <a:ln>
              <a:noFill/>
            </a:ln>
          </c:spPr>
        </c:majorGridlines>
        <c:numFmt formatCode="0" sourceLinked="0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1050"/>
            </a:pPr>
            <a:endParaRPr lang="en-US"/>
          </a:p>
        </c:txPr>
        <c:crossAx val="219456640"/>
        <c:crosses val="autoZero"/>
        <c:crossBetween val="between"/>
      </c:valAx>
      <c:valAx>
        <c:axId val="219468160"/>
        <c:scaling>
          <c:orientation val="minMax"/>
          <c:max val="1.1000000000000001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crossAx val="219469696"/>
        <c:crosses val="max"/>
        <c:crossBetween val="between"/>
      </c:valAx>
      <c:catAx>
        <c:axId val="219469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9468160"/>
        <c:crosses val="autoZero"/>
        <c:auto val="1"/>
        <c:lblAlgn val="ctr"/>
        <c:lblOffset val="100"/>
        <c:noMultiLvlLbl val="0"/>
      </c:catAx>
      <c:spPr>
        <a:ln>
          <a:solidFill>
            <a:schemeClr val="tx1"/>
          </a:solidFill>
        </a:ln>
      </c:spPr>
    </c:plotArea>
    <c:legend>
      <c:legendPos val="b"/>
      <c:layout>
        <c:manualLayout>
          <c:xMode val="edge"/>
          <c:yMode val="edge"/>
          <c:x val="1.7761177887753086E-2"/>
          <c:y val="0.78753079809002158"/>
          <c:w val="0.98223882211224689"/>
          <c:h val="0.20177880796130981"/>
        </c:manualLayout>
      </c:layout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'Project Completion - CH12'!$AM$5</c:f>
              <c:strCache>
                <c:ptCount val="1"/>
                <c:pt idx="0">
                  <c:v>Platform development project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CH12'!$AN$4:$AP$4</c:f>
              <c:strCache>
                <c:ptCount val="3"/>
                <c:pt idx="0">
                  <c:v> Year 2013</c:v>
                </c:pt>
                <c:pt idx="1">
                  <c:v>Year 2014</c:v>
                </c:pt>
                <c:pt idx="2">
                  <c:v>Year 2015</c:v>
                </c:pt>
              </c:strCache>
            </c:strRef>
          </c:cat>
          <c:val>
            <c:numRef>
              <c:f>'Project Completion - CH12'!$AN$5:$AP$5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027712"/>
        <c:axId val="219041792"/>
      </c:barChart>
      <c:catAx>
        <c:axId val="2190277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9041792"/>
        <c:crosses val="autoZero"/>
        <c:auto val="1"/>
        <c:lblAlgn val="ctr"/>
        <c:lblOffset val="100"/>
        <c:noMultiLvlLbl val="0"/>
      </c:catAx>
      <c:valAx>
        <c:axId val="21904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027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'Project Completion - CH12'!$AT$148</c:f>
              <c:strCache>
                <c:ptCount val="1"/>
                <c:pt idx="0">
                  <c:v>B&amp;S Project</c:v>
                </c:pt>
              </c:strCache>
            </c:strRef>
          </c:tx>
          <c:invertIfNegative val="0"/>
          <c:cat>
            <c:multiLvlStrRef>
              <c:f>'Project Completion - CH12'!$AR$149:$AS$156</c:f>
              <c:multiLvlStrCache>
                <c:ptCount val="8"/>
                <c:lvl>
                  <c:pt idx="0">
                    <c:v>Total</c:v>
                  </c:pt>
                  <c:pt idx="1">
                    <c:v>Success</c:v>
                  </c:pt>
                  <c:pt idx="2">
                    <c:v>Total</c:v>
                  </c:pt>
                  <c:pt idx="3">
                    <c:v>Success</c:v>
                  </c:pt>
                  <c:pt idx="4">
                    <c:v>Total</c:v>
                  </c:pt>
                  <c:pt idx="5">
                    <c:v>Success</c:v>
                  </c:pt>
                  <c:pt idx="6">
                    <c:v>Total</c:v>
                  </c:pt>
                  <c:pt idx="7">
                    <c:v>Success</c:v>
                  </c:pt>
                </c:lvl>
                <c:lvl>
                  <c:pt idx="0">
                    <c:v>2013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2015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2016</c:v>
                  </c:pt>
                </c:lvl>
              </c:multiLvlStrCache>
            </c:multiLvlStrRef>
          </c:cat>
          <c:val>
            <c:numRef>
              <c:f>'Project Completion - CH12'!$AT$149:$AT$156</c:f>
              <c:numCache>
                <c:formatCode>General</c:formatCode>
                <c:ptCount val="8"/>
                <c:pt idx="6">
                  <c:v>1</c:v>
                </c:pt>
                <c:pt idx="7">
                  <c:v>1</c:v>
                </c:pt>
              </c:numCache>
            </c:numRef>
          </c:val>
        </c:ser>
        <c:ser>
          <c:idx val="1"/>
          <c:order val="1"/>
          <c:tx>
            <c:strRef>
              <c:f>'Project Completion - CH12'!$AU$148</c:f>
              <c:strCache>
                <c:ptCount val="1"/>
                <c:pt idx="0">
                  <c:v>Business Architecture</c:v>
                </c:pt>
              </c:strCache>
            </c:strRef>
          </c:tx>
          <c:invertIfNegative val="0"/>
          <c:cat>
            <c:multiLvlStrRef>
              <c:f>'Project Completion - CH12'!$AR$149:$AS$156</c:f>
              <c:multiLvlStrCache>
                <c:ptCount val="8"/>
                <c:lvl>
                  <c:pt idx="0">
                    <c:v>Total</c:v>
                  </c:pt>
                  <c:pt idx="1">
                    <c:v>Success</c:v>
                  </c:pt>
                  <c:pt idx="2">
                    <c:v>Total</c:v>
                  </c:pt>
                  <c:pt idx="3">
                    <c:v>Success</c:v>
                  </c:pt>
                  <c:pt idx="4">
                    <c:v>Total</c:v>
                  </c:pt>
                  <c:pt idx="5">
                    <c:v>Success</c:v>
                  </c:pt>
                  <c:pt idx="6">
                    <c:v>Total</c:v>
                  </c:pt>
                  <c:pt idx="7">
                    <c:v>Success</c:v>
                  </c:pt>
                </c:lvl>
                <c:lvl>
                  <c:pt idx="0">
                    <c:v>2013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2015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2016</c:v>
                  </c:pt>
                </c:lvl>
              </c:multiLvlStrCache>
            </c:multiLvlStrRef>
          </c:cat>
          <c:val>
            <c:numRef>
              <c:f>'Project Completion - CH12'!$AU$149:$AU$156</c:f>
              <c:numCache>
                <c:formatCode>General</c:formatCode>
                <c:ptCount val="8"/>
                <c:pt idx="0">
                  <c:v>6</c:v>
                </c:pt>
                <c:pt idx="1">
                  <c:v>5</c:v>
                </c:pt>
                <c:pt idx="2">
                  <c:v>9</c:v>
                </c:pt>
                <c:pt idx="3">
                  <c:v>7</c:v>
                </c:pt>
                <c:pt idx="4">
                  <c:v>9</c:v>
                </c:pt>
                <c:pt idx="5">
                  <c:v>9</c:v>
                </c:pt>
              </c:numCache>
            </c:numRef>
          </c:val>
        </c:ser>
        <c:ser>
          <c:idx val="2"/>
          <c:order val="2"/>
          <c:tx>
            <c:strRef>
              <c:f>'Project Completion - CH12'!$AV$148</c:f>
              <c:strCache>
                <c:ptCount val="1"/>
                <c:pt idx="0">
                  <c:v>ERP-TMS </c:v>
                </c:pt>
              </c:strCache>
            </c:strRef>
          </c:tx>
          <c:invertIfNegative val="0"/>
          <c:cat>
            <c:multiLvlStrRef>
              <c:f>'Project Completion - CH12'!$AR$149:$AS$156</c:f>
              <c:multiLvlStrCache>
                <c:ptCount val="8"/>
                <c:lvl>
                  <c:pt idx="0">
                    <c:v>Total</c:v>
                  </c:pt>
                  <c:pt idx="1">
                    <c:v>Success</c:v>
                  </c:pt>
                  <c:pt idx="2">
                    <c:v>Total</c:v>
                  </c:pt>
                  <c:pt idx="3">
                    <c:v>Success</c:v>
                  </c:pt>
                  <c:pt idx="4">
                    <c:v>Total</c:v>
                  </c:pt>
                  <c:pt idx="5">
                    <c:v>Success</c:v>
                  </c:pt>
                  <c:pt idx="6">
                    <c:v>Total</c:v>
                  </c:pt>
                  <c:pt idx="7">
                    <c:v>Success</c:v>
                  </c:pt>
                </c:lvl>
                <c:lvl>
                  <c:pt idx="0">
                    <c:v>2013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2015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2016</c:v>
                  </c:pt>
                </c:lvl>
              </c:multiLvlStrCache>
            </c:multiLvlStrRef>
          </c:cat>
          <c:val>
            <c:numRef>
              <c:f>'Project Completion - CH12'!$AV$149:$AV$156</c:f>
              <c:numCache>
                <c:formatCode>General</c:formatCode>
                <c:ptCount val="8"/>
                <c:pt idx="6">
                  <c:v>4</c:v>
                </c:pt>
                <c:pt idx="7">
                  <c:v>1</c:v>
                </c:pt>
              </c:numCache>
            </c:numRef>
          </c:val>
        </c:ser>
        <c:ser>
          <c:idx val="3"/>
          <c:order val="3"/>
          <c:tx>
            <c:strRef>
              <c:f>'Project Completion - CH12'!$AW$148</c:f>
              <c:strCache>
                <c:ptCount val="1"/>
                <c:pt idx="0">
                  <c:v>IT Operation</c:v>
                </c:pt>
              </c:strCache>
            </c:strRef>
          </c:tx>
          <c:invertIfNegative val="0"/>
          <c:cat>
            <c:multiLvlStrRef>
              <c:f>'Project Completion - CH12'!$AR$149:$AS$156</c:f>
              <c:multiLvlStrCache>
                <c:ptCount val="8"/>
                <c:lvl>
                  <c:pt idx="0">
                    <c:v>Total</c:v>
                  </c:pt>
                  <c:pt idx="1">
                    <c:v>Success</c:v>
                  </c:pt>
                  <c:pt idx="2">
                    <c:v>Total</c:v>
                  </c:pt>
                  <c:pt idx="3">
                    <c:v>Success</c:v>
                  </c:pt>
                  <c:pt idx="4">
                    <c:v>Total</c:v>
                  </c:pt>
                  <c:pt idx="5">
                    <c:v>Success</c:v>
                  </c:pt>
                  <c:pt idx="6">
                    <c:v>Total</c:v>
                  </c:pt>
                  <c:pt idx="7">
                    <c:v>Success</c:v>
                  </c:pt>
                </c:lvl>
                <c:lvl>
                  <c:pt idx="0">
                    <c:v>2013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2015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2016</c:v>
                  </c:pt>
                </c:lvl>
              </c:multiLvlStrCache>
            </c:multiLvlStrRef>
          </c:cat>
          <c:val>
            <c:numRef>
              <c:f>'Project Completion - CH12'!$AW$149:$AW$156</c:f>
              <c:numCache>
                <c:formatCode>General</c:formatCode>
                <c:ptCount val="8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ser>
          <c:idx val="4"/>
          <c:order val="4"/>
          <c:tx>
            <c:strRef>
              <c:f>'Project Completion - CH12'!$AX$148</c:f>
              <c:strCache>
                <c:ptCount val="1"/>
                <c:pt idx="0">
                  <c:v>Logistics Commerce</c:v>
                </c:pt>
              </c:strCache>
            </c:strRef>
          </c:tx>
          <c:invertIfNegative val="0"/>
          <c:cat>
            <c:multiLvlStrRef>
              <c:f>'Project Completion - CH12'!$AR$149:$AS$156</c:f>
              <c:multiLvlStrCache>
                <c:ptCount val="8"/>
                <c:lvl>
                  <c:pt idx="0">
                    <c:v>Total</c:v>
                  </c:pt>
                  <c:pt idx="1">
                    <c:v>Success</c:v>
                  </c:pt>
                  <c:pt idx="2">
                    <c:v>Total</c:v>
                  </c:pt>
                  <c:pt idx="3">
                    <c:v>Success</c:v>
                  </c:pt>
                  <c:pt idx="4">
                    <c:v>Total</c:v>
                  </c:pt>
                  <c:pt idx="5">
                    <c:v>Success</c:v>
                  </c:pt>
                  <c:pt idx="6">
                    <c:v>Total</c:v>
                  </c:pt>
                  <c:pt idx="7">
                    <c:v>Success</c:v>
                  </c:pt>
                </c:lvl>
                <c:lvl>
                  <c:pt idx="0">
                    <c:v>2013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2015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2016</c:v>
                  </c:pt>
                </c:lvl>
              </c:multiLvlStrCache>
            </c:multiLvlStrRef>
          </c:cat>
          <c:val>
            <c:numRef>
              <c:f>'Project Completion - CH12'!$AX$149:$AX$156</c:f>
              <c:numCache>
                <c:formatCode>General</c:formatCode>
                <c:ptCount val="8"/>
                <c:pt idx="6">
                  <c:v>5</c:v>
                </c:pt>
                <c:pt idx="7">
                  <c:v>1</c:v>
                </c:pt>
              </c:numCache>
            </c:numRef>
          </c:val>
        </c:ser>
        <c:ser>
          <c:idx val="5"/>
          <c:order val="5"/>
          <c:tx>
            <c:strRef>
              <c:f>'Project Completion - CH12'!$AY$148</c:f>
              <c:strCache>
                <c:ptCount val="1"/>
                <c:pt idx="0">
                  <c:v>Operation Intelligent</c:v>
                </c:pt>
              </c:strCache>
            </c:strRef>
          </c:tx>
          <c:invertIfNegative val="0"/>
          <c:cat>
            <c:multiLvlStrRef>
              <c:f>'Project Completion - CH12'!$AR$149:$AS$156</c:f>
              <c:multiLvlStrCache>
                <c:ptCount val="8"/>
                <c:lvl>
                  <c:pt idx="0">
                    <c:v>Total</c:v>
                  </c:pt>
                  <c:pt idx="1">
                    <c:v>Success</c:v>
                  </c:pt>
                  <c:pt idx="2">
                    <c:v>Total</c:v>
                  </c:pt>
                  <c:pt idx="3">
                    <c:v>Success</c:v>
                  </c:pt>
                  <c:pt idx="4">
                    <c:v>Total</c:v>
                  </c:pt>
                  <c:pt idx="5">
                    <c:v>Success</c:v>
                  </c:pt>
                  <c:pt idx="6">
                    <c:v>Total</c:v>
                  </c:pt>
                  <c:pt idx="7">
                    <c:v>Success</c:v>
                  </c:pt>
                </c:lvl>
                <c:lvl>
                  <c:pt idx="0">
                    <c:v>2013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2015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2016</c:v>
                  </c:pt>
                </c:lvl>
              </c:multiLvlStrCache>
            </c:multiLvlStrRef>
          </c:cat>
          <c:val>
            <c:numRef>
              <c:f>'Project Completion - CH12'!$AY$149:$AY$156</c:f>
              <c:numCache>
                <c:formatCode>General</c:formatCode>
                <c:ptCount val="8"/>
                <c:pt idx="6">
                  <c:v>2</c:v>
                </c:pt>
                <c:pt idx="7">
                  <c:v>1</c:v>
                </c:pt>
              </c:numCache>
            </c:numRef>
          </c:val>
        </c:ser>
        <c:ser>
          <c:idx val="6"/>
          <c:order val="6"/>
          <c:tx>
            <c:strRef>
              <c:f>'Project Completion - CH12'!$AZ$148</c:f>
              <c:strCache>
                <c:ptCount val="1"/>
                <c:pt idx="0">
                  <c:v>Oversea</c:v>
                </c:pt>
              </c:strCache>
            </c:strRef>
          </c:tx>
          <c:invertIfNegative val="0"/>
          <c:cat>
            <c:multiLvlStrRef>
              <c:f>'Project Completion - CH12'!$AR$149:$AS$156</c:f>
              <c:multiLvlStrCache>
                <c:ptCount val="8"/>
                <c:lvl>
                  <c:pt idx="0">
                    <c:v>Total</c:v>
                  </c:pt>
                  <c:pt idx="1">
                    <c:v>Success</c:v>
                  </c:pt>
                  <c:pt idx="2">
                    <c:v>Total</c:v>
                  </c:pt>
                  <c:pt idx="3">
                    <c:v>Success</c:v>
                  </c:pt>
                  <c:pt idx="4">
                    <c:v>Total</c:v>
                  </c:pt>
                  <c:pt idx="5">
                    <c:v>Success</c:v>
                  </c:pt>
                  <c:pt idx="6">
                    <c:v>Total</c:v>
                  </c:pt>
                  <c:pt idx="7">
                    <c:v>Success</c:v>
                  </c:pt>
                </c:lvl>
                <c:lvl>
                  <c:pt idx="0">
                    <c:v>2013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2015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2016</c:v>
                  </c:pt>
                </c:lvl>
              </c:multiLvlStrCache>
            </c:multiLvlStrRef>
          </c:cat>
          <c:val>
            <c:numRef>
              <c:f>'Project Completion - CH12'!$AZ$149:$AZ$156</c:f>
              <c:numCache>
                <c:formatCode>General</c:formatCode>
                <c:ptCount val="8"/>
                <c:pt idx="6">
                  <c:v>1</c:v>
                </c:pt>
              </c:numCache>
            </c:numRef>
          </c:val>
        </c:ser>
        <c:ser>
          <c:idx val="7"/>
          <c:order val="7"/>
          <c:tx>
            <c:strRef>
              <c:f>'Project Completion - CH12'!$BA$148</c:f>
              <c:strCache>
                <c:ptCount val="1"/>
                <c:pt idx="0">
                  <c:v>Warehouse</c:v>
                </c:pt>
              </c:strCache>
            </c:strRef>
          </c:tx>
          <c:invertIfNegative val="0"/>
          <c:cat>
            <c:multiLvlStrRef>
              <c:f>'Project Completion - CH12'!$AR$149:$AS$156</c:f>
              <c:multiLvlStrCache>
                <c:ptCount val="8"/>
                <c:lvl>
                  <c:pt idx="0">
                    <c:v>Total</c:v>
                  </c:pt>
                  <c:pt idx="1">
                    <c:v>Success</c:v>
                  </c:pt>
                  <c:pt idx="2">
                    <c:v>Total</c:v>
                  </c:pt>
                  <c:pt idx="3">
                    <c:v>Success</c:v>
                  </c:pt>
                  <c:pt idx="4">
                    <c:v>Total</c:v>
                  </c:pt>
                  <c:pt idx="5">
                    <c:v>Success</c:v>
                  </c:pt>
                  <c:pt idx="6">
                    <c:v>Total</c:v>
                  </c:pt>
                  <c:pt idx="7">
                    <c:v>Success</c:v>
                  </c:pt>
                </c:lvl>
                <c:lvl>
                  <c:pt idx="0">
                    <c:v>2013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2015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2016</c:v>
                  </c:pt>
                </c:lvl>
              </c:multiLvlStrCache>
            </c:multiLvlStrRef>
          </c:cat>
          <c:val>
            <c:numRef>
              <c:f>'Project Completion - CH12'!$BA$149:$BA$156</c:f>
              <c:numCache>
                <c:formatCode>General</c:formatCode>
                <c:ptCount val="8"/>
                <c:pt idx="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227648"/>
        <c:axId val="219229184"/>
      </c:barChart>
      <c:catAx>
        <c:axId val="2192276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9229184"/>
        <c:crosses val="autoZero"/>
        <c:auto val="1"/>
        <c:lblAlgn val="ctr"/>
        <c:lblOffset val="100"/>
        <c:noMultiLvlLbl val="0"/>
      </c:catAx>
      <c:valAx>
        <c:axId val="219229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227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59869393164516"/>
          <c:y val="6.1205727349132787E-2"/>
          <c:w val="0.61088720915480577"/>
          <c:h val="0.6314661576393859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'Project Completion - CH12'!$AD$3</c:f>
              <c:strCache>
                <c:ptCount val="1"/>
                <c:pt idx="0">
                  <c:v>On-time project</c:v>
                </c:pt>
              </c:strCache>
            </c:strRef>
          </c:tx>
          <c:invertIfNegative val="0"/>
          <c:dLbls>
            <c:numFmt formatCode="General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CH12'!$AE$2:$AG$2</c:f>
              <c:strCache>
                <c:ptCount val="3"/>
                <c:pt idx="0">
                  <c:v>Year 2014</c:v>
                </c:pt>
                <c:pt idx="1">
                  <c:v>Year 2015</c:v>
                </c:pt>
                <c:pt idx="2">
                  <c:v>Year 2016</c:v>
                </c:pt>
              </c:strCache>
            </c:strRef>
          </c:cat>
          <c:val>
            <c:numRef>
              <c:f>'Project Completion - CH12'!$AE$3:$AG$3</c:f>
              <c:numCache>
                <c:formatCode>General</c:formatCode>
                <c:ptCount val="3"/>
                <c:pt idx="0">
                  <c:v>11</c:v>
                </c:pt>
                <c:pt idx="1">
                  <c:v>16</c:v>
                </c:pt>
                <c:pt idx="2">
                  <c:v>12</c:v>
                </c:pt>
              </c:numCache>
            </c:numRef>
          </c:val>
        </c:ser>
        <c:ser>
          <c:idx val="1"/>
          <c:order val="1"/>
          <c:tx>
            <c:strRef>
              <c:f>'Project Completion - CH12'!$AD$5</c:f>
              <c:strCache>
                <c:ptCount val="1"/>
                <c:pt idx="0">
                  <c:v>Delay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CH12'!$AE$2:$AG$2</c:f>
              <c:strCache>
                <c:ptCount val="3"/>
                <c:pt idx="0">
                  <c:v>Year 2014</c:v>
                </c:pt>
                <c:pt idx="1">
                  <c:v>Year 2015</c:v>
                </c:pt>
                <c:pt idx="2">
                  <c:v>Year 2016</c:v>
                </c:pt>
              </c:strCache>
            </c:strRef>
          </c:cat>
          <c:val>
            <c:numRef>
              <c:f>'Project Completion - CH12'!$AE$5:$AG$5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</c:numCache>
            </c:numRef>
          </c:val>
        </c:ser>
        <c:ser>
          <c:idx val="2"/>
          <c:order val="2"/>
          <c:tx>
            <c:strRef>
              <c:f>'Project Completion - CH12'!$AD$6</c:f>
              <c:strCache>
                <c:ptCount val="1"/>
                <c:pt idx="0">
                  <c:v>on progress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dLbls>
            <c:dLbl>
              <c:idx val="2"/>
              <c:layout>
                <c:manualLayout>
                  <c:x val="2.6718008556327051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CH12'!$AE$2:$AG$2</c:f>
              <c:strCache>
                <c:ptCount val="3"/>
                <c:pt idx="0">
                  <c:v>Year 2014</c:v>
                </c:pt>
                <c:pt idx="1">
                  <c:v>Year 2015</c:v>
                </c:pt>
                <c:pt idx="2">
                  <c:v>Year 2016</c:v>
                </c:pt>
              </c:strCache>
            </c:strRef>
          </c:cat>
          <c:val>
            <c:numRef>
              <c:f>'Project Completion - CH12'!$AE$6:$AG$6</c:f>
              <c:numCache>
                <c:formatCode>General</c:formatCode>
                <c:ptCount val="3"/>
                <c:pt idx="2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100"/>
        <c:axId val="219275264"/>
        <c:axId val="219276800"/>
      </c:barChart>
      <c:lineChart>
        <c:grouping val="stacked"/>
        <c:varyColors val="0"/>
        <c:ser>
          <c:idx val="3"/>
          <c:order val="3"/>
          <c:tx>
            <c:strRef>
              <c:f>'Project Completion - CH12'!$AS$10</c:f>
              <c:strCache>
                <c:ptCount val="1"/>
                <c:pt idx="0">
                  <c:v>% Ratio of project completion</c:v>
                </c:pt>
              </c:strCache>
            </c:strRef>
          </c:tx>
          <c:dLbls>
            <c:dLbl>
              <c:idx val="0"/>
              <c:layout>
                <c:manualLayout>
                  <c:x val="-4.5424191253728742E-2"/>
                  <c:y val="-4.84848484848484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8096202503948055E-2"/>
                  <c:y val="-5.25252525252525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2939198006265765E-2"/>
                  <c:y val="-4.11588935998384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6.7868527439993928E-2"/>
                  <c:y val="-2.87317640963803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CH12'!$AE$2:$AG$2</c:f>
              <c:strCache>
                <c:ptCount val="3"/>
                <c:pt idx="0">
                  <c:v>Year 2014</c:v>
                </c:pt>
                <c:pt idx="1">
                  <c:v>Year 2015</c:v>
                </c:pt>
                <c:pt idx="2">
                  <c:v>Year 2016</c:v>
                </c:pt>
              </c:strCache>
            </c:strRef>
          </c:cat>
          <c:val>
            <c:numRef>
              <c:f>'Project Completion - CH12'!$AT$10:$AW$10</c:f>
              <c:numCache>
                <c:formatCode>0%</c:formatCode>
                <c:ptCount val="4"/>
                <c:pt idx="0">
                  <c:v>0.8571428571428571</c:v>
                </c:pt>
                <c:pt idx="1">
                  <c:v>0.8666666666666667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554560"/>
        <c:axId val="219278336"/>
      </c:lineChart>
      <c:catAx>
        <c:axId val="21927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9276800"/>
        <c:crosses val="autoZero"/>
        <c:auto val="1"/>
        <c:lblAlgn val="ctr"/>
        <c:lblOffset val="100"/>
        <c:noMultiLvlLbl val="0"/>
      </c:catAx>
      <c:valAx>
        <c:axId val="219276800"/>
        <c:scaling>
          <c:orientation val="minMax"/>
          <c:max val="25"/>
          <c:min val="0"/>
        </c:scaling>
        <c:delete val="0"/>
        <c:axPos val="l"/>
        <c:majorGridlines>
          <c:spPr>
            <a:ln>
              <a:noFill/>
            </a:ln>
          </c:spPr>
        </c:majorGridlines>
        <c:numFmt formatCode="0" sourceLinked="0"/>
        <c:majorTickMark val="none"/>
        <c:minorTickMark val="none"/>
        <c:tickLblPos val="nextTo"/>
        <c:spPr>
          <a:ln w="9525">
            <a:noFill/>
          </a:ln>
        </c:spPr>
        <c:crossAx val="219275264"/>
        <c:crosses val="autoZero"/>
        <c:crossBetween val="between"/>
      </c:valAx>
      <c:valAx>
        <c:axId val="219278336"/>
        <c:scaling>
          <c:orientation val="minMax"/>
          <c:max val="1.1000000000000001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crossAx val="219554560"/>
        <c:crosses val="max"/>
        <c:crossBetween val="between"/>
      </c:valAx>
      <c:catAx>
        <c:axId val="219554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9278336"/>
        <c:crosses val="autoZero"/>
        <c:auto val="1"/>
        <c:lblAlgn val="ctr"/>
        <c:lblOffset val="100"/>
        <c:noMultiLvlLbl val="0"/>
      </c:catAx>
      <c:spPr>
        <a:ln>
          <a:solidFill>
            <a:schemeClr val="tx1"/>
          </a:solidFill>
        </a:ln>
      </c:spPr>
    </c:plotArea>
    <c:legend>
      <c:legendPos val="b"/>
      <c:layout>
        <c:manualLayout>
          <c:xMode val="edge"/>
          <c:yMode val="edge"/>
          <c:x val="0.12689116720507251"/>
          <c:y val="0.7696880454369095"/>
          <c:w val="0.56040119652854137"/>
          <c:h val="0.208732872644758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629072441078145"/>
          <c:y val="0.15665728658132999"/>
          <c:w val="0.74768153255100422"/>
          <c:h val="0.618729867582344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'Project Completion - CH12'!$AD$9</c:f>
              <c:strCache>
                <c:ptCount val="1"/>
                <c:pt idx="0">
                  <c:v>On time</c:v>
                </c:pt>
              </c:strCache>
            </c:strRef>
          </c:tx>
          <c:invertIfNegative val="0"/>
          <c:dLbls>
            <c:numFmt formatCode="General" sourceLinked="0"/>
            <c:txPr>
              <a:bodyPr/>
              <a:lstStyle/>
              <a:p>
                <a:pPr>
                  <a:defRPr sz="11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CH12'!$AE$8:$AG$8</c:f>
              <c:strCache>
                <c:ptCount val="3"/>
                <c:pt idx="0">
                  <c:v>Year 2014</c:v>
                </c:pt>
                <c:pt idx="1">
                  <c:v>Year 2015</c:v>
                </c:pt>
                <c:pt idx="2">
                  <c:v>Year 2016</c:v>
                </c:pt>
              </c:strCache>
            </c:strRef>
          </c:cat>
          <c:val>
            <c:numRef>
              <c:f>'Project Completion - CH12'!$AE$9:$AG$9</c:f>
              <c:numCache>
                <c:formatCode>General</c:formatCode>
                <c:ptCount val="3"/>
                <c:pt idx="0">
                  <c:v>4</c:v>
                </c:pt>
                <c:pt idx="1">
                  <c:v>10</c:v>
                </c:pt>
                <c:pt idx="2">
                  <c:v>8</c:v>
                </c:pt>
              </c:numCache>
            </c:numRef>
          </c:val>
        </c:ser>
        <c:ser>
          <c:idx val="1"/>
          <c:order val="1"/>
          <c:tx>
            <c:strRef>
              <c:f>'Project Completion - CH12'!$AD$10</c:f>
              <c:strCache>
                <c:ptCount val="1"/>
                <c:pt idx="0">
                  <c:v>Delay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CH12'!$AE$8:$AG$8</c:f>
              <c:strCache>
                <c:ptCount val="3"/>
                <c:pt idx="0">
                  <c:v>Year 2014</c:v>
                </c:pt>
                <c:pt idx="1">
                  <c:v>Year 2015</c:v>
                </c:pt>
                <c:pt idx="2">
                  <c:v>Year 2016</c:v>
                </c:pt>
              </c:strCache>
            </c:strRef>
          </c:cat>
          <c:val>
            <c:numRef>
              <c:f>'Project Completion - CH12'!$AE$10:$AG$10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100"/>
        <c:axId val="219591424"/>
        <c:axId val="219592960"/>
      </c:barChart>
      <c:lineChart>
        <c:grouping val="standard"/>
        <c:varyColors val="0"/>
        <c:ser>
          <c:idx val="2"/>
          <c:order val="2"/>
          <c:tx>
            <c:strRef>
              <c:f>'Project Completion - CH12'!$AD$11</c:f>
              <c:strCache>
                <c:ptCount val="1"/>
                <c:pt idx="0">
                  <c:v>% Ratio of project completion</c:v>
                </c:pt>
              </c:strCache>
            </c:strRef>
          </c:tx>
          <c:dLbls>
            <c:dLbl>
              <c:idx val="0"/>
              <c:layout>
                <c:manualLayout>
                  <c:x val="-4.7476543728952894E-2"/>
                  <c:y val="-3.4998181196882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5.4974274779400104E-2"/>
                  <c:y val="-4.54976355559474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2302326840123974E-2"/>
                  <c:y val="-3.84979993165709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4.7511254538879728E-2"/>
                  <c:y val="-4.19978174362592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CH12'!$AE$8:$AG$8</c:f>
              <c:strCache>
                <c:ptCount val="3"/>
                <c:pt idx="0">
                  <c:v>Year 2014</c:v>
                </c:pt>
                <c:pt idx="1">
                  <c:v>Year 2015</c:v>
                </c:pt>
                <c:pt idx="2">
                  <c:v>Year 2016</c:v>
                </c:pt>
              </c:strCache>
            </c:strRef>
          </c:cat>
          <c:val>
            <c:numRef>
              <c:f>'Project Completion - CH12'!$AE$11:$AG$11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612672"/>
        <c:axId val="219611136"/>
      </c:lineChart>
      <c:catAx>
        <c:axId val="21959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9592960"/>
        <c:crosses val="autoZero"/>
        <c:auto val="1"/>
        <c:lblAlgn val="ctr"/>
        <c:lblOffset val="100"/>
        <c:noMultiLvlLbl val="0"/>
      </c:catAx>
      <c:valAx>
        <c:axId val="219592960"/>
        <c:scaling>
          <c:orientation val="minMax"/>
          <c:max val="12"/>
          <c:min val="0"/>
        </c:scaling>
        <c:delete val="0"/>
        <c:axPos val="l"/>
        <c:majorGridlines>
          <c:spPr>
            <a:ln>
              <a:noFill/>
            </a:ln>
          </c:spPr>
        </c:majorGridlines>
        <c:numFmt formatCode="0" sourceLinked="0"/>
        <c:majorTickMark val="none"/>
        <c:minorTickMark val="none"/>
        <c:tickLblPos val="nextTo"/>
        <c:spPr>
          <a:ln w="9525">
            <a:noFill/>
          </a:ln>
        </c:spPr>
        <c:crossAx val="219591424"/>
        <c:crosses val="autoZero"/>
        <c:crossBetween val="between"/>
      </c:valAx>
      <c:valAx>
        <c:axId val="219611136"/>
        <c:scaling>
          <c:orientation val="minMax"/>
          <c:max val="1.1000000000000001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crossAx val="219612672"/>
        <c:crosses val="max"/>
        <c:crossBetween val="between"/>
      </c:valAx>
      <c:catAx>
        <c:axId val="219612672"/>
        <c:scaling>
          <c:orientation val="minMax"/>
        </c:scaling>
        <c:delete val="1"/>
        <c:axPos val="b"/>
        <c:majorTickMark val="out"/>
        <c:minorTickMark val="none"/>
        <c:tickLblPos val="nextTo"/>
        <c:crossAx val="219611136"/>
        <c:crosses val="autoZero"/>
        <c:auto val="1"/>
        <c:lblAlgn val="ctr"/>
        <c:lblOffset val="100"/>
        <c:noMultiLvlLbl val="0"/>
      </c:catAx>
      <c:spPr>
        <a:ln>
          <a:solidFill>
            <a:schemeClr val="tx1"/>
          </a:solidFill>
        </a:ln>
      </c:spPr>
    </c:plotArea>
    <c:legend>
      <c:legendPos val="b"/>
      <c:layout>
        <c:manualLayout>
          <c:xMode val="edge"/>
          <c:yMode val="edge"/>
          <c:x val="0.13442953012166906"/>
          <c:y val="0.79566521728139827"/>
          <c:w val="0.68101373866735049"/>
          <c:h val="0.1900388988296103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 Simple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Completion - CH12'!$AD$11</c:f>
              <c:strCache>
                <c:ptCount val="1"/>
                <c:pt idx="0">
                  <c:v>% Ratio of project completion</c:v>
                </c:pt>
              </c:strCache>
            </c:strRef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CH12'!$AE$8:$AG$8</c:f>
              <c:strCache>
                <c:ptCount val="3"/>
                <c:pt idx="0">
                  <c:v>Year 2014</c:v>
                </c:pt>
                <c:pt idx="1">
                  <c:v>Year 2015</c:v>
                </c:pt>
                <c:pt idx="2">
                  <c:v>Year 2016</c:v>
                </c:pt>
              </c:strCache>
            </c:strRef>
          </c:cat>
          <c:val>
            <c:numRef>
              <c:f>'Project Completion - CH12'!$AE$11:$AG$11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646208"/>
        <c:axId val="219652096"/>
      </c:lineChart>
      <c:catAx>
        <c:axId val="2196462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9652096"/>
        <c:crosses val="autoZero"/>
        <c:auto val="1"/>
        <c:lblAlgn val="ctr"/>
        <c:lblOffset val="100"/>
        <c:noMultiLvlLbl val="0"/>
      </c:catAx>
      <c:valAx>
        <c:axId val="219652096"/>
        <c:scaling>
          <c:orientation val="minMax"/>
          <c:max val="1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9646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 Complex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Completion - CH12'!$AD$17</c:f>
              <c:strCache>
                <c:ptCount val="1"/>
                <c:pt idx="0">
                  <c:v>% Ratio of project completion</c:v>
                </c:pt>
              </c:strCache>
            </c:strRef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CH12'!$AE$14:$AG$14</c:f>
              <c:strCache>
                <c:ptCount val="3"/>
                <c:pt idx="0">
                  <c:v>Year 2014</c:v>
                </c:pt>
                <c:pt idx="1">
                  <c:v>Year 2015</c:v>
                </c:pt>
                <c:pt idx="2">
                  <c:v>Year 2016</c:v>
                </c:pt>
              </c:strCache>
            </c:strRef>
          </c:cat>
          <c:val>
            <c:numRef>
              <c:f>'Project Completion - CH12'!$AE$17:$AG$17</c:f>
              <c:numCache>
                <c:formatCode>0%</c:formatCode>
                <c:ptCount val="3"/>
                <c:pt idx="0">
                  <c:v>0.7</c:v>
                </c:pt>
                <c:pt idx="1">
                  <c:v>0.75</c:v>
                </c:pt>
                <c:pt idx="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681152"/>
        <c:axId val="219682688"/>
      </c:lineChart>
      <c:catAx>
        <c:axId val="2196811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9682688"/>
        <c:crosses val="autoZero"/>
        <c:auto val="1"/>
        <c:lblAlgn val="ctr"/>
        <c:lblOffset val="100"/>
        <c:noMultiLvlLbl val="0"/>
      </c:catAx>
      <c:valAx>
        <c:axId val="219682688"/>
        <c:scaling>
          <c:orientation val="minMax"/>
          <c:max val="1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9681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3823191535271633E-2"/>
          <c:y val="0.16302544857934834"/>
          <c:w val="0.74768153255100422"/>
          <c:h val="0.618729867582344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'Project Completion - CH12'!$AD$15</c:f>
              <c:strCache>
                <c:ptCount val="1"/>
                <c:pt idx="0">
                  <c:v>On time</c:v>
                </c:pt>
              </c:strCache>
            </c:strRef>
          </c:tx>
          <c:invertIfNegative val="0"/>
          <c:dLbls>
            <c:numFmt formatCode="General" sourceLinked="0"/>
            <c:txPr>
              <a:bodyPr/>
              <a:lstStyle/>
              <a:p>
                <a:pPr>
                  <a:defRPr sz="11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CH12'!$AE$14:$AG$14</c:f>
              <c:strCache>
                <c:ptCount val="3"/>
                <c:pt idx="0">
                  <c:v>Year 2014</c:v>
                </c:pt>
                <c:pt idx="1">
                  <c:v>Year 2015</c:v>
                </c:pt>
                <c:pt idx="2">
                  <c:v>Year 2016</c:v>
                </c:pt>
              </c:strCache>
            </c:strRef>
          </c:cat>
          <c:val>
            <c:numRef>
              <c:f>'Project Completion - CH12'!$AE$15:$AG$15</c:f>
              <c:numCache>
                <c:formatCode>General</c:formatCode>
                <c:ptCount val="3"/>
                <c:pt idx="0">
                  <c:v>7</c:v>
                </c:pt>
                <c:pt idx="1">
                  <c:v>6</c:v>
                </c:pt>
                <c:pt idx="2">
                  <c:v>4</c:v>
                </c:pt>
              </c:numCache>
            </c:numRef>
          </c:val>
        </c:ser>
        <c:ser>
          <c:idx val="1"/>
          <c:order val="1"/>
          <c:tx>
            <c:strRef>
              <c:f>'Project Completion - CH12'!$AD$16</c:f>
              <c:strCache>
                <c:ptCount val="1"/>
                <c:pt idx="0">
                  <c:v>Delay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</c:spPr>
          <c:invertIfNegative val="0"/>
          <c:dLbls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CH12'!$AE$14:$AG$14</c:f>
              <c:strCache>
                <c:ptCount val="3"/>
                <c:pt idx="0">
                  <c:v>Year 2014</c:v>
                </c:pt>
                <c:pt idx="1">
                  <c:v>Year 2015</c:v>
                </c:pt>
                <c:pt idx="2">
                  <c:v>Year 2016</c:v>
                </c:pt>
              </c:strCache>
            </c:strRef>
          </c:cat>
          <c:val>
            <c:numRef>
              <c:f>'Project Completion - CH12'!$AE$16:$AG$16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100"/>
        <c:axId val="219723648"/>
        <c:axId val="219725184"/>
      </c:barChart>
      <c:lineChart>
        <c:grouping val="standard"/>
        <c:varyColors val="0"/>
        <c:ser>
          <c:idx val="2"/>
          <c:order val="2"/>
          <c:tx>
            <c:strRef>
              <c:f>'Project Completion - CH12'!$AD$17</c:f>
              <c:strCache>
                <c:ptCount val="1"/>
                <c:pt idx="0">
                  <c:v>% Ratio of project completion</c:v>
                </c:pt>
              </c:strCache>
            </c:strRef>
          </c:tx>
          <c:dLbls>
            <c:dLbl>
              <c:idx val="0"/>
              <c:layout>
                <c:manualLayout>
                  <c:x val="-4.2407238340071894E-2"/>
                  <c:y val="-4.22442449146134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3.9912694908302987E-2"/>
                  <c:y val="-3.87238911717289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4.9713697125500285E-2"/>
                  <c:y val="-3.16831836859600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3.7418151476534003E-2"/>
                  <c:y val="-3.52035374288445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'Project Completion - CH12'!$AE$14:$AG$14</c:f>
              <c:strCache>
                <c:ptCount val="3"/>
                <c:pt idx="0">
                  <c:v>Year 2014</c:v>
                </c:pt>
                <c:pt idx="1">
                  <c:v>Year 2015</c:v>
                </c:pt>
                <c:pt idx="2">
                  <c:v>Year 2016</c:v>
                </c:pt>
              </c:strCache>
            </c:strRef>
          </c:cat>
          <c:val>
            <c:numRef>
              <c:f>'Project Completion - CH12'!$AE$17:$AG$17</c:f>
              <c:numCache>
                <c:formatCode>0%</c:formatCode>
                <c:ptCount val="3"/>
                <c:pt idx="0">
                  <c:v>0.7</c:v>
                </c:pt>
                <c:pt idx="1">
                  <c:v>0.75</c:v>
                </c:pt>
                <c:pt idx="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740800"/>
        <c:axId val="219739264"/>
      </c:lineChart>
      <c:catAx>
        <c:axId val="21972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9725184"/>
        <c:crosses val="autoZero"/>
        <c:auto val="1"/>
        <c:lblAlgn val="ctr"/>
        <c:lblOffset val="100"/>
        <c:noMultiLvlLbl val="0"/>
      </c:catAx>
      <c:valAx>
        <c:axId val="219725184"/>
        <c:scaling>
          <c:orientation val="minMax"/>
          <c:max val="12"/>
          <c:min val="0"/>
        </c:scaling>
        <c:delete val="0"/>
        <c:axPos val="l"/>
        <c:majorGridlines>
          <c:spPr>
            <a:ln>
              <a:noFill/>
            </a:ln>
          </c:spPr>
        </c:majorGridlines>
        <c:numFmt formatCode="0" sourceLinked="0"/>
        <c:majorTickMark val="none"/>
        <c:minorTickMark val="none"/>
        <c:tickLblPos val="nextTo"/>
        <c:spPr>
          <a:ln w="9525">
            <a:noFill/>
          </a:ln>
        </c:spPr>
        <c:crossAx val="219723648"/>
        <c:crosses val="autoZero"/>
        <c:crossBetween val="between"/>
      </c:valAx>
      <c:valAx>
        <c:axId val="219739264"/>
        <c:scaling>
          <c:orientation val="minMax"/>
          <c:max val="1.1000000000000001"/>
        </c:scaling>
        <c:delete val="0"/>
        <c:axPos val="r"/>
        <c:numFmt formatCode="0%" sourceLinked="1"/>
        <c:majorTickMark val="out"/>
        <c:minorTickMark val="none"/>
        <c:tickLblPos val="nextTo"/>
        <c:crossAx val="219740800"/>
        <c:crosses val="max"/>
        <c:crossBetween val="between"/>
      </c:valAx>
      <c:catAx>
        <c:axId val="219740800"/>
        <c:scaling>
          <c:orientation val="minMax"/>
        </c:scaling>
        <c:delete val="1"/>
        <c:axPos val="b"/>
        <c:majorTickMark val="out"/>
        <c:minorTickMark val="none"/>
        <c:tickLblPos val="nextTo"/>
        <c:crossAx val="219739264"/>
        <c:crosses val="autoZero"/>
        <c:auto val="1"/>
        <c:lblAlgn val="ctr"/>
        <c:lblOffset val="100"/>
        <c:noMultiLvlLbl val="0"/>
      </c:catAx>
      <c:spPr>
        <a:ln>
          <a:solidFill>
            <a:schemeClr val="tx1"/>
          </a:solidFill>
        </a:ln>
      </c:spPr>
    </c:plotArea>
    <c:legend>
      <c:legendPos val="b"/>
      <c:layout>
        <c:manualLayout>
          <c:xMode val="edge"/>
          <c:yMode val="edge"/>
          <c:x val="0.13442953012166906"/>
          <c:y val="0.79566521728139827"/>
          <c:w val="0.68101373866735049"/>
          <c:h val="0.1900388988296103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290429726347902E-2"/>
          <c:y val="5.1400554097404488E-2"/>
          <c:w val="0.68735938746154568"/>
          <c:h val="0.8326195683872849"/>
        </c:manualLayout>
      </c:layout>
      <c:lineChart>
        <c:grouping val="standard"/>
        <c:varyColors val="0"/>
        <c:ser>
          <c:idx val="0"/>
          <c:order val="0"/>
          <c:tx>
            <c:strRef>
              <c:f>'Project Completion - CH12'!$X$17</c:f>
              <c:strCache>
                <c:ptCount val="1"/>
                <c:pt idx="0">
                  <c:v>% Project on-time</c:v>
                </c:pt>
              </c:strCache>
            </c:strRef>
          </c:tx>
          <c:marker>
            <c:symbol val="x"/>
            <c:size val="5"/>
          </c:marker>
          <c:cat>
            <c:numRef>
              <c:f>'Project Completion - CH12'!$W$18:$W$20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'Project Completion - CH12'!$X$18:$X$20</c:f>
              <c:numCache>
                <c:formatCode>0.0%</c:formatCode>
                <c:ptCount val="3"/>
                <c:pt idx="0">
                  <c:v>0.8</c:v>
                </c:pt>
                <c:pt idx="1">
                  <c:v>0.88888888888888884</c:v>
                </c:pt>
                <c:pt idx="2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'Project Completion - CH12'!$Y$17</c:f>
              <c:strCache>
                <c:ptCount val="1"/>
                <c:pt idx="0">
                  <c:v>% Project achieve</c:v>
                </c:pt>
              </c:strCache>
            </c:strRef>
          </c:tx>
          <c:cat>
            <c:numRef>
              <c:f>'Project Completion - CH12'!$W$18:$W$20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'Project Completion - CH12'!$Y$18:$Y$20</c:f>
              <c:numCache>
                <c:formatCode>0.0%</c:formatCode>
                <c:ptCount val="3"/>
                <c:pt idx="0">
                  <c:v>0.73333333333333328</c:v>
                </c:pt>
                <c:pt idx="1">
                  <c:v>0.88888888888888884</c:v>
                </c:pt>
                <c:pt idx="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848704"/>
        <c:axId val="219850240"/>
      </c:lineChart>
      <c:catAx>
        <c:axId val="219848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9850240"/>
        <c:crosses val="autoZero"/>
        <c:auto val="1"/>
        <c:lblAlgn val="ctr"/>
        <c:lblOffset val="100"/>
        <c:noMultiLvlLbl val="0"/>
      </c:catAx>
      <c:valAx>
        <c:axId val="219850240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numFmt formatCode="0.0%" sourceLinked="1"/>
        <c:majorTickMark val="out"/>
        <c:minorTickMark val="none"/>
        <c:tickLblPos val="nextTo"/>
        <c:crossAx val="219848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% Project achieve</a:t>
            </a:r>
            <a:r>
              <a:rPr lang="en-US" sz="1400" baseline="0"/>
              <a:t>ment </a:t>
            </a:r>
            <a:endParaRPr lang="en-US" sz="1400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20078092503507081"/>
          <c:y val="0.19306728147628968"/>
          <c:w val="0.47233380981609696"/>
          <c:h val="0.6868861952220294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'Project Completion - CH12'!$W$29</c:f>
              <c:strCache>
                <c:ptCount val="1"/>
                <c:pt idx="0">
                  <c:v>No.of on-time project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'Project Completion - CH12'!$X$27:$Z$27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'Project Completion - CH12'!$X$29:$Z$29</c:f>
              <c:numCache>
                <c:formatCode>General</c:formatCode>
                <c:ptCount val="3"/>
                <c:pt idx="0">
                  <c:v>12</c:v>
                </c:pt>
                <c:pt idx="1">
                  <c:v>16</c:v>
                </c:pt>
                <c:pt idx="2">
                  <c:v>12</c:v>
                </c:pt>
              </c:numCache>
            </c:numRef>
          </c:val>
        </c:ser>
        <c:ser>
          <c:idx val="0"/>
          <c:order val="1"/>
          <c:tx>
            <c:strRef>
              <c:f>'Project Completion - CH12'!$W$28</c:f>
              <c:strCache>
                <c:ptCount val="1"/>
                <c:pt idx="0">
                  <c:v>No.of achieve project</c:v>
                </c:pt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'Project Completion - CH12'!$X$27:$Z$27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'Project Completion - CH12'!$X$28:$Z$28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218496"/>
        <c:axId val="220220032"/>
      </c:barChart>
      <c:lineChart>
        <c:grouping val="standard"/>
        <c:varyColors val="0"/>
        <c:ser>
          <c:idx val="2"/>
          <c:order val="2"/>
          <c:tx>
            <c:strRef>
              <c:f>'Project Completion - CH12'!$W$31</c:f>
              <c:strCache>
                <c:ptCount val="1"/>
                <c:pt idx="0">
                  <c:v>% Project achieve</c:v>
                </c:pt>
              </c:strCache>
            </c:strRef>
          </c:tx>
          <c:dLbls>
            <c:dLbl>
              <c:idx val="0"/>
              <c:layout>
                <c:manualLayout>
                  <c:x val="-5.6338036499654208E-2"/>
                  <c:y val="-6.94444444444444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5.6338036499654243E-2"/>
                  <c:y val="-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7.1361512899562066E-2"/>
                  <c:y val="-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'Project Completion - CH12'!$X$27:$Z$27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'Project Completion - CH12'!$X$31:$Z$31</c:f>
              <c:numCache>
                <c:formatCode>0.00%</c:formatCode>
                <c:ptCount val="3"/>
                <c:pt idx="0">
                  <c:v>0.73333333333333328</c:v>
                </c:pt>
                <c:pt idx="1">
                  <c:v>0.77777777777777779</c:v>
                </c:pt>
                <c:pt idx="2">
                  <c:v>0.91666666666666663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240128"/>
        <c:axId val="220238592"/>
      </c:lineChart>
      <c:catAx>
        <c:axId val="220218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0220032"/>
        <c:crosses val="autoZero"/>
        <c:auto val="1"/>
        <c:lblAlgn val="ctr"/>
        <c:lblOffset val="100"/>
        <c:noMultiLvlLbl val="0"/>
      </c:catAx>
      <c:valAx>
        <c:axId val="220220032"/>
        <c:scaling>
          <c:orientation val="minMax"/>
          <c:max val="24"/>
          <c:min val="0"/>
        </c:scaling>
        <c:delete val="0"/>
        <c:axPos val="l"/>
        <c:majorGridlines/>
        <c:title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220218496"/>
        <c:crosses val="autoZero"/>
        <c:crossBetween val="between"/>
      </c:valAx>
      <c:valAx>
        <c:axId val="220238592"/>
        <c:scaling>
          <c:orientation val="minMax"/>
          <c:max val="1.1000000000000001"/>
          <c:min val="0"/>
        </c:scaling>
        <c:delete val="0"/>
        <c:axPos val="r"/>
        <c:numFmt formatCode="0.00%" sourceLinked="1"/>
        <c:majorTickMark val="out"/>
        <c:minorTickMark val="none"/>
        <c:tickLblPos val="nextTo"/>
        <c:crossAx val="220240128"/>
        <c:crosses val="max"/>
        <c:crossBetween val="between"/>
      </c:valAx>
      <c:catAx>
        <c:axId val="220240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0238592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76100369834811254"/>
          <c:y val="0.40220180810731992"/>
          <c:w val="0.22052338722015252"/>
          <c:h val="0.1683996486128567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09404383142851"/>
          <c:y val="0.11420551039248768"/>
          <c:w val="0.54675899824034413"/>
          <c:h val="0.8086828297155078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'Project Completion - CH12'!$W$30</c:f>
              <c:strCache>
                <c:ptCount val="1"/>
                <c:pt idx="0">
                  <c:v>Total Project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38100">
              <a:noFill/>
              <a:prstDash val="sysDash"/>
            </a:ln>
          </c:spPr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'Project Completion - CH12'!$X$27:$Z$27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'Project Completion - CH12'!$X$30:$Z$30</c:f>
              <c:numCache>
                <c:formatCode>General</c:formatCode>
                <c:ptCount val="3"/>
                <c:pt idx="0">
                  <c:v>15</c:v>
                </c:pt>
                <c:pt idx="1">
                  <c:v>18</c:v>
                </c:pt>
                <c:pt idx="2">
                  <c:v>12</c:v>
                </c:pt>
              </c:numCache>
            </c:numRef>
          </c:val>
        </c:ser>
        <c:ser>
          <c:idx val="0"/>
          <c:order val="1"/>
          <c:tx>
            <c:strRef>
              <c:f>'Project Completion - CH12'!$W$28</c:f>
              <c:strCache>
                <c:ptCount val="1"/>
                <c:pt idx="0">
                  <c:v>No.of achieve project</c:v>
                </c:pt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'Project Completion - CH12'!$X$27:$Z$27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'Project Completion - CH12'!$X$28:$Z$28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19900160"/>
        <c:axId val="219910144"/>
      </c:barChart>
      <c:lineChart>
        <c:grouping val="standard"/>
        <c:varyColors val="0"/>
        <c:ser>
          <c:idx val="3"/>
          <c:order val="2"/>
          <c:tx>
            <c:strRef>
              <c:f>'Project Completion - CH12'!$W$31</c:f>
              <c:strCache>
                <c:ptCount val="1"/>
                <c:pt idx="0">
                  <c:v>% Project achieve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triangle"/>
            <c:size val="7"/>
            <c:spPr>
              <a:solidFill>
                <a:srgbClr val="99CC00"/>
              </a:solidFill>
            </c:spPr>
          </c:marker>
          <c:dLbls>
            <c:dLbl>
              <c:idx val="0"/>
              <c:layout>
                <c:manualLayout>
                  <c:x val="-4.514672686230245E-2"/>
                  <c:y val="-3.69372790943483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6952595936794649E-2"/>
                  <c:y val="-3.69372790943483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6.3205417607223549E-2"/>
                  <c:y val="-3.0781065911956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'Project Completion - CH12'!$X$27:$Z$27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'Project Completion - CH12'!$X$31:$Z$31</c:f>
              <c:numCache>
                <c:formatCode>0.00%</c:formatCode>
                <c:ptCount val="3"/>
                <c:pt idx="0">
                  <c:v>0.73333333333333328</c:v>
                </c:pt>
                <c:pt idx="1">
                  <c:v>0.77777777777777779</c:v>
                </c:pt>
                <c:pt idx="2">
                  <c:v>0.91666666666666663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913216"/>
        <c:axId val="219911680"/>
      </c:lineChart>
      <c:catAx>
        <c:axId val="219900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9910144"/>
        <c:crosses val="autoZero"/>
        <c:auto val="1"/>
        <c:lblAlgn val="ctr"/>
        <c:lblOffset val="100"/>
        <c:noMultiLvlLbl val="0"/>
      </c:catAx>
      <c:valAx>
        <c:axId val="219910144"/>
        <c:scaling>
          <c:orientation val="minMax"/>
          <c:max val="2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900160"/>
        <c:crosses val="autoZero"/>
        <c:crossBetween val="between"/>
      </c:valAx>
      <c:valAx>
        <c:axId val="21991168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219913216"/>
        <c:crosses val="max"/>
        <c:crossBetween val="between"/>
      </c:valAx>
      <c:catAx>
        <c:axId val="219913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991168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ICT Project_2012-2016_20160816.xlsx]Collab!PivotTable13</c:name>
    <c:fmtId val="22"/>
  </c:pivotSource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Collaborative</a:t>
            </a:r>
            <a:r>
              <a:rPr lang="en-US" sz="1200" baseline="0"/>
              <a:t> Project</a:t>
            </a:r>
            <a:endParaRPr lang="en-US" sz="1200"/>
          </a:p>
        </c:rich>
      </c:tx>
      <c:layout>
        <c:manualLayout>
          <c:xMode val="edge"/>
          <c:yMode val="edge"/>
          <c:x val="0.23961438811122512"/>
          <c:y val="0.17069949286317912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>
                  <a:solidFill>
                    <a:schemeClr val="bg1"/>
                  </a:solidFill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dLbl>
          <c:idx val="0"/>
          <c:layout>
            <c:manualLayout>
              <c:x val="-4.5099964950214417E-17"/>
              <c:y val="8.1277200968012372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dLbl>
          <c:idx val="0"/>
          <c:layout>
            <c:manualLayout>
              <c:x val="0"/>
              <c:y val="4.2573771935625386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dLbl>
          <c:idx val="0"/>
          <c:layout>
            <c:manualLayout>
              <c:x val="-1.8039985980085767E-16"/>
              <c:y val="4.6444114838864077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marker>
          <c:symbol val="none"/>
        </c:marker>
        <c:dLbl>
          <c:idx val="0"/>
          <c:spPr/>
          <c:txPr>
            <a:bodyPr/>
            <a:lstStyle/>
            <a:p>
              <a:pPr>
                <a:defRPr>
                  <a:solidFill>
                    <a:schemeClr val="bg1"/>
                  </a:solidFill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dLbl>
          <c:idx val="0"/>
          <c:layout>
            <c:manualLayout>
              <c:x val="-4.5099964950214417E-17"/>
              <c:y val="8.1277200968012372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dLbl>
          <c:idx val="0"/>
          <c:layout>
            <c:manualLayout>
              <c:x val="0"/>
              <c:y val="4.2573771935625386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dLbl>
          <c:idx val="0"/>
          <c:layout>
            <c:manualLayout>
              <c:x val="-1.8039985980085767E-16"/>
              <c:y val="4.6444114838864077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marker>
          <c:symbol val="none"/>
        </c:marker>
        <c:dLbl>
          <c:idx val="0"/>
          <c:spPr/>
          <c:txPr>
            <a:bodyPr/>
            <a:lstStyle/>
            <a:p>
              <a:pPr>
                <a:defRPr>
                  <a:solidFill>
                    <a:schemeClr val="bg1"/>
                  </a:solidFill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1"/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2"/>
        <c:dLbl>
          <c:idx val="0"/>
          <c:layout>
            <c:manualLayout>
              <c:x val="-4.5099964950214417E-17"/>
              <c:y val="8.1277200968012372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3"/>
        <c:dLbl>
          <c:idx val="0"/>
          <c:layout>
            <c:manualLayout>
              <c:x val="0"/>
              <c:y val="4.2573771935625386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4"/>
        <c:dLbl>
          <c:idx val="0"/>
          <c:layout>
            <c:manualLayout>
              <c:x val="-1.8039985980085767E-16"/>
              <c:y val="4.6444114838864077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Collab!$B$3</c:f>
              <c:strCache>
                <c:ptCount val="1"/>
                <c:pt idx="0">
                  <c:v>Count of Project</c:v>
                </c:pt>
              </c:strCache>
            </c:strRef>
          </c:tx>
          <c:invertIfNegative val="0"/>
          <c:cat>
            <c:strRef>
              <c:f>Collab!$A$4:$A$7</c:f>
              <c:strCach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strCache>
            </c:strRef>
          </c:cat>
          <c:val>
            <c:numRef>
              <c:f>Collab!$B$4:$B$7</c:f>
              <c:numCache>
                <c:formatCode>General</c:formatCode>
                <c:ptCount val="3"/>
                <c:pt idx="0">
                  <c:v>15</c:v>
                </c:pt>
                <c:pt idx="1">
                  <c:v>18</c:v>
                </c:pt>
                <c:pt idx="2">
                  <c:v>25</c:v>
                </c:pt>
              </c:numCache>
            </c:numRef>
          </c:val>
        </c:ser>
        <c:ser>
          <c:idx val="1"/>
          <c:order val="1"/>
          <c:tx>
            <c:strRef>
              <c:f>Collab!$C$3</c:f>
              <c:strCache>
                <c:ptCount val="1"/>
                <c:pt idx="0">
                  <c:v>Count of Collaborative</c:v>
                </c:pt>
              </c:strCache>
            </c:strRef>
          </c:tx>
          <c:invertIfNegative val="0"/>
          <c:cat>
            <c:strRef>
              <c:f>Collab!$A$4:$A$7</c:f>
              <c:strCach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strCache>
            </c:strRef>
          </c:cat>
          <c:val>
            <c:numRef>
              <c:f>Collab!$C$4:$C$7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3"/>
        <c:axId val="219944832"/>
        <c:axId val="219946368"/>
      </c:barChart>
      <c:catAx>
        <c:axId val="219944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9946368"/>
        <c:crosses val="autoZero"/>
        <c:auto val="1"/>
        <c:lblAlgn val="ctr"/>
        <c:lblOffset val="100"/>
        <c:noMultiLvlLbl val="0"/>
      </c:catAx>
      <c:valAx>
        <c:axId val="21994636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219944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Common</a:t>
            </a:r>
            <a:r>
              <a:rPr lang="en-US" baseline="0"/>
              <a:t> ICT System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'All System'!$K$3</c:f>
              <c:strCache>
                <c:ptCount val="1"/>
                <c:pt idx="0">
                  <c:v>Individual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'All System'!$L$2:$O$2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'All System'!$L$3:$O$3</c:f>
              <c:numCache>
                <c:formatCode>General</c:formatCode>
                <c:ptCount val="4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</c:numCache>
            </c:numRef>
          </c:val>
        </c:ser>
        <c:ser>
          <c:idx val="1"/>
          <c:order val="1"/>
          <c:tx>
            <c:strRef>
              <c:f>'All System'!$K$4</c:f>
              <c:strCache>
                <c:ptCount val="1"/>
                <c:pt idx="0">
                  <c:v>Integral System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'All System'!$L$2:$O$2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'All System'!$L$4:$O$4</c:f>
              <c:numCache>
                <c:formatCode>General</c:formatCode>
                <c:ptCount val="4"/>
                <c:pt idx="0">
                  <c:v>15</c:v>
                </c:pt>
                <c:pt idx="1">
                  <c:v>16</c:v>
                </c:pt>
                <c:pt idx="2">
                  <c:v>20</c:v>
                </c:pt>
                <c:pt idx="3">
                  <c:v>22</c:v>
                </c:pt>
              </c:numCache>
            </c:numRef>
          </c:val>
        </c:ser>
        <c:ser>
          <c:idx val="2"/>
          <c:order val="2"/>
          <c:tx>
            <c:strRef>
              <c:f>'All System'!$K$5</c:f>
              <c:strCache>
                <c:ptCount val="1"/>
                <c:pt idx="0">
                  <c:v>Modular System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'All System'!$L$2:$O$2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'All System'!$L$5:$O$5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573440"/>
        <c:axId val="218591616"/>
      </c:barChart>
      <c:lineChart>
        <c:grouping val="standard"/>
        <c:varyColors val="0"/>
        <c:ser>
          <c:idx val="3"/>
          <c:order val="3"/>
          <c:tx>
            <c:strRef>
              <c:f>'All System'!$K$11</c:f>
              <c:strCache>
                <c:ptCount val="1"/>
                <c:pt idx="0">
                  <c:v>% Integral and Modular System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'All System'!$L$2:$O$2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'All System'!$L$11:$O$11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594688"/>
        <c:axId val="218593152"/>
      </c:lineChart>
      <c:catAx>
        <c:axId val="21857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91616"/>
        <c:crosses val="autoZero"/>
        <c:auto val="1"/>
        <c:lblAlgn val="ctr"/>
        <c:lblOffset val="100"/>
        <c:noMultiLvlLbl val="0"/>
      </c:catAx>
      <c:valAx>
        <c:axId val="218591616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73440"/>
        <c:crosses val="autoZero"/>
        <c:crossBetween val="between"/>
        <c:majorUnit val="10"/>
      </c:valAx>
      <c:valAx>
        <c:axId val="218593152"/>
        <c:scaling>
          <c:orientation val="minMax"/>
          <c:max val="0.9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94688"/>
        <c:crosses val="max"/>
        <c:crossBetween val="between"/>
        <c:majorUnit val="0.1"/>
      </c:valAx>
      <c:catAx>
        <c:axId val="218594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8593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</a:t>
            </a:r>
            <a:r>
              <a:rPr lang="en-US" baseline="0"/>
              <a:t> of Individual System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System'!$K$6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'All System'!$L$2:$O$2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'All System'!$L$6:$O$6</c:f>
              <c:numCache>
                <c:formatCode>General</c:formatCode>
                <c:ptCount val="4"/>
                <c:pt idx="0">
                  <c:v>25</c:v>
                </c:pt>
                <c:pt idx="1">
                  <c:v>27</c:v>
                </c:pt>
                <c:pt idx="2">
                  <c:v>37</c:v>
                </c:pt>
                <c:pt idx="3">
                  <c:v>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646784"/>
        <c:axId val="218660864"/>
      </c:barChart>
      <c:lineChart>
        <c:grouping val="standard"/>
        <c:varyColors val="0"/>
        <c:ser>
          <c:idx val="1"/>
          <c:order val="1"/>
          <c:tx>
            <c:strRef>
              <c:f>'All System'!$K$10</c:f>
              <c:strCache>
                <c:ptCount val="1"/>
                <c:pt idx="0">
                  <c:v>Ratio of Individual ICT System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'All System'!$L$2:$O$2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'All System'!$L$10:$O$10</c:f>
              <c:numCache>
                <c:formatCode>0%</c:formatCode>
                <c:ptCount val="4"/>
                <c:pt idx="0">
                  <c:v>0.24</c:v>
                </c:pt>
                <c:pt idx="1">
                  <c:v>0.22222222222222221</c:v>
                </c:pt>
                <c:pt idx="2">
                  <c:v>0.21621621621621623</c:v>
                </c:pt>
                <c:pt idx="3">
                  <c:v>0.20930232558139536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663936"/>
        <c:axId val="218662400"/>
      </c:lineChart>
      <c:catAx>
        <c:axId val="21864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660864"/>
        <c:crosses val="autoZero"/>
        <c:auto val="1"/>
        <c:lblAlgn val="ctr"/>
        <c:lblOffset val="100"/>
        <c:noMultiLvlLbl val="0"/>
      </c:catAx>
      <c:valAx>
        <c:axId val="218660864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646784"/>
        <c:crosses val="autoZero"/>
        <c:crossBetween val="between"/>
        <c:majorUnit val="10"/>
      </c:valAx>
      <c:valAx>
        <c:axId val="218662400"/>
        <c:scaling>
          <c:orientation val="minMax"/>
          <c:max val="0.30000000000000004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663936"/>
        <c:crosses val="max"/>
        <c:crossBetween val="between"/>
        <c:majorUnit val="0.1"/>
      </c:valAx>
      <c:catAx>
        <c:axId val="218663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8662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'New Sh.A Eff'!$N$3</c:f>
              <c:strCache>
                <c:ptCount val="1"/>
                <c:pt idx="0">
                  <c:v>Commonr System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'New Sh.A Eff'!$W$1:$AG$1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'New Sh.A Eff'!$W$3:$AG$3</c:f>
              <c:numCache>
                <c:formatCode>General</c:formatCode>
                <c:ptCount val="5"/>
                <c:pt idx="0">
                  <c:v>32</c:v>
                </c:pt>
                <c:pt idx="1">
                  <c:v>38</c:v>
                </c:pt>
                <c:pt idx="2">
                  <c:v>44</c:v>
                </c:pt>
                <c:pt idx="3">
                  <c:v>53</c:v>
                </c:pt>
                <c:pt idx="4">
                  <c:v>55</c:v>
                </c:pt>
              </c:numCache>
            </c:numRef>
          </c:val>
        </c:ser>
        <c:ser>
          <c:idx val="1"/>
          <c:order val="1"/>
          <c:tx>
            <c:strRef>
              <c:f>'New Sh.A Eff'!$N$4</c:f>
              <c:strCache>
                <c:ptCount val="1"/>
                <c:pt idx="0">
                  <c:v>Individual System</c:v>
                </c:pt>
              </c:strCache>
            </c:strRef>
          </c:tx>
          <c:spPr>
            <a:solidFill>
              <a:srgbClr val="66FF33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'New Sh.A Eff'!$W$1:$AG$1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'New Sh.A Eff'!$W$4:$AG$4</c:f>
              <c:numCache>
                <c:formatCode>General</c:formatCode>
                <c:ptCount val="5"/>
                <c:pt idx="0">
                  <c:v>25</c:v>
                </c:pt>
                <c:pt idx="1">
                  <c:v>27</c:v>
                </c:pt>
                <c:pt idx="2">
                  <c:v>32</c:v>
                </c:pt>
                <c:pt idx="3">
                  <c:v>37</c:v>
                </c:pt>
                <c:pt idx="4">
                  <c:v>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821760"/>
        <c:axId val="218823296"/>
      </c:barChart>
      <c:catAx>
        <c:axId val="21882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8823296"/>
        <c:crosses val="autoZero"/>
        <c:auto val="1"/>
        <c:lblAlgn val="ctr"/>
        <c:lblOffset val="100"/>
        <c:noMultiLvlLbl val="0"/>
      </c:catAx>
      <c:valAx>
        <c:axId val="218823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821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'New Sh.A Eff'!$N$5</c:f>
              <c:strCache>
                <c:ptCount val="1"/>
                <c:pt idx="0">
                  <c:v>% Common System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'New Sh.A Eff'!$W$1:$AG$1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'New Sh.A Eff'!$W$5:$AG$5</c:f>
              <c:numCache>
                <c:formatCode>0%</c:formatCode>
                <c:ptCount val="5"/>
                <c:pt idx="0">
                  <c:v>0.56140350877192979</c:v>
                </c:pt>
                <c:pt idx="1">
                  <c:v>0.58461538461538465</c:v>
                </c:pt>
                <c:pt idx="2">
                  <c:v>0.57894736842105265</c:v>
                </c:pt>
                <c:pt idx="3">
                  <c:v>0.58888888888888891</c:v>
                </c:pt>
                <c:pt idx="4">
                  <c:v>0.59782608695652173</c:v>
                </c:pt>
              </c:numCache>
            </c:numRef>
          </c:val>
        </c:ser>
        <c:ser>
          <c:idx val="1"/>
          <c:order val="1"/>
          <c:tx>
            <c:strRef>
              <c:f>'New Sh.A Eff'!$N$6</c:f>
              <c:strCache>
                <c:ptCount val="1"/>
                <c:pt idx="0">
                  <c:v>% Individual System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'New Sh.A Eff'!$W$1:$AG$1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'New Sh.A Eff'!$W$6:$AG$6</c:f>
              <c:numCache>
                <c:formatCode>0%</c:formatCode>
                <c:ptCount val="5"/>
                <c:pt idx="0">
                  <c:v>0.43859649122807015</c:v>
                </c:pt>
                <c:pt idx="1">
                  <c:v>0.41538461538461541</c:v>
                </c:pt>
                <c:pt idx="2">
                  <c:v>0.42105263157894735</c:v>
                </c:pt>
                <c:pt idx="3">
                  <c:v>0.41111111111111109</c:v>
                </c:pt>
                <c:pt idx="4">
                  <c:v>0.40217391304347827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779648"/>
        <c:axId val="218781184"/>
      </c:barChart>
      <c:catAx>
        <c:axId val="218779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8781184"/>
        <c:crosses val="autoZero"/>
        <c:auto val="1"/>
        <c:lblAlgn val="ctr"/>
        <c:lblOffset val="100"/>
        <c:tickLblSkip val="1"/>
        <c:noMultiLvlLbl val="0"/>
      </c:catAx>
      <c:valAx>
        <c:axId val="2187811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8779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'New Sh.A Eff'!$N$3</c:f>
              <c:strCache>
                <c:ptCount val="1"/>
                <c:pt idx="0">
                  <c:v>Commonr System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'New Sh.A Eff'!$W$1:$AG$1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'New Sh.A Eff'!$W$3:$AG$3</c:f>
              <c:numCache>
                <c:formatCode>General</c:formatCode>
                <c:ptCount val="5"/>
                <c:pt idx="0">
                  <c:v>32</c:v>
                </c:pt>
                <c:pt idx="1">
                  <c:v>38</c:v>
                </c:pt>
                <c:pt idx="2">
                  <c:v>44</c:v>
                </c:pt>
                <c:pt idx="3">
                  <c:v>53</c:v>
                </c:pt>
                <c:pt idx="4">
                  <c:v>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682112"/>
        <c:axId val="220683648"/>
      </c:barChart>
      <c:catAx>
        <c:axId val="220682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0683648"/>
        <c:crosses val="autoZero"/>
        <c:auto val="1"/>
        <c:lblAlgn val="ctr"/>
        <c:lblOffset val="100"/>
        <c:noMultiLvlLbl val="0"/>
      </c:catAx>
      <c:valAx>
        <c:axId val="220683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682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'New Sh.A Eff'!$N$4</c:f>
              <c:strCache>
                <c:ptCount val="1"/>
                <c:pt idx="0">
                  <c:v>Individual System</c:v>
                </c:pt>
              </c:strCache>
            </c:strRef>
          </c:tx>
          <c:spPr>
            <a:solidFill>
              <a:srgbClr val="66FF33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'New Sh.A Eff'!$W$1:$AG$1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'New Sh.A Eff'!$W$4:$AG$4</c:f>
              <c:numCache>
                <c:formatCode>General</c:formatCode>
                <c:ptCount val="5"/>
                <c:pt idx="0">
                  <c:v>25</c:v>
                </c:pt>
                <c:pt idx="1">
                  <c:v>27</c:v>
                </c:pt>
                <c:pt idx="2">
                  <c:v>32</c:v>
                </c:pt>
                <c:pt idx="3">
                  <c:v>37</c:v>
                </c:pt>
                <c:pt idx="4">
                  <c:v>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717056"/>
        <c:axId val="220718592"/>
      </c:barChart>
      <c:catAx>
        <c:axId val="22071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0718592"/>
        <c:crosses val="autoZero"/>
        <c:auto val="1"/>
        <c:lblAlgn val="ctr"/>
        <c:lblOffset val="100"/>
        <c:noMultiLvlLbl val="0"/>
      </c:catAx>
      <c:valAx>
        <c:axId val="220718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717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/>
              <a:t>Increase Percentage</a:t>
            </a:r>
            <a:r>
              <a:rPr lang="en-US" b="0" baseline="0"/>
              <a:t> of</a:t>
            </a:r>
            <a:r>
              <a:rPr lang="en-US" b="0"/>
              <a:t> Common System</a:t>
            </a:r>
          </a:p>
        </c:rich>
      </c:tx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'New Sh.A Eff'!$N$5</c:f>
              <c:strCache>
                <c:ptCount val="1"/>
                <c:pt idx="0">
                  <c:v>% Common System</c:v>
                </c:pt>
              </c:strCache>
            </c:strRef>
          </c:tx>
          <c:spPr>
            <a:solidFill>
              <a:srgbClr val="0000FF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'New Sh.A Eff'!$AC$1:$AG$1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'New Sh.A Eff'!$AC$5:$AG$5</c:f>
              <c:numCache>
                <c:formatCode>0%</c:formatCode>
                <c:ptCount val="5"/>
                <c:pt idx="0">
                  <c:v>0.56140350877192979</c:v>
                </c:pt>
                <c:pt idx="1">
                  <c:v>0.58461538461538465</c:v>
                </c:pt>
                <c:pt idx="2">
                  <c:v>0.57894736842105265</c:v>
                </c:pt>
                <c:pt idx="3">
                  <c:v>0.58888888888888891</c:v>
                </c:pt>
                <c:pt idx="4">
                  <c:v>0.59782608695652173</c:v>
                </c:pt>
              </c:numCache>
            </c:numRef>
          </c:val>
        </c:ser>
        <c:ser>
          <c:idx val="1"/>
          <c:order val="1"/>
          <c:tx>
            <c:strRef>
              <c:f>'New Sh.A Eff'!$N$6</c:f>
              <c:strCache>
                <c:ptCount val="1"/>
                <c:pt idx="0">
                  <c:v>% Individual System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'New Sh.A Eff'!$AC$1:$AG$1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'New Sh.A Eff'!$AC$6:$AG$6</c:f>
              <c:numCache>
                <c:formatCode>0%</c:formatCode>
                <c:ptCount val="5"/>
                <c:pt idx="0">
                  <c:v>0.43859649122807015</c:v>
                </c:pt>
                <c:pt idx="1">
                  <c:v>0.41538461538461541</c:v>
                </c:pt>
                <c:pt idx="2">
                  <c:v>0.42105263157894735</c:v>
                </c:pt>
                <c:pt idx="3">
                  <c:v>0.41111111111111109</c:v>
                </c:pt>
                <c:pt idx="4">
                  <c:v>0.40217391304347827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0761088"/>
        <c:axId val="220766976"/>
      </c:barChart>
      <c:catAx>
        <c:axId val="22076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0766976"/>
        <c:crosses val="autoZero"/>
        <c:auto val="1"/>
        <c:lblAlgn val="ctr"/>
        <c:lblOffset val="100"/>
        <c:tickLblSkip val="1"/>
        <c:noMultiLvlLbl val="0"/>
      </c:catAx>
      <c:valAx>
        <c:axId val="2207669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207610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ICT Project using the Flexible and Integration methodology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'New Sh.A Eff (Common)'!$N$4</c:f>
              <c:strCache>
                <c:ptCount val="1"/>
                <c:pt idx="0">
                  <c:v>% Integration System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'New Sh.A Eff (Common)'!$U$1:$Y$1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'New Sh.A Eff (Common)'!$U$4:$Y$4</c:f>
              <c:numCache>
                <c:formatCode>0%</c:formatCode>
                <c:ptCount val="5"/>
                <c:pt idx="0">
                  <c:v>0.5</c:v>
                </c:pt>
                <c:pt idx="1">
                  <c:v>0.42105263157894735</c:v>
                </c:pt>
                <c:pt idx="2">
                  <c:v>0.34090909090909088</c:v>
                </c:pt>
                <c:pt idx="3">
                  <c:v>0.33962264150943394</c:v>
                </c:pt>
                <c:pt idx="4">
                  <c:v>0.34545454545454546</c:v>
                </c:pt>
              </c:numCache>
            </c:numRef>
          </c:val>
        </c:ser>
        <c:ser>
          <c:idx val="1"/>
          <c:order val="1"/>
          <c:tx>
            <c:strRef>
              <c:f>'New Sh.A Eff (Common)'!$N$5</c:f>
              <c:strCache>
                <c:ptCount val="1"/>
                <c:pt idx="0">
                  <c:v>% Flexible System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'New Sh.A Eff (Common)'!$U$1:$Y$1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'New Sh.A Eff (Common)'!$U$5:$Y$5</c:f>
              <c:numCache>
                <c:formatCode>0%</c:formatCode>
                <c:ptCount val="5"/>
                <c:pt idx="0">
                  <c:v>0.5</c:v>
                </c:pt>
                <c:pt idx="1">
                  <c:v>0.57894736842105265</c:v>
                </c:pt>
                <c:pt idx="2">
                  <c:v>0.65909090909090906</c:v>
                </c:pt>
                <c:pt idx="3">
                  <c:v>0.660377358490566</c:v>
                </c:pt>
                <c:pt idx="4">
                  <c:v>0.65454545454545454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20412544"/>
        <c:axId val="220430720"/>
      </c:barChart>
      <c:catAx>
        <c:axId val="22041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430720"/>
        <c:crosses val="autoZero"/>
        <c:auto val="1"/>
        <c:lblAlgn val="ctr"/>
        <c:lblOffset val="100"/>
        <c:noMultiLvlLbl val="0"/>
      </c:catAx>
      <c:valAx>
        <c:axId val="2204307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41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ICT Project_2012-2016_20160816.xlsx]1. Co-create!PivotTable10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No. of co-creation project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4788040130618577E-2"/>
          <c:y val="0.28300312612026907"/>
          <c:w val="0.90574261895319497"/>
          <c:h val="0.40044985447894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'1. Co-create'!$B$3:$B$4</c:f>
              <c:strCache>
                <c:ptCount val="1"/>
                <c:pt idx="0">
                  <c:v>Co-create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'1. Co-create'!$A$5:$A$9</c:f>
              <c:strCach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strCache>
            </c:strRef>
          </c:cat>
          <c:val>
            <c:numRef>
              <c:f>'1. Co-create'!$B$5:$B$9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518272"/>
        <c:axId val="220519808"/>
      </c:barChart>
      <c:catAx>
        <c:axId val="220518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0519808"/>
        <c:crosses val="autoZero"/>
        <c:auto val="1"/>
        <c:lblAlgn val="ctr"/>
        <c:lblOffset val="100"/>
        <c:noMultiLvlLbl val="0"/>
      </c:catAx>
      <c:valAx>
        <c:axId val="22051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51827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3909486722975538"/>
          <c:y val="0.79728067030823724"/>
          <c:w val="0.24850151782812394"/>
          <c:h val="0.1711016892119254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Co-Creation Project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'1. Co-create'!$G$8</c:f>
              <c:strCache>
                <c:ptCount val="1"/>
                <c:pt idx="0">
                  <c:v>%Co-Creation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'1. Co-create'!$H$3:$K$3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'1. Co-create'!$H$8:$K$8</c:f>
              <c:numCache>
                <c:formatCode>0%</c:formatCode>
                <c:ptCount val="4"/>
                <c:pt idx="0">
                  <c:v>0.14285714285714285</c:v>
                </c:pt>
                <c:pt idx="1">
                  <c:v>0.4</c:v>
                </c:pt>
                <c:pt idx="2">
                  <c:v>0.7142857142857143</c:v>
                </c:pt>
                <c:pt idx="3">
                  <c:v>0.48</c:v>
                </c:pt>
              </c:numCache>
            </c:numRef>
          </c:val>
        </c:ser>
        <c:ser>
          <c:idx val="1"/>
          <c:order val="1"/>
          <c:tx>
            <c:strRef>
              <c:f>'1. Co-create'!$G$9</c:f>
              <c:strCache>
                <c:ptCount val="1"/>
                <c:pt idx="0">
                  <c:v>%Regular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'1. Co-create'!$H$3:$K$3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'1. Co-create'!$H$9:$K$9</c:f>
              <c:numCache>
                <c:formatCode>0%</c:formatCode>
                <c:ptCount val="4"/>
                <c:pt idx="0">
                  <c:v>0.7857142857142857</c:v>
                </c:pt>
                <c:pt idx="1">
                  <c:v>0.6</c:v>
                </c:pt>
                <c:pt idx="2">
                  <c:v>0.5714285714285714</c:v>
                </c:pt>
                <c:pt idx="3">
                  <c:v>0.52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0636288"/>
        <c:axId val="220637824"/>
      </c:barChart>
      <c:catAx>
        <c:axId val="22063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37824"/>
        <c:crosses val="autoZero"/>
        <c:auto val="1"/>
        <c:lblAlgn val="ctr"/>
        <c:lblOffset val="100"/>
        <c:noMultiLvlLbl val="0"/>
      </c:catAx>
      <c:valAx>
        <c:axId val="22063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3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Customer Need Project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'2. New Customer Requirement'!$M$6</c:f>
              <c:strCache>
                <c:ptCount val="1"/>
                <c:pt idx="0">
                  <c:v>All Project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'2. New Customer Requirement'!$N$4:$Q$4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'2. New Customer Requirement'!$N$6:$Q$6</c:f>
              <c:numCache>
                <c:formatCode>General</c:formatCode>
                <c:ptCount val="4"/>
                <c:pt idx="0">
                  <c:v>12</c:v>
                </c:pt>
                <c:pt idx="1">
                  <c:v>15</c:v>
                </c:pt>
                <c:pt idx="2">
                  <c:v>14</c:v>
                </c:pt>
                <c:pt idx="3">
                  <c:v>15</c:v>
                </c:pt>
              </c:numCache>
            </c:numRef>
          </c:val>
        </c:ser>
        <c:ser>
          <c:idx val="0"/>
          <c:order val="1"/>
          <c:tx>
            <c:strRef>
              <c:f>'2. New Customer Requirement'!$M$5</c:f>
              <c:strCache>
                <c:ptCount val="1"/>
                <c:pt idx="0">
                  <c:v>New Customer Requirement 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'2. New Customer Requirement'!$N$4:$Q$4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'2. New Customer Requirement'!$N$5:$Q$5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0911872"/>
        <c:axId val="221184000"/>
      </c:barChart>
      <c:lineChart>
        <c:grouping val="standard"/>
        <c:varyColors val="0"/>
        <c:ser>
          <c:idx val="2"/>
          <c:order val="2"/>
          <c:tx>
            <c:strRef>
              <c:f>'2. New Customer Requirement'!$M$7</c:f>
              <c:strCache>
                <c:ptCount val="1"/>
                <c:pt idx="0">
                  <c:v>% of Customer Need Project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'2. New Customer Requirement'!$N$4:$Q$4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'2. New Customer Requirement'!$N$7:$Q$7</c:f>
              <c:numCache>
                <c:formatCode>0%</c:formatCode>
                <c:ptCount val="4"/>
                <c:pt idx="0">
                  <c:v>0.5</c:v>
                </c:pt>
                <c:pt idx="1">
                  <c:v>0.46666666666666667</c:v>
                </c:pt>
                <c:pt idx="2">
                  <c:v>0.35714285714285715</c:v>
                </c:pt>
                <c:pt idx="3">
                  <c:v>0.4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187072"/>
        <c:axId val="221185536"/>
      </c:lineChart>
      <c:catAx>
        <c:axId val="22091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184000"/>
        <c:crosses val="autoZero"/>
        <c:auto val="1"/>
        <c:lblAlgn val="ctr"/>
        <c:lblOffset val="100"/>
        <c:noMultiLvlLbl val="0"/>
      </c:catAx>
      <c:valAx>
        <c:axId val="22118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911872"/>
        <c:crosses val="autoZero"/>
        <c:crossBetween val="between"/>
      </c:valAx>
      <c:valAx>
        <c:axId val="221185536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187072"/>
        <c:crosses val="max"/>
        <c:crossBetween val="between"/>
      </c:valAx>
      <c:catAx>
        <c:axId val="221187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211855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ICT Project_2012-2016_20160816.xlsx]2. New Customer Requirement!PivotTable2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'2. New Customer Requirement'!$B$3:$B$4</c:f>
              <c:strCache>
                <c:ptCount val="1"/>
                <c:pt idx="0">
                  <c:v>SD-SCGL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 New Customer Requirement'!$A$5:$A$9</c:f>
              <c:strCach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strCache>
            </c:strRef>
          </c:cat>
          <c:val>
            <c:numRef>
              <c:f>'2. New Customer Requirement'!$B$5:$B$9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1"/>
          <c:order val="1"/>
          <c:tx>
            <c:strRef>
              <c:f>'2. New Customer Requirement'!$C$3:$C$4</c:f>
              <c:strCache>
                <c:ptCount val="1"/>
                <c:pt idx="0">
                  <c:v>SCGL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 New Customer Requirement'!$A$5:$A$9</c:f>
              <c:strCach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strCache>
            </c:strRef>
          </c:cat>
          <c:val>
            <c:numRef>
              <c:f>'2. New Customer Requirement'!$C$5:$C$9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</c:numCache>
            </c:numRef>
          </c:val>
        </c:ser>
        <c:ser>
          <c:idx val="2"/>
          <c:order val="2"/>
          <c:tx>
            <c:strRef>
              <c:f>'2. New Customer Requirement'!$D$3:$D$4</c:f>
              <c:strCache>
                <c:ptCount val="1"/>
                <c:pt idx="0">
                  <c:v>Customer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 New Customer Requirement'!$A$5:$A$9</c:f>
              <c:strCach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strCache>
            </c:strRef>
          </c:cat>
          <c:val>
            <c:numRef>
              <c:f>'2. New Customer Requirement'!$D$5:$D$9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11</c:v>
                </c:pt>
                <c:pt idx="3">
                  <c:v>12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221279360"/>
        <c:axId val="221280896"/>
      </c:barChart>
      <c:catAx>
        <c:axId val="22127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221280896"/>
        <c:crosses val="autoZero"/>
        <c:auto val="1"/>
        <c:lblAlgn val="ctr"/>
        <c:lblOffset val="100"/>
        <c:noMultiLvlLbl val="0"/>
      </c:catAx>
      <c:valAx>
        <c:axId val="2212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22127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ahoma" panose="020B0604030504040204" pitchFamily="34" charset="0"/>
          <a:ea typeface="Tahoma" panose="020B0604030504040204" pitchFamily="34" charset="0"/>
          <a:cs typeface="Tahom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ICT Project_2012-2016_20160816.xlsx]2. New Customer Requirement!PivotTable1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'2. New Customer Requirement'!$B$29:$B$30</c:f>
              <c:strCache>
                <c:ptCount val="1"/>
                <c:pt idx="0">
                  <c:v>SD-SCGL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'2. New Customer Requirement'!$A$31:$A$35</c:f>
              <c:strCach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strCache>
            </c:strRef>
          </c:cat>
          <c:val>
            <c:numRef>
              <c:f>'2. New Customer Requirement'!$B$31:$B$35</c:f>
              <c:numCache>
                <c:formatCode>0%</c:formatCode>
                <c:ptCount val="4"/>
                <c:pt idx="0">
                  <c:v>9.0909090909090912E-2</c:v>
                </c:pt>
                <c:pt idx="1">
                  <c:v>0.21428571428571427</c:v>
                </c:pt>
                <c:pt idx="2">
                  <c:v>0.1111111111111111</c:v>
                </c:pt>
                <c:pt idx="3">
                  <c:v>8.3333333333333329E-2</c:v>
                </c:pt>
              </c:numCache>
            </c:numRef>
          </c:val>
        </c:ser>
        <c:ser>
          <c:idx val="1"/>
          <c:order val="1"/>
          <c:tx>
            <c:strRef>
              <c:f>'2. New Customer Requirement'!$C$29:$C$30</c:f>
              <c:strCache>
                <c:ptCount val="1"/>
                <c:pt idx="0">
                  <c:v>SCGL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'2. New Customer Requirement'!$A$31:$A$35</c:f>
              <c:strCach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strCache>
            </c:strRef>
          </c:cat>
          <c:val>
            <c:numRef>
              <c:f>'2. New Customer Requirement'!$C$31:$C$35</c:f>
              <c:numCache>
                <c:formatCode>0%</c:formatCode>
                <c:ptCount val="4"/>
                <c:pt idx="0">
                  <c:v>0.45454545454545453</c:v>
                </c:pt>
                <c:pt idx="1">
                  <c:v>0.35714285714285715</c:v>
                </c:pt>
                <c:pt idx="2">
                  <c:v>0.27777777777777779</c:v>
                </c:pt>
                <c:pt idx="3">
                  <c:v>0.41666666666666669</c:v>
                </c:pt>
              </c:numCache>
            </c:numRef>
          </c:val>
        </c:ser>
        <c:ser>
          <c:idx val="2"/>
          <c:order val="2"/>
          <c:tx>
            <c:strRef>
              <c:f>'2. New Customer Requirement'!$D$29:$D$30</c:f>
              <c:strCache>
                <c:ptCount val="1"/>
                <c:pt idx="0">
                  <c:v>Customer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'2. New Customer Requirement'!$A$31:$A$35</c:f>
              <c:strCach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strCache>
            </c:strRef>
          </c:cat>
          <c:val>
            <c:numRef>
              <c:f>'2. New Customer Requirement'!$D$31:$D$35</c:f>
              <c:numCache>
                <c:formatCode>0%</c:formatCode>
                <c:ptCount val="4"/>
                <c:pt idx="0">
                  <c:v>0.45454545454545453</c:v>
                </c:pt>
                <c:pt idx="1">
                  <c:v>0.42857142857142855</c:v>
                </c:pt>
                <c:pt idx="2">
                  <c:v>0.61111111111111116</c:v>
                </c:pt>
                <c:pt idx="3">
                  <c:v>0.5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21597056"/>
        <c:axId val="221607040"/>
      </c:barChart>
      <c:catAx>
        <c:axId val="22159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221607040"/>
        <c:crosses val="autoZero"/>
        <c:auto val="1"/>
        <c:lblAlgn val="ctr"/>
        <c:lblOffset val="100"/>
        <c:noMultiLvlLbl val="0"/>
      </c:catAx>
      <c:valAx>
        <c:axId val="22160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22159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ahoma" panose="020B0604030504040204" pitchFamily="34" charset="0"/>
          <a:ea typeface="Tahoma" panose="020B0604030504040204" pitchFamily="34" charset="0"/>
          <a:cs typeface="Tahom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No. of Project to serve new customer requirement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'2. New Customer Requirement'!$M$32</c:f>
              <c:strCache>
                <c:ptCount val="1"/>
                <c:pt idx="0">
                  <c:v>Improvement Project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'2. New Customer Requirement'!$N$30:$Q$30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'2. New Customer Requirement'!$N$32:$Q$32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0"/>
          <c:order val="1"/>
          <c:tx>
            <c:strRef>
              <c:f>'2. New Customer Requirement'!$M$31</c:f>
              <c:strCache>
                <c:ptCount val="1"/>
                <c:pt idx="0">
                  <c:v>New Cutomer Requirement 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'2. New Customer Requirement'!$N$30:$Q$30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'2. New Customer Requirement'!$N$31:$Q$31</c:f>
              <c:numCache>
                <c:formatCode>General</c:formatCode>
                <c:ptCount val="4"/>
                <c:pt idx="0">
                  <c:v>10</c:v>
                </c:pt>
                <c:pt idx="1">
                  <c:v>11</c:v>
                </c:pt>
                <c:pt idx="2">
                  <c:v>17</c:v>
                </c:pt>
                <c:pt idx="3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1385472"/>
        <c:axId val="221387008"/>
      </c:barChart>
      <c:lineChart>
        <c:grouping val="standard"/>
        <c:varyColors val="0"/>
        <c:ser>
          <c:idx val="2"/>
          <c:order val="2"/>
          <c:tx>
            <c:strRef>
              <c:f>'2. New Customer Requirement'!$M$33</c:f>
              <c:strCache>
                <c:ptCount val="1"/>
                <c:pt idx="0">
                  <c:v>% Customer Need Project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0000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'2. New Customer Requirement'!$N$30:$Q$30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'2. New Customer Requirement'!$N$33:$Q$33</c:f>
              <c:numCache>
                <c:formatCode>0%</c:formatCode>
                <c:ptCount val="4"/>
                <c:pt idx="0">
                  <c:v>0.90909090909090906</c:v>
                </c:pt>
                <c:pt idx="1">
                  <c:v>0.7857142857142857</c:v>
                </c:pt>
                <c:pt idx="2">
                  <c:v>0.89473684210526316</c:v>
                </c:pt>
                <c:pt idx="3">
                  <c:v>0.91304347826086951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394432"/>
        <c:axId val="221392896"/>
      </c:lineChart>
      <c:catAx>
        <c:axId val="22138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387008"/>
        <c:crosses val="autoZero"/>
        <c:auto val="1"/>
        <c:lblAlgn val="ctr"/>
        <c:lblOffset val="100"/>
        <c:noMultiLvlLbl val="0"/>
      </c:catAx>
      <c:valAx>
        <c:axId val="221387008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385472"/>
        <c:crosses val="autoZero"/>
        <c:crossBetween val="between"/>
      </c:valAx>
      <c:valAx>
        <c:axId val="22139289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394432"/>
        <c:crosses val="max"/>
        <c:crossBetween val="between"/>
      </c:valAx>
      <c:catAx>
        <c:axId val="221394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1392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r>
              <a:rPr lang="en-US"/>
              <a:t>% Co-creation Project compare to Customer Requirement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'co-create chart'!$H$7</c:f>
              <c:strCache>
                <c:ptCount val="1"/>
                <c:pt idx="0">
                  <c:v>SD-SCGL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'co-create chart'!$I$4:$L$4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'co-create chart'!$I$7:$L$7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1"/>
          <c:order val="1"/>
          <c:tx>
            <c:strRef>
              <c:f>'co-create chart'!$H$6</c:f>
              <c:strCache>
                <c:ptCount val="1"/>
                <c:pt idx="0">
                  <c:v>SCGL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'co-create chart'!$I$4:$L$4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'co-create chart'!$I$6:$L$6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11</c:v>
                </c:pt>
              </c:numCache>
            </c:numRef>
          </c:val>
        </c:ser>
        <c:ser>
          <c:idx val="0"/>
          <c:order val="2"/>
          <c:tx>
            <c:strRef>
              <c:f>'co-create chart'!$H$5</c:f>
              <c:strCache>
                <c:ptCount val="1"/>
                <c:pt idx="0">
                  <c:v>Customer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'co-create chart'!$I$4:$L$4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'co-create chart'!$I$5:$L$5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11</c:v>
                </c:pt>
                <c:pt idx="3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20982272"/>
        <c:axId val="220988160"/>
      </c:barChart>
      <c:lineChart>
        <c:grouping val="standard"/>
        <c:varyColors val="0"/>
        <c:ser>
          <c:idx val="3"/>
          <c:order val="3"/>
          <c:tx>
            <c:strRef>
              <c:f>'co-create chart'!$H$10</c:f>
              <c:strCache>
                <c:ptCount val="1"/>
                <c:pt idx="0">
                  <c:v>% Co-create project with Customer Requirement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'co-create chart'!$I$4:$L$4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'co-create chart'!$I$10:$L$10</c:f>
              <c:numCache>
                <c:formatCode>0%</c:formatCode>
                <c:ptCount val="4"/>
                <c:pt idx="0">
                  <c:v>0.4</c:v>
                </c:pt>
                <c:pt idx="1">
                  <c:v>0.5</c:v>
                </c:pt>
                <c:pt idx="2">
                  <c:v>0.72727272727272729</c:v>
                </c:pt>
                <c:pt idx="3">
                  <c:v>0.75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003776"/>
        <c:axId val="220989696"/>
      </c:lineChart>
      <c:catAx>
        <c:axId val="22098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220988160"/>
        <c:crosses val="autoZero"/>
        <c:auto val="1"/>
        <c:lblAlgn val="ctr"/>
        <c:lblOffset val="100"/>
        <c:noMultiLvlLbl val="0"/>
      </c:catAx>
      <c:valAx>
        <c:axId val="220988160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220982272"/>
        <c:crosses val="autoZero"/>
        <c:crossBetween val="between"/>
      </c:valAx>
      <c:valAx>
        <c:axId val="220989696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221003776"/>
        <c:crosses val="max"/>
        <c:crossBetween val="between"/>
      </c:valAx>
      <c:catAx>
        <c:axId val="2210037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20989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Tahoma" panose="020B0604030504040204" pitchFamily="34" charset="0"/>
          <a:ea typeface="Tahoma" panose="020B0604030504040204" pitchFamily="34" charset="0"/>
          <a:cs typeface="Tahom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r>
              <a:rPr lang="en-US"/>
              <a:t>No. of Co-creation Project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'co-create chart'!$H$9</c:f>
              <c:strCache>
                <c:ptCount val="1"/>
                <c:pt idx="0">
                  <c:v>Co-creation Project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'co-create chart'!$I$4:$L$4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'co-create chart'!$I$9:$L$9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1045120"/>
        <c:axId val="221046656"/>
      </c:barChart>
      <c:catAx>
        <c:axId val="22104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221046656"/>
        <c:crosses val="autoZero"/>
        <c:auto val="1"/>
        <c:lblAlgn val="ctr"/>
        <c:lblOffset val="100"/>
        <c:noMultiLvlLbl val="0"/>
      </c:catAx>
      <c:valAx>
        <c:axId val="22104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22104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ahoma" panose="020B0604030504040204" pitchFamily="34" charset="0"/>
          <a:ea typeface="Tahoma" panose="020B0604030504040204" pitchFamily="34" charset="0"/>
          <a:cs typeface="Tahom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21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5" Type="http://schemas.openxmlformats.org/officeDocument/2006/relationships/chart" Target="../charts/chart2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14" Type="http://schemas.openxmlformats.org/officeDocument/2006/relationships/chart" Target="../charts/chart2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5" Type="http://schemas.openxmlformats.org/officeDocument/2006/relationships/chart" Target="../charts/chart30.xml"/><Relationship Id="rId4" Type="http://schemas.openxmlformats.org/officeDocument/2006/relationships/chart" Target="../charts/chart2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4" Type="http://schemas.openxmlformats.org/officeDocument/2006/relationships/chart" Target="../charts/chart37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9.xml"/><Relationship Id="rId1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3</xdr:row>
      <xdr:rowOff>176212</xdr:rowOff>
    </xdr:from>
    <xdr:to>
      <xdr:col>15</xdr:col>
      <xdr:colOff>352425</xdr:colOff>
      <xdr:row>18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40216</xdr:colOff>
      <xdr:row>10</xdr:row>
      <xdr:rowOff>134408</xdr:rowOff>
    </xdr:from>
    <xdr:to>
      <xdr:col>5</xdr:col>
      <xdr:colOff>604308</xdr:colOff>
      <xdr:row>25</xdr:row>
      <xdr:rowOff>158220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673870</xdr:colOff>
      <xdr:row>11</xdr:row>
      <xdr:rowOff>1587</xdr:rowOff>
    </xdr:from>
    <xdr:to>
      <xdr:col>12</xdr:col>
      <xdr:colOff>754881</xdr:colOff>
      <xdr:row>26</xdr:row>
      <xdr:rowOff>71438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361952</xdr:colOff>
      <xdr:row>4</xdr:row>
      <xdr:rowOff>14286</xdr:rowOff>
    </xdr:from>
    <xdr:to>
      <xdr:col>8</xdr:col>
      <xdr:colOff>361950</xdr:colOff>
      <xdr:row>21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6</xdr:row>
      <xdr:rowOff>142875</xdr:rowOff>
    </xdr:from>
    <xdr:to>
      <xdr:col>14</xdr:col>
      <xdr:colOff>9523</xdr:colOff>
      <xdr:row>23</xdr:row>
      <xdr:rowOff>185738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</xdr:colOff>
      <xdr:row>8</xdr:row>
      <xdr:rowOff>42862</xdr:rowOff>
    </xdr:from>
    <xdr:to>
      <xdr:col>22</xdr:col>
      <xdr:colOff>342900</xdr:colOff>
      <xdr:row>25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0.16042</cdr:x>
      <cdr:y>0</cdr:y>
    </cdr:from>
    <cdr:to>
      <cdr:x>0.51875</cdr:x>
      <cdr:y>0.1471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33425" y="0"/>
          <a:ext cx="1638300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/>
            <a:t>No.of </a:t>
          </a:r>
        </a:p>
        <a:p xmlns:a="http://schemas.openxmlformats.org/drawingml/2006/main">
          <a:r>
            <a:rPr lang="en-US" sz="800"/>
            <a:t>Collaborative Project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80962</xdr:rowOff>
    </xdr:from>
    <xdr:to>
      <xdr:col>7</xdr:col>
      <xdr:colOff>485775</xdr:colOff>
      <xdr:row>23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9</xdr:row>
      <xdr:rowOff>4762</xdr:rowOff>
    </xdr:from>
    <xdr:to>
      <xdr:col>15</xdr:col>
      <xdr:colOff>285750</xdr:colOff>
      <xdr:row>23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15</xdr:row>
      <xdr:rowOff>190499</xdr:rowOff>
    </xdr:from>
    <xdr:to>
      <xdr:col>4</xdr:col>
      <xdr:colOff>1</xdr:colOff>
      <xdr:row>33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18</xdr:row>
      <xdr:rowOff>0</xdr:rowOff>
    </xdr:from>
    <xdr:to>
      <xdr:col>12</xdr:col>
      <xdr:colOff>0</xdr:colOff>
      <xdr:row>33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400050</xdr:colOff>
      <xdr:row>15</xdr:row>
      <xdr:rowOff>114301</xdr:rowOff>
    </xdr:from>
    <xdr:to>
      <xdr:col>20</xdr:col>
      <xdr:colOff>85726</xdr:colOff>
      <xdr:row>32</xdr:row>
      <xdr:rowOff>38101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447675</xdr:colOff>
      <xdr:row>19</xdr:row>
      <xdr:rowOff>152400</xdr:rowOff>
    </xdr:from>
    <xdr:to>
      <xdr:col>7</xdr:col>
      <xdr:colOff>92422</xdr:colOff>
      <xdr:row>22</xdr:row>
      <xdr:rowOff>157056</xdr:rowOff>
    </xdr:to>
    <xdr:grpSp>
      <xdr:nvGrpSpPr>
        <xdr:cNvPr id="5" name="Group 4"/>
        <xdr:cNvGrpSpPr/>
      </xdr:nvGrpSpPr>
      <xdr:grpSpPr>
        <a:xfrm>
          <a:off x="7060746" y="3826329"/>
          <a:ext cx="393140" cy="576156"/>
          <a:chOff x="8001000" y="3409950"/>
          <a:chExt cx="501997" cy="547581"/>
        </a:xfrm>
      </xdr:grpSpPr>
      <xdr:sp macro="" textlink="">
        <xdr:nvSpPr>
          <xdr:cNvPr id="6" name="Up Arrow 5"/>
          <xdr:cNvSpPr/>
        </xdr:nvSpPr>
        <xdr:spPr>
          <a:xfrm>
            <a:off x="8096250" y="3409950"/>
            <a:ext cx="333375" cy="342900"/>
          </a:xfrm>
          <a:prstGeom prst="upArrow">
            <a:avLst/>
          </a:prstGeom>
          <a:solidFill>
            <a:srgbClr val="66FF3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8001000" y="3686175"/>
            <a:ext cx="501997" cy="2713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>
                <a:solidFill>
                  <a:srgbClr val="00B050"/>
                </a:solidFill>
              </a:rPr>
              <a:t>Good</a:t>
            </a:r>
            <a:endParaRPr lang="th-TH" sz="1100" b="1">
              <a:solidFill>
                <a:srgbClr val="00B050"/>
              </a:solidFill>
            </a:endParaRPr>
          </a:p>
        </xdr:txBody>
      </xdr:sp>
    </xdr:grpSp>
    <xdr:clientData/>
  </xdr:twoCellAnchor>
  <xdr:twoCellAnchor>
    <xdr:from>
      <xdr:col>29</xdr:col>
      <xdr:colOff>43618</xdr:colOff>
      <xdr:row>24</xdr:row>
      <xdr:rowOff>176892</xdr:rowOff>
    </xdr:from>
    <xdr:to>
      <xdr:col>31</xdr:col>
      <xdr:colOff>1027339</xdr:colOff>
      <xdr:row>44</xdr:row>
      <xdr:rowOff>93549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510909</xdr:colOff>
      <xdr:row>96</xdr:row>
      <xdr:rowOff>95250</xdr:rowOff>
    </xdr:from>
    <xdr:to>
      <xdr:col>60</xdr:col>
      <xdr:colOff>95250</xdr:colOff>
      <xdr:row>107</xdr:row>
      <xdr:rowOff>15344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45</xdr:col>
      <xdr:colOff>1074964</xdr:colOff>
      <xdr:row>131</xdr:row>
      <xdr:rowOff>36739</xdr:rowOff>
    </xdr:from>
    <xdr:to>
      <xdr:col>54</xdr:col>
      <xdr:colOff>27213</xdr:colOff>
      <xdr:row>144</xdr:row>
      <xdr:rowOff>126546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168389</xdr:colOff>
      <xdr:row>24</xdr:row>
      <xdr:rowOff>179161</xdr:rowOff>
    </xdr:from>
    <xdr:to>
      <xdr:col>35</xdr:col>
      <xdr:colOff>561294</xdr:colOff>
      <xdr:row>44</xdr:row>
      <xdr:rowOff>54428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162153</xdr:colOff>
      <xdr:row>25</xdr:row>
      <xdr:rowOff>149679</xdr:rowOff>
    </xdr:from>
    <xdr:to>
      <xdr:col>40</xdr:col>
      <xdr:colOff>947965</xdr:colOff>
      <xdr:row>44</xdr:row>
      <xdr:rowOff>158939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299356</xdr:colOff>
      <xdr:row>7</xdr:row>
      <xdr:rowOff>39290</xdr:rowOff>
    </xdr:from>
    <xdr:to>
      <xdr:col>39</xdr:col>
      <xdr:colOff>358888</xdr:colOff>
      <xdr:row>21</xdr:row>
      <xdr:rowOff>115490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39</xdr:col>
      <xdr:colOff>646340</xdr:colOff>
      <xdr:row>7</xdr:row>
      <xdr:rowOff>39290</xdr:rowOff>
    </xdr:from>
    <xdr:to>
      <xdr:col>44</xdr:col>
      <xdr:colOff>670153</xdr:colOff>
      <xdr:row>21</xdr:row>
      <xdr:rowOff>115490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42</xdr:col>
      <xdr:colOff>0</xdr:colOff>
      <xdr:row>26</xdr:row>
      <xdr:rowOff>0</xdr:rowOff>
    </xdr:from>
    <xdr:to>
      <xdr:col>46</xdr:col>
      <xdr:colOff>976312</xdr:colOff>
      <xdr:row>44</xdr:row>
      <xdr:rowOff>178592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130969</xdr:colOff>
      <xdr:row>58</xdr:row>
      <xdr:rowOff>7825</xdr:rowOff>
    </xdr:from>
    <xdr:to>
      <xdr:col>27</xdr:col>
      <xdr:colOff>792616</xdr:colOff>
      <xdr:row>71</xdr:row>
      <xdr:rowOff>119743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429191</xdr:colOff>
      <xdr:row>34</xdr:row>
      <xdr:rowOff>86745</xdr:rowOff>
    </xdr:from>
    <xdr:to>
      <xdr:col>22</xdr:col>
      <xdr:colOff>790347</xdr:colOff>
      <xdr:row>55</xdr:row>
      <xdr:rowOff>54995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23</xdr:col>
      <xdr:colOff>126999</xdr:colOff>
      <xdr:row>34</xdr:row>
      <xdr:rowOff>80961</xdr:rowOff>
    </xdr:from>
    <xdr:to>
      <xdr:col>28</xdr:col>
      <xdr:colOff>873124</xdr:colOff>
      <xdr:row>55</xdr:row>
      <xdr:rowOff>63499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47</xdr:col>
      <xdr:colOff>1034142</xdr:colOff>
      <xdr:row>24</xdr:row>
      <xdr:rowOff>0</xdr:rowOff>
    </xdr:from>
    <xdr:to>
      <xdr:col>53</xdr:col>
      <xdr:colOff>435428</xdr:colOff>
      <xdr:row>41</xdr:row>
      <xdr:rowOff>42863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23</xdr:col>
      <xdr:colOff>653143</xdr:colOff>
      <xdr:row>35</xdr:row>
      <xdr:rowOff>27214</xdr:rowOff>
    </xdr:from>
    <xdr:to>
      <xdr:col>24</xdr:col>
      <xdr:colOff>1047749</xdr:colOff>
      <xdr:row>37</xdr:row>
      <xdr:rowOff>0</xdr:rowOff>
    </xdr:to>
    <xdr:sp macro="" textlink="">
      <xdr:nvSpPr>
        <xdr:cNvPr id="20" name="TextBox 19"/>
        <xdr:cNvSpPr txBox="1"/>
      </xdr:nvSpPr>
      <xdr:spPr>
        <a:xfrm>
          <a:off x="19526250" y="6762750"/>
          <a:ext cx="1877785" cy="353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No. of Project</a:t>
          </a:r>
        </a:p>
      </xdr:txBody>
    </xdr:sp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0.1084</cdr:x>
      <cdr:y>0.01312</cdr:y>
    </cdr:from>
    <cdr:to>
      <cdr:x>0.79069</cdr:x>
      <cdr:y>0.13912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50862" y="47625"/>
          <a:ext cx="3467100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1"/>
            <a:t>Simple Project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0.15404</cdr:x>
      <cdr:y>0.01672</cdr:y>
    </cdr:from>
    <cdr:to>
      <cdr:x>0.83505</cdr:x>
      <cdr:y>0.14345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84225" y="60325"/>
          <a:ext cx="3467100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b="1"/>
            <a:t>Complex Project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52916</xdr:colOff>
      <xdr:row>12</xdr:row>
      <xdr:rowOff>158752</xdr:rowOff>
    </xdr:from>
    <xdr:to>
      <xdr:col>16</xdr:col>
      <xdr:colOff>52915</xdr:colOff>
      <xdr:row>27</xdr:row>
      <xdr:rowOff>158752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28</xdr:row>
      <xdr:rowOff>4233</xdr:rowOff>
    </xdr:from>
    <xdr:to>
      <xdr:col>16</xdr:col>
      <xdr:colOff>0</xdr:colOff>
      <xdr:row>43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785811</xdr:colOff>
      <xdr:row>42</xdr:row>
      <xdr:rowOff>87305</xdr:rowOff>
    </xdr:from>
    <xdr:to>
      <xdr:col>37</xdr:col>
      <xdr:colOff>1297780</xdr:colOff>
      <xdr:row>55</xdr:row>
      <xdr:rowOff>22218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750093</xdr:colOff>
      <xdr:row>57</xdr:row>
      <xdr:rowOff>146836</xdr:rowOff>
    </xdr:from>
    <xdr:to>
      <xdr:col>37</xdr:col>
      <xdr:colOff>1333499</xdr:colOff>
      <xdr:row>79</xdr:row>
      <xdr:rowOff>71431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809631</xdr:colOff>
      <xdr:row>6</xdr:row>
      <xdr:rowOff>83608</xdr:rowOff>
    </xdr:from>
    <xdr:to>
      <xdr:col>37</xdr:col>
      <xdr:colOff>1333500</xdr:colOff>
      <xdr:row>19</xdr:row>
      <xdr:rowOff>31750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793756</xdr:colOff>
      <xdr:row>25</xdr:row>
      <xdr:rowOff>79375</xdr:rowOff>
    </xdr:from>
    <xdr:to>
      <xdr:col>37</xdr:col>
      <xdr:colOff>1333499</xdr:colOff>
      <xdr:row>38</xdr:row>
      <xdr:rowOff>102665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1904999</xdr:colOff>
      <xdr:row>58</xdr:row>
      <xdr:rowOff>3961</xdr:rowOff>
    </xdr:from>
    <xdr:to>
      <xdr:col>38</xdr:col>
      <xdr:colOff>2488406</xdr:colOff>
      <xdr:row>79</xdr:row>
      <xdr:rowOff>71431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309563</xdr:colOff>
      <xdr:row>5</xdr:row>
      <xdr:rowOff>63103</xdr:rowOff>
    </xdr:from>
    <xdr:to>
      <xdr:col>28</xdr:col>
      <xdr:colOff>2690812</xdr:colOff>
      <xdr:row>24</xdr:row>
      <xdr:rowOff>91678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249115</xdr:colOff>
      <xdr:row>10</xdr:row>
      <xdr:rowOff>1832</xdr:rowOff>
    </xdr:from>
    <xdr:to>
      <xdr:col>3</xdr:col>
      <xdr:colOff>581025</xdr:colOff>
      <xdr:row>24</xdr:row>
      <xdr:rowOff>68507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315057</xdr:colOff>
      <xdr:row>11</xdr:row>
      <xdr:rowOff>181708</xdr:rowOff>
    </xdr:from>
    <xdr:to>
      <xdr:col>11</xdr:col>
      <xdr:colOff>520211</xdr:colOff>
      <xdr:row>26</xdr:row>
      <xdr:rowOff>177312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4761</xdr:colOff>
      <xdr:row>8</xdr:row>
      <xdr:rowOff>0</xdr:rowOff>
    </xdr:from>
    <xdr:to>
      <xdr:col>19</xdr:col>
      <xdr:colOff>0</xdr:colOff>
      <xdr:row>23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368755</xdr:colOff>
      <xdr:row>11</xdr:row>
      <xdr:rowOff>5784</xdr:rowOff>
    </xdr:from>
    <xdr:to>
      <xdr:col>5</xdr:col>
      <xdr:colOff>245950</xdr:colOff>
      <xdr:row>26</xdr:row>
      <xdr:rowOff>32657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489857</xdr:colOff>
      <xdr:row>11</xdr:row>
      <xdr:rowOff>2722</xdr:rowOff>
    </xdr:from>
    <xdr:to>
      <xdr:col>10</xdr:col>
      <xdr:colOff>503464</xdr:colOff>
      <xdr:row>26</xdr:row>
      <xdr:rowOff>92529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35</xdr:row>
      <xdr:rowOff>1</xdr:rowOff>
    </xdr:from>
    <xdr:to>
      <xdr:col>17</xdr:col>
      <xdr:colOff>0</xdr:colOff>
      <xdr:row>50</xdr:row>
      <xdr:rowOff>51708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27214</xdr:colOff>
      <xdr:row>12</xdr:row>
      <xdr:rowOff>81642</xdr:rowOff>
    </xdr:from>
    <xdr:to>
      <xdr:col>9</xdr:col>
      <xdr:colOff>122464</xdr:colOff>
      <xdr:row>40</xdr:row>
      <xdr:rowOff>81642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162605</xdr:colOff>
      <xdr:row>12</xdr:row>
      <xdr:rowOff>93888</xdr:rowOff>
    </xdr:from>
    <xdr:to>
      <xdr:col>18</xdr:col>
      <xdr:colOff>489857</xdr:colOff>
      <xdr:row>40</xdr:row>
      <xdr:rowOff>81642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BKKDC03\Audit%20D\Staff\Staff2\J\JJ-Degussa-Huls\2000\WIP%20(work%20in%20process)\Financial%20statement\JJDHT00-Accounts-A3112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bkkfsr01\Audit%20D\Staff\Staff2\N\Namchow%20Group\Namchow%20(Thailand)%20Ltd\2002\half%20year\Finished\Financial%20Statements\Eng\NAMCH02-Accounts-A3006E-Ni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windows\TEMP\11-98l~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ne020050\Work\WINDOWS\TEMP\Data\GDS%20Deals\Siam%20Cement\DS%20Fin%20Models\SC%20DSM%20v7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GDS%20Deals\Siam%20Cement\DS%20Fin%20Models\SC%20DSM%20v10-post%20approva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Data\Transition\Client\Manila%20MSL\Special%20Projects\Manila_Amex_BPM_curren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4.104\SMD%20File%20Sharing\Documents%20and%20Settings\nattawut\Local%20Settings\Temporary%20Internet%20Files\OLK24\Sep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Data\Transition\Client\SSJV-AC%20MSL\Operating%20Plan\AC%20MSL-Novare%20Op%20Plnv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chee.kian.chan\Local%20Settings\Temp\Pricing%20Model%20v0.6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chee.kian.chan\Local%20Settings\Temp\Pricing%20Model%20v0.6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1tcsdc03\team\Data\GDS%20Deals\Products\J&amp;J\Feb%2004\J&amp;J%20CTA%20v4.1a%20-%20100204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Data\Transition\Client\SSJV-AC%20MSL\Operating%20Plan\AC%20MSL-Novare%20Op%20Plnv6b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nance\total_computer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isarat.CMP\Local%20Settings\Temporary%20Internet%20Files\OLK6\New%20proxy%20price%20allocatio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praphott\Local%20Settings\Temp\Paper_PaySlip_Dec.%2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nance\=%20Praphott\New%20Deal\Transition%20files%20for%20Cost%20model\Cost%20model%20(for%20Transition)%20Total%20Deal%20Year%2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inance\=%20Praphott\New%20Deal\Transition%20files%20for%20Cost%20model\Cost%20model%20(for%20Transition)%20Total%20Deal%20Year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Data\GDS%20Deals\Siam%20Cement\DS%20Fin%20Models\SC%20DSM%20v7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WINDOWS\TEMP\Data\GDS%20Deals\Siam%20Cement\DS%20Fin%20Models\SC%20DSM%20v7a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\GDS%20Deals\Resources\Siam%202003\Solution%20Plan\HP%20ITO%20COSTING%20BREAKDOWN%20v0.4%20(TM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ata\GDS%20Deals\Resources\Siam%202003\Solution%20Plan\HP%20ITO%20COSTING%20BREAKDOWN%20v0.4%20(TM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ne020050\Work\DOCUME~1\DANIEL~1\LOCALS~1\Temp\May01%20C.%20Customer%20Rev%20by%20Dev%20Ctr_AvgBillRateComparison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isarat.CMP\Local%20Settings\Temporary%20Internet%20Files\OLK6\Book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pakvipam\Local%20Settings\Temporary%20Internet%20Files\OLK74\A010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Data\GDS%20Deals\Siam%20Cement\DS%20Fin%20Models\Siam%20VDFA%20v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praphott\Local%20Settings\Temporary%20Internet%20Files\OLK68\Transformation%20Allocation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WINDOWS\TEMP\WINDOWS\TEMP\Template%20-%20Siam%20Financial%20Info%20v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JDHT"/>
      <sheetName val="JJDHT-Cash Flows"/>
      <sheetName val="JJDHT-Change Share"/>
      <sheetName val="ลูกหนี้(เก่า)"/>
      <sheetName val="Statement-BAHT"/>
      <sheetName val="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,PL"/>
      <sheetName val="Shareholders'  equity"/>
      <sheetName val="Cashflow"/>
      <sheetName val="BS_PL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s"/>
      <sheetName val="09_97"/>
      <sheetName val="10_97"/>
      <sheetName val="11_97"/>
      <sheetName val="12_97"/>
      <sheetName val="01_98"/>
      <sheetName val="02_98"/>
      <sheetName val="03_98"/>
      <sheetName val="04_98 "/>
      <sheetName val="05_98 "/>
      <sheetName val="06_98 "/>
      <sheetName val="07_98 "/>
      <sheetName val="08_98"/>
      <sheetName val="09_98 )"/>
      <sheetName val="10_98"/>
      <sheetName val="11_98 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rt Dialog"/>
      <sheetName val="Assumptions"/>
      <sheetName val="Tables"/>
      <sheetName val="INPUTS-----&gt;"/>
      <sheetName val="Benefits Dialog"/>
      <sheetName val="Checker Dialog"/>
      <sheetName val="Missing Rates"/>
      <sheetName val="Input Dialog"/>
      <sheetName val="Choices"/>
      <sheetName val="Maintenance"/>
      <sheetName val="Rates"/>
      <sheetName val="Loads"/>
      <sheetName val="Benefits"/>
      <sheetName val="Model Options"/>
      <sheetName val="Salary ass"/>
      <sheetName val="Labor Inputs"/>
      <sheetName val="Hardware"/>
      <sheetName val="Direct Non-Payroll"/>
      <sheetName val="DNP Exp Sum (Ven)"/>
      <sheetName val="Est Operating Budget"/>
      <sheetName val="DNP Expense Summary"/>
      <sheetName val="CALCs &amp; CONCATs--------&gt;"/>
      <sheetName val="Labor Calculations"/>
      <sheetName val="Labor Concatenations"/>
      <sheetName val="Input Box"/>
      <sheetName val="Input_Program"/>
      <sheetName val="REPORTS------&gt;"/>
      <sheetName val="Year"/>
      <sheetName val="Activity Review"/>
      <sheetName val="Venture Activity"/>
      <sheetName val="Checks"/>
      <sheetName val="Ops_Dev"/>
      <sheetName val="Ad Hoc Reporting"/>
      <sheetName val="Resource Review"/>
      <sheetName val="ADJUSTMENTS------&gt;"/>
      <sheetName val="Forced Billings"/>
      <sheetName val="Sheet1"/>
      <sheetName val=" ACP-19"/>
      <sheetName val="QUALITY--------------&gt;"/>
      <sheetName val="QC Checker"/>
      <sheetName val="Diagnostic"/>
      <sheetName val="Loads - FY2001"/>
      <sheetName val="Audit Box"/>
      <sheetName val="Revenue"/>
      <sheetName val="Activity_Report_Generater"/>
      <sheetName val="Activity Choice"/>
      <sheetName val="DNP Choice"/>
      <sheetName val="DNP_Generater"/>
      <sheetName val="Log Dialog"/>
      <sheetName val="report_Generator_Program"/>
      <sheetName val="Report Selection"/>
      <sheetName val="Direct Non_Payro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44">
          <cell r="F44" t="str">
            <v>Allan Ziirsen - Expat costs (no tax)</v>
          </cell>
        </row>
        <row r="45">
          <cell r="F45" t="str">
            <v>Mike Callahan - Expat costs (no tax)</v>
          </cell>
        </row>
        <row r="46">
          <cell r="F46" t="str">
            <v>US Manager - 6mths</v>
          </cell>
        </row>
        <row r="47">
          <cell r="F47" t="str">
            <v>Recruiting - Incremental</v>
          </cell>
        </row>
        <row r="49">
          <cell r="F49" t="str">
            <v>Recruiting - Attrition</v>
          </cell>
        </row>
        <row r="51">
          <cell r="F51" t="str">
            <v>Demobilization Reserve</v>
          </cell>
        </row>
        <row r="53">
          <cell r="F53" t="str">
            <v>Training</v>
          </cell>
        </row>
        <row r="54">
          <cell r="F54" t="str">
            <v>Data/Voice Comms/LN</v>
          </cell>
        </row>
        <row r="55">
          <cell r="F55" t="str">
            <v>Postage &amp; Mail &amp; Stationary</v>
          </cell>
        </row>
        <row r="56">
          <cell r="F56" t="str">
            <v>Comms (LD, Local, Mobile)</v>
          </cell>
        </row>
        <row r="57">
          <cell r="F57" t="str">
            <v>Pagers</v>
          </cell>
        </row>
        <row r="58">
          <cell r="F58" t="str">
            <v>Other comms costs</v>
          </cell>
        </row>
        <row r="59">
          <cell r="F59" t="str">
            <v>Per diem/Trevelling Expense</v>
          </cell>
        </row>
        <row r="60">
          <cell r="F60" t="str">
            <v>Faciltites &amp; Services</v>
          </cell>
        </row>
        <row r="61">
          <cell r="F61" t="str">
            <v>SC Load</v>
          </cell>
        </row>
        <row r="62">
          <cell r="F62" t="str">
            <v>Software Maintenance</v>
          </cell>
        </row>
        <row r="63">
          <cell r="F63" t="str">
            <v>Hardware Maintenance (exist)</v>
          </cell>
        </row>
        <row r="64">
          <cell r="F64" t="str">
            <v>Hardware Maintenance (new)</v>
          </cell>
        </row>
        <row r="65">
          <cell r="F65" t="str">
            <v>Rental - DCC/Lecture Hall</v>
          </cell>
        </row>
        <row r="66">
          <cell r="F66" t="str">
            <v>Rental - Operations</v>
          </cell>
        </row>
        <row r="67">
          <cell r="F67" t="str">
            <v>Rental - Development</v>
          </cell>
        </row>
        <row r="69">
          <cell r="F69" t="str">
            <v>Other rental</v>
          </cell>
        </row>
        <row r="70">
          <cell r="F70" t="str">
            <v>Office Equipment</v>
          </cell>
        </row>
        <row r="71">
          <cell r="F71" t="str">
            <v>Legal/Audit/Tax</v>
          </cell>
        </row>
        <row r="72">
          <cell r="F72" t="str">
            <v>Payroll  administration costs</v>
          </cell>
        </row>
        <row r="73">
          <cell r="F73" t="str">
            <v>One off Payroll costs (System setup)</v>
          </cell>
        </row>
        <row r="74">
          <cell r="F74" t="str">
            <v>Branding</v>
          </cell>
        </row>
        <row r="75">
          <cell r="F75" t="str">
            <v>On Call Allowance</v>
          </cell>
        </row>
        <row r="76">
          <cell r="F76" t="str">
            <v>Setup costs</v>
          </cell>
        </row>
        <row r="77">
          <cell r="F77" t="str">
            <v>PABX</v>
          </cell>
        </row>
        <row r="78">
          <cell r="F78" t="str">
            <v>Connectivity set up</v>
          </cell>
        </row>
        <row r="79">
          <cell r="F79" t="str">
            <v>Partioning</v>
          </cell>
        </row>
        <row r="80">
          <cell r="F80" t="str">
            <v>Office Furniture</v>
          </cell>
        </row>
        <row r="81">
          <cell r="F81" t="str">
            <v>Storage/insurance</v>
          </cell>
        </row>
        <row r="82">
          <cell r="F82" t="str">
            <v>Hardware Lease charge</v>
          </cell>
        </row>
        <row r="83">
          <cell r="F83" t="str">
            <v>Representation &amp; Entertainment</v>
          </cell>
        </row>
        <row r="84">
          <cell r="F84" t="str">
            <v>Government Taxes Licenses &amp; Fee</v>
          </cell>
        </row>
        <row r="85">
          <cell r="F85" t="str">
            <v>Bank Charges</v>
          </cell>
        </row>
        <row r="86">
          <cell r="F86" t="str">
            <v>Water &amp; Electricity</v>
          </cell>
        </row>
        <row r="87">
          <cell r="F87" t="str">
            <v>Insurance Expenses</v>
          </cell>
        </row>
        <row r="88">
          <cell r="F88" t="str">
            <v>Miscellanous Expense</v>
          </cell>
        </row>
        <row r="89">
          <cell r="F89" t="str">
            <v>Interest Charge on Money Cash invested</v>
          </cell>
        </row>
        <row r="91">
          <cell r="F91" t="str">
            <v>NonBillable</v>
          </cell>
        </row>
        <row r="92">
          <cell r="F92" t="str">
            <v>Pass-through DNP</v>
          </cell>
        </row>
        <row r="93">
          <cell r="F93" t="str">
            <v>Hardware purchases</v>
          </cell>
        </row>
        <row r="94">
          <cell r="F94" t="str">
            <v>Hardware Depr 1</v>
          </cell>
        </row>
        <row r="95">
          <cell r="F95" t="str">
            <v>Hardware Depr 2</v>
          </cell>
        </row>
        <row r="96">
          <cell r="F96" t="str">
            <v>Hardware Depr 3</v>
          </cell>
        </row>
        <row r="97">
          <cell r="F97" t="str">
            <v>Hardware Depr 4</v>
          </cell>
        </row>
        <row r="98">
          <cell r="F98" t="str">
            <v>Hardware Depr 5</v>
          </cell>
        </row>
        <row r="99">
          <cell r="F99" t="str">
            <v>BIP</v>
          </cell>
        </row>
        <row r="100">
          <cell r="F100" t="str">
            <v>Teaming Partner</v>
          </cell>
        </row>
        <row r="102">
          <cell r="F102" t="str">
            <v>PD Costs</v>
          </cell>
        </row>
        <row r="103">
          <cell r="F103" t="str">
            <v>PD Billings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rt Dialog"/>
      <sheetName val="Assumptions"/>
      <sheetName val="INPUTS-----&gt;"/>
      <sheetName val="Benefits Dialog"/>
      <sheetName val="Checker Dialog"/>
      <sheetName val="Missing Rates"/>
      <sheetName val="Input Dialog"/>
      <sheetName val="Tables"/>
      <sheetName val="Choices"/>
      <sheetName val="Maintenance"/>
      <sheetName val="Rates"/>
      <sheetName val="Loads"/>
      <sheetName val="Benefits"/>
      <sheetName val="Model Options"/>
      <sheetName val="Salary ass"/>
      <sheetName val="Labor Inputs"/>
      <sheetName val="Hardware"/>
      <sheetName val="Direct Non-Payroll"/>
      <sheetName val="DNP Exp Sum (Ven)"/>
      <sheetName val="Est Operating Budget"/>
      <sheetName val="Est Cash Flow "/>
      <sheetName val="DNP Expense Summary"/>
      <sheetName val="CALCs &amp; CONCATs--------&gt;"/>
      <sheetName val="Labor Calculations"/>
      <sheetName val="Labor Concatenations"/>
      <sheetName val="Input Box"/>
      <sheetName val="Input_Program"/>
      <sheetName val="REPORTS------&gt;"/>
      <sheetName val="Year"/>
      <sheetName val="Activity Review"/>
      <sheetName val="Venture Activity"/>
      <sheetName val="Checks"/>
      <sheetName val="Ops_Dev"/>
      <sheetName val="Ad Hoc Reporting"/>
      <sheetName val="Resource Review"/>
      <sheetName val="ADJUSTMENTS------&gt;"/>
      <sheetName val="Forced Billings"/>
      <sheetName val=" ACP-19"/>
      <sheetName val="QUALITY--------------&gt;"/>
      <sheetName val="QC Checker"/>
      <sheetName val="Diagnostic"/>
      <sheetName val="Loads - FY2001"/>
      <sheetName val="Audit Box"/>
      <sheetName val="Revenue"/>
      <sheetName val="Activity_Report_Generater"/>
      <sheetName val="Activity Choice"/>
      <sheetName val="DNP Choice"/>
      <sheetName val="DNP_Generater"/>
      <sheetName val="Log Dialog"/>
      <sheetName val="report_Generator_Program"/>
      <sheetName val="Report Selection"/>
      <sheetName val="Direct Non_Payroll"/>
      <sheetName val="R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44">
          <cell r="F44" t="str">
            <v>Allan Ziirsen - Expat costs (no tax)</v>
          </cell>
        </row>
        <row r="45">
          <cell r="F45" t="str">
            <v>Mike Callahan - Expat costs (no tax)</v>
          </cell>
        </row>
        <row r="46">
          <cell r="F46" t="str">
            <v>US Manager - 6mths</v>
          </cell>
        </row>
        <row r="47">
          <cell r="F47" t="str">
            <v>Recruiting - Incremental</v>
          </cell>
        </row>
        <row r="49">
          <cell r="F49" t="str">
            <v>Recruiting - Attrition</v>
          </cell>
        </row>
        <row r="51">
          <cell r="F51" t="str">
            <v>Demobilization Reserve</v>
          </cell>
        </row>
        <row r="53">
          <cell r="F53" t="str">
            <v>Training</v>
          </cell>
        </row>
        <row r="54">
          <cell r="F54" t="str">
            <v>Data/Voice Comms/LN</v>
          </cell>
        </row>
        <row r="55">
          <cell r="F55" t="str">
            <v>Postage &amp; Mail &amp; Stationary</v>
          </cell>
        </row>
        <row r="56">
          <cell r="F56" t="str">
            <v>Comms (LD, Local, Mobile)</v>
          </cell>
        </row>
        <row r="57">
          <cell r="F57" t="str">
            <v>Pagers</v>
          </cell>
        </row>
        <row r="58">
          <cell r="F58" t="str">
            <v>Other comms costs</v>
          </cell>
        </row>
        <row r="59">
          <cell r="F59" t="str">
            <v>Per diem/Trevelling Expense</v>
          </cell>
        </row>
        <row r="60">
          <cell r="F60" t="str">
            <v>Faciltites &amp; Services</v>
          </cell>
        </row>
        <row r="61">
          <cell r="F61" t="str">
            <v>SC Load</v>
          </cell>
        </row>
        <row r="62">
          <cell r="F62" t="str">
            <v>Software Maintenance</v>
          </cell>
        </row>
        <row r="63">
          <cell r="F63" t="str">
            <v>Hardware Maintenance (exist)</v>
          </cell>
        </row>
        <row r="64">
          <cell r="F64" t="str">
            <v>Hardware Maintenance (new)</v>
          </cell>
        </row>
        <row r="65">
          <cell r="F65" t="str">
            <v>Rental - DCC</v>
          </cell>
        </row>
        <row r="66">
          <cell r="F66" t="str">
            <v>Rental - Operations</v>
          </cell>
        </row>
        <row r="67">
          <cell r="F67" t="str">
            <v>Rental - Development</v>
          </cell>
        </row>
        <row r="69">
          <cell r="F69" t="str">
            <v>Other rental</v>
          </cell>
        </row>
        <row r="70">
          <cell r="F70" t="str">
            <v>Office Equipment</v>
          </cell>
        </row>
        <row r="71">
          <cell r="F71" t="str">
            <v>Legal/Audit/Tax</v>
          </cell>
        </row>
        <row r="72">
          <cell r="F72" t="str">
            <v>Payroll  administration costs</v>
          </cell>
        </row>
        <row r="73">
          <cell r="F73" t="str">
            <v>One off Payroll costs (System setup)</v>
          </cell>
        </row>
        <row r="74">
          <cell r="F74" t="str">
            <v>Branding</v>
          </cell>
        </row>
        <row r="75">
          <cell r="F75" t="str">
            <v>On Call Allowance</v>
          </cell>
        </row>
        <row r="76">
          <cell r="F76" t="str">
            <v>Setup costs</v>
          </cell>
        </row>
        <row r="77">
          <cell r="F77" t="str">
            <v>PABX</v>
          </cell>
        </row>
        <row r="78">
          <cell r="F78" t="str">
            <v>Frame relay links</v>
          </cell>
        </row>
        <row r="79">
          <cell r="F79" t="str">
            <v>Partioning</v>
          </cell>
        </row>
        <row r="80">
          <cell r="F80" t="str">
            <v>Office Furniture</v>
          </cell>
        </row>
        <row r="81">
          <cell r="F81" t="str">
            <v>Storage/insurance</v>
          </cell>
        </row>
        <row r="82">
          <cell r="F82" t="str">
            <v>Hardware Lease charge</v>
          </cell>
        </row>
        <row r="83">
          <cell r="F83" t="str">
            <v>Representation &amp; Entertainment</v>
          </cell>
        </row>
        <row r="84">
          <cell r="F84" t="str">
            <v>Government Taxes Licenses &amp; Fee</v>
          </cell>
        </row>
        <row r="85">
          <cell r="F85" t="str">
            <v>Bank Charges</v>
          </cell>
        </row>
        <row r="86">
          <cell r="F86" t="str">
            <v>Water &amp; Electricity</v>
          </cell>
        </row>
        <row r="87">
          <cell r="F87" t="str">
            <v>Insurance Expenses</v>
          </cell>
        </row>
        <row r="88">
          <cell r="F88" t="str">
            <v>Miscellanous Expense</v>
          </cell>
        </row>
        <row r="89">
          <cell r="F89" t="str">
            <v>Interest Charge on Money Cash invested</v>
          </cell>
        </row>
        <row r="91">
          <cell r="F91" t="str">
            <v>NonBillable</v>
          </cell>
        </row>
        <row r="92">
          <cell r="F92" t="str">
            <v>Pass-through DNP</v>
          </cell>
        </row>
        <row r="93">
          <cell r="F93" t="str">
            <v>Hardware purchases</v>
          </cell>
        </row>
        <row r="94">
          <cell r="F94" t="str">
            <v>Hardware Depr 1</v>
          </cell>
        </row>
        <row r="95">
          <cell r="F95" t="str">
            <v>Hardware Depr 2</v>
          </cell>
        </row>
        <row r="96">
          <cell r="F96" t="str">
            <v>Hardware Depr 3</v>
          </cell>
        </row>
        <row r="97">
          <cell r="F97" t="str">
            <v>Hardware Depr 4</v>
          </cell>
        </row>
        <row r="98">
          <cell r="F98" t="str">
            <v>Hardware Depr 5</v>
          </cell>
        </row>
        <row r="99">
          <cell r="F99" t="str">
            <v>BIP</v>
          </cell>
        </row>
        <row r="100">
          <cell r="F100" t="str">
            <v>Teaming Partner</v>
          </cell>
        </row>
        <row r="102">
          <cell r="F102" t="str">
            <v>PD Costs</v>
          </cell>
        </row>
        <row r="103">
          <cell r="F103" t="str">
            <v>PD Billings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_1_whole"/>
      <sheetName val="worksheet"/>
      <sheetName val="worksheet_dnp"/>
      <sheetName val="dnp_summary"/>
      <sheetName val="rates"/>
      <sheetName val="recruiting"/>
      <sheetName val="Direct Non-Payroll"/>
    </sheetNames>
    <sheetDataSet>
      <sheetData sheetId="0" refreshError="1"/>
      <sheetData sheetId="1" refreshError="1">
        <row r="6">
          <cell r="S6" t="str">
            <v>Support</v>
          </cell>
        </row>
        <row r="7">
          <cell r="S7" t="str">
            <v>Support</v>
          </cell>
        </row>
        <row r="8">
          <cell r="S8" t="str">
            <v>Support</v>
          </cell>
        </row>
        <row r="9">
          <cell r="S9" t="str">
            <v>MSL</v>
          </cell>
        </row>
        <row r="10">
          <cell r="S10" t="str">
            <v>MSL</v>
          </cell>
        </row>
        <row r="11">
          <cell r="S11" t="str">
            <v>MSL</v>
          </cell>
        </row>
        <row r="12">
          <cell r="S12" t="str">
            <v>MSL</v>
          </cell>
        </row>
        <row r="13">
          <cell r="S13" t="str">
            <v>MSL</v>
          </cell>
        </row>
        <row r="14">
          <cell r="S14" t="str">
            <v>MSL</v>
          </cell>
        </row>
        <row r="15">
          <cell r="S15" t="str">
            <v>MSL</v>
          </cell>
        </row>
        <row r="16">
          <cell r="S16" t="str">
            <v>MSL</v>
          </cell>
        </row>
        <row r="17">
          <cell r="S17" t="str">
            <v>MSL</v>
          </cell>
        </row>
        <row r="18">
          <cell r="S18" t="str">
            <v>MSL</v>
          </cell>
        </row>
        <row r="19">
          <cell r="S19" t="str">
            <v>MSL</v>
          </cell>
        </row>
        <row r="20">
          <cell r="S20" t="str">
            <v>MSL</v>
          </cell>
        </row>
        <row r="21">
          <cell r="S21" t="str">
            <v>MSL</v>
          </cell>
        </row>
        <row r="22">
          <cell r="S22" t="str">
            <v>MSL</v>
          </cell>
        </row>
        <row r="23">
          <cell r="S23" t="str">
            <v>MSL</v>
          </cell>
        </row>
        <row r="24">
          <cell r="S24" t="str">
            <v>MSL</v>
          </cell>
        </row>
        <row r="25">
          <cell r="S25" t="str">
            <v>MSL</v>
          </cell>
        </row>
        <row r="26">
          <cell r="S26" t="str">
            <v>MSL</v>
          </cell>
        </row>
        <row r="27">
          <cell r="S27" t="str">
            <v>MSL</v>
          </cell>
        </row>
        <row r="28">
          <cell r="S28" t="str">
            <v>MSL</v>
          </cell>
        </row>
        <row r="29">
          <cell r="S29" t="str">
            <v>MSL</v>
          </cell>
        </row>
        <row r="30">
          <cell r="S30" t="str">
            <v>MSL</v>
          </cell>
        </row>
        <row r="31">
          <cell r="S31" t="str">
            <v>MSL</v>
          </cell>
        </row>
        <row r="32">
          <cell r="S32" t="str">
            <v>MSL</v>
          </cell>
        </row>
        <row r="33">
          <cell r="S33" t="str">
            <v>MSL</v>
          </cell>
        </row>
        <row r="34">
          <cell r="S34" t="str">
            <v>PMO</v>
          </cell>
        </row>
        <row r="35">
          <cell r="S35" t="str">
            <v>PMO</v>
          </cell>
        </row>
        <row r="36">
          <cell r="S36" t="str">
            <v>PMO</v>
          </cell>
        </row>
        <row r="37">
          <cell r="S37" t="str">
            <v>PMO</v>
          </cell>
        </row>
        <row r="38">
          <cell r="S38" t="str">
            <v>PMO</v>
          </cell>
        </row>
        <row r="39">
          <cell r="S39" t="str">
            <v>PMO</v>
          </cell>
        </row>
        <row r="40">
          <cell r="S40" t="str">
            <v>PMO</v>
          </cell>
        </row>
        <row r="41">
          <cell r="S41" t="str">
            <v>Support</v>
          </cell>
        </row>
        <row r="42">
          <cell r="S42" t="str">
            <v>Support</v>
          </cell>
        </row>
      </sheetData>
      <sheetData sheetId="2" refreshError="1">
        <row r="6">
          <cell r="B6" t="str">
            <v>Office Support (CIO)</v>
          </cell>
        </row>
        <row r="7">
          <cell r="B7" t="str">
            <v>Office Support (CIO)</v>
          </cell>
        </row>
        <row r="8">
          <cell r="B8" t="str">
            <v>Office Support (CIO)</v>
          </cell>
        </row>
        <row r="9">
          <cell r="B9" t="str">
            <v>Office Support (CIO)</v>
          </cell>
        </row>
        <row r="10">
          <cell r="B10" t="str">
            <v>Country Controller (CIO)</v>
          </cell>
        </row>
        <row r="11">
          <cell r="B11" t="str">
            <v>Country Controller (CIO)</v>
          </cell>
        </row>
        <row r="12">
          <cell r="B12" t="str">
            <v>Country Controller (CIO)</v>
          </cell>
        </row>
        <row r="13">
          <cell r="B13" t="str">
            <v>Country Controller (CIO)</v>
          </cell>
        </row>
        <row r="14">
          <cell r="B14" t="str">
            <v>Voicemail (CIO)</v>
          </cell>
        </row>
        <row r="15">
          <cell r="B15" t="str">
            <v>Voicemail (CIO)</v>
          </cell>
        </row>
        <row r="16">
          <cell r="B16" t="str">
            <v>Voicemail (CIO)</v>
          </cell>
        </row>
        <row r="17">
          <cell r="B17" t="str">
            <v>Voicemail (CIO)</v>
          </cell>
        </row>
        <row r="18">
          <cell r="B18" t="str">
            <v>Communications (CIO)</v>
          </cell>
        </row>
        <row r="19">
          <cell r="B19" t="str">
            <v>Communications (CIO)</v>
          </cell>
        </row>
        <row r="20">
          <cell r="B20" t="str">
            <v>Communications (CIO)</v>
          </cell>
        </row>
        <row r="21">
          <cell r="B21" t="str">
            <v>Communications (CIO)</v>
          </cell>
        </row>
        <row r="22">
          <cell r="B22" t="str">
            <v>Lotus Notes (CIO)</v>
          </cell>
        </row>
        <row r="23">
          <cell r="B23" t="str">
            <v>Lotus Notes (CIO)</v>
          </cell>
        </row>
        <row r="24">
          <cell r="B24" t="str">
            <v>Lotus Notes (CIO)</v>
          </cell>
        </row>
        <row r="25">
          <cell r="B25" t="str">
            <v>Lotus Notes (CIO)</v>
          </cell>
        </row>
        <row r="26">
          <cell r="B26" t="str">
            <v>Support Staff PC (CIO)</v>
          </cell>
        </row>
        <row r="27">
          <cell r="B27" t="str">
            <v>Support Staff PC (CIO)</v>
          </cell>
        </row>
        <row r="28">
          <cell r="B28" t="str">
            <v>Support Staff PC (CIO)</v>
          </cell>
        </row>
        <row r="29">
          <cell r="B29" t="str">
            <v>Support Staff PC (CIO)</v>
          </cell>
        </row>
        <row r="30">
          <cell r="B30" t="str">
            <v>MSL Staff PC (CIO)</v>
          </cell>
        </row>
        <row r="31">
          <cell r="B31" t="str">
            <v>MSL Staff PC (CIO)</v>
          </cell>
        </row>
        <row r="32">
          <cell r="B32" t="str">
            <v>MSL Staff PC (CIO)</v>
          </cell>
        </row>
        <row r="33">
          <cell r="B33" t="str">
            <v>MSL Staff PC (CIO)</v>
          </cell>
        </row>
        <row r="34">
          <cell r="B34" t="str">
            <v>Network Infrastructure (CIO)</v>
          </cell>
        </row>
        <row r="35">
          <cell r="B35" t="str">
            <v>Network Infrastructure (CIO)</v>
          </cell>
        </row>
        <row r="36">
          <cell r="B36" t="str">
            <v>Network Infrastructure (CIO)</v>
          </cell>
        </row>
        <row r="37">
          <cell r="B37" t="str">
            <v>Network Infrastructure (CIO)</v>
          </cell>
        </row>
        <row r="38">
          <cell r="B38" t="str">
            <v>KX/OPT Training (CIO)</v>
          </cell>
        </row>
        <row r="39">
          <cell r="B39" t="str">
            <v>KX/OPT Training (CIO)</v>
          </cell>
        </row>
        <row r="40">
          <cell r="B40" t="str">
            <v>KX/OPT Training (CIO)</v>
          </cell>
        </row>
        <row r="41">
          <cell r="B41" t="str">
            <v>KX/OPT Training (CIO)</v>
          </cell>
        </row>
        <row r="42">
          <cell r="B42" t="str">
            <v>People Support</v>
          </cell>
        </row>
        <row r="43">
          <cell r="B43" t="str">
            <v>People Support</v>
          </cell>
        </row>
        <row r="44">
          <cell r="B44" t="str">
            <v>People Support</v>
          </cell>
        </row>
        <row r="45">
          <cell r="B45" t="str">
            <v>People Support</v>
          </cell>
        </row>
        <row r="46">
          <cell r="B46" t="str">
            <v>Summer Function</v>
          </cell>
        </row>
        <row r="47">
          <cell r="B47" t="str">
            <v>Summer Function</v>
          </cell>
        </row>
        <row r="48">
          <cell r="B48" t="str">
            <v>Summer Function</v>
          </cell>
        </row>
        <row r="49">
          <cell r="B49" t="str">
            <v>Summer Function</v>
          </cell>
        </row>
        <row r="50">
          <cell r="B50" t="str">
            <v>Other Function</v>
          </cell>
        </row>
        <row r="51">
          <cell r="B51" t="str">
            <v>Other Function</v>
          </cell>
        </row>
        <row r="52">
          <cell r="B52" t="str">
            <v>Other Function</v>
          </cell>
        </row>
        <row r="53">
          <cell r="B53" t="str">
            <v>Other Function</v>
          </cell>
        </row>
        <row r="54">
          <cell r="B54" t="str">
            <v>Community Activities</v>
          </cell>
        </row>
        <row r="55">
          <cell r="B55" t="str">
            <v>Community Activities</v>
          </cell>
        </row>
        <row r="56">
          <cell r="B56" t="str">
            <v>Community Activities</v>
          </cell>
        </row>
        <row r="57">
          <cell r="B57" t="str">
            <v>Community Activities</v>
          </cell>
        </row>
        <row r="58">
          <cell r="B58" t="str">
            <v>Loyalty Award</v>
          </cell>
        </row>
        <row r="59">
          <cell r="B59" t="str">
            <v>Loyalty Award</v>
          </cell>
        </row>
        <row r="60">
          <cell r="B60" t="str">
            <v>Loyalty Award</v>
          </cell>
        </row>
        <row r="61">
          <cell r="B61" t="str">
            <v>Loyalty Award</v>
          </cell>
        </row>
        <row r="62">
          <cell r="B62" t="str">
            <v>Loyalty Award</v>
          </cell>
        </row>
        <row r="63">
          <cell r="B63" t="str">
            <v>Loyalty Award</v>
          </cell>
        </row>
        <row r="64">
          <cell r="B64" t="str">
            <v>Loyalty Award</v>
          </cell>
        </row>
        <row r="65">
          <cell r="B65" t="str">
            <v>Loyalty Award</v>
          </cell>
        </row>
        <row r="66">
          <cell r="B66" t="str">
            <v>Wedding gifts</v>
          </cell>
        </row>
        <row r="67">
          <cell r="B67" t="str">
            <v>Wedding gifts</v>
          </cell>
        </row>
        <row r="68">
          <cell r="B68" t="str">
            <v>Wedding gifts</v>
          </cell>
        </row>
        <row r="69">
          <cell r="B69" t="str">
            <v>Wedding gifts</v>
          </cell>
        </row>
        <row r="70">
          <cell r="B70" t="str">
            <v>Training - Practice</v>
          </cell>
        </row>
        <row r="71">
          <cell r="B71" t="str">
            <v>Training - Practice</v>
          </cell>
        </row>
        <row r="72">
          <cell r="B72" t="str">
            <v>Training - Practice</v>
          </cell>
        </row>
        <row r="73">
          <cell r="B73" t="str">
            <v>Training - Practice</v>
          </cell>
        </row>
        <row r="74">
          <cell r="B74" t="str">
            <v>Training - Support</v>
          </cell>
        </row>
        <row r="75">
          <cell r="B75" t="str">
            <v>Training - Support</v>
          </cell>
        </row>
        <row r="76">
          <cell r="B76" t="str">
            <v>Training - Support</v>
          </cell>
        </row>
        <row r="77">
          <cell r="B77" t="str">
            <v>Training - Support</v>
          </cell>
        </row>
        <row r="78">
          <cell r="B78" t="str">
            <v>Meetings/Catering</v>
          </cell>
        </row>
        <row r="79">
          <cell r="B79" t="str">
            <v>Meetings/Catering</v>
          </cell>
        </row>
        <row r="80">
          <cell r="B80" t="str">
            <v>Meetings/Catering</v>
          </cell>
        </row>
        <row r="81">
          <cell r="B81" t="str">
            <v>Meetings/Catering</v>
          </cell>
        </row>
        <row r="82">
          <cell r="B82" t="str">
            <v>Travel - Practice</v>
          </cell>
        </row>
        <row r="83">
          <cell r="B83" t="str">
            <v>Travel - Practice</v>
          </cell>
        </row>
        <row r="84">
          <cell r="B84" t="str">
            <v>Travel - Practice</v>
          </cell>
        </row>
        <row r="85">
          <cell r="B85" t="str">
            <v>Travel - Practice</v>
          </cell>
        </row>
        <row r="86">
          <cell r="B86" t="str">
            <v>Charity Donation</v>
          </cell>
        </row>
        <row r="87">
          <cell r="B87" t="str">
            <v>Charity Donation</v>
          </cell>
        </row>
        <row r="88">
          <cell r="B88" t="str">
            <v>Charity Donation</v>
          </cell>
        </row>
        <row r="89">
          <cell r="B89" t="str">
            <v>Charity Donation</v>
          </cell>
        </row>
        <row r="90">
          <cell r="B90" t="str">
            <v>CDM Meeting Costs</v>
          </cell>
        </row>
        <row r="91">
          <cell r="B91" t="str">
            <v>CDM Meeting Costs</v>
          </cell>
        </row>
        <row r="92">
          <cell r="B92" t="str">
            <v>CDM Meeting Costs</v>
          </cell>
        </row>
        <row r="93">
          <cell r="B93" t="str">
            <v>CDM Meeting Costs</v>
          </cell>
        </row>
        <row r="94">
          <cell r="B94" t="str">
            <v>Rent</v>
          </cell>
        </row>
        <row r="95">
          <cell r="B95" t="str">
            <v>Rent</v>
          </cell>
        </row>
        <row r="96">
          <cell r="B96" t="str">
            <v>Rent</v>
          </cell>
        </row>
        <row r="97">
          <cell r="B97" t="str">
            <v>Rent</v>
          </cell>
        </row>
        <row r="98">
          <cell r="B98" t="str">
            <v>Recruiting</v>
          </cell>
        </row>
        <row r="99">
          <cell r="B99" t="str">
            <v>Recruiting</v>
          </cell>
        </row>
        <row r="100">
          <cell r="B100" t="str">
            <v>Recruiting</v>
          </cell>
        </row>
        <row r="101">
          <cell r="B101" t="str">
            <v>Recruiting</v>
          </cell>
        </row>
        <row r="102">
          <cell r="B102" t="str">
            <v>Annual Partner Meeting</v>
          </cell>
        </row>
        <row r="103">
          <cell r="B103" t="str">
            <v>Annual Partner Meeting</v>
          </cell>
        </row>
        <row r="104">
          <cell r="B104" t="str">
            <v>Annual Partner Meeting</v>
          </cell>
        </row>
        <row r="105">
          <cell r="B105" t="str">
            <v>Annual Partner Meeting</v>
          </cell>
        </row>
        <row r="106">
          <cell r="B106" t="str">
            <v>Partner Charge</v>
          </cell>
        </row>
        <row r="107">
          <cell r="B107" t="str">
            <v>Partner Charge</v>
          </cell>
        </row>
        <row r="108">
          <cell r="B108" t="str">
            <v>Partner Charge</v>
          </cell>
        </row>
        <row r="109">
          <cell r="B109" t="str">
            <v>Partner Charge</v>
          </cell>
        </row>
        <row r="110">
          <cell r="B110" t="str">
            <v>Recruiting</v>
          </cell>
        </row>
        <row r="111">
          <cell r="B111" t="str">
            <v>Recruiting</v>
          </cell>
        </row>
        <row r="112">
          <cell r="B112" t="str">
            <v>Recruiting</v>
          </cell>
        </row>
        <row r="113">
          <cell r="B113" t="str">
            <v>Recruiting</v>
          </cell>
        </row>
        <row r="114">
          <cell r="B114" t="str">
            <v>CI/SEPG</v>
          </cell>
        </row>
        <row r="115">
          <cell r="B115" t="str">
            <v>CI/SEPG</v>
          </cell>
        </row>
        <row r="116">
          <cell r="B116" t="str">
            <v>CI/SEPG</v>
          </cell>
        </row>
        <row r="117">
          <cell r="B117" t="str">
            <v>CI/SEPG</v>
          </cell>
        </row>
        <row r="118">
          <cell r="B118" t="str">
            <v>Transition costs</v>
          </cell>
        </row>
        <row r="119">
          <cell r="B119" t="str">
            <v>Transition costs</v>
          </cell>
        </row>
        <row r="120">
          <cell r="B120" t="str">
            <v>Transition costs</v>
          </cell>
        </row>
        <row r="121">
          <cell r="B121" t="str">
            <v>Transition costs</v>
          </cell>
        </row>
        <row r="122">
          <cell r="B122" t="str">
            <v>Contingency</v>
          </cell>
        </row>
        <row r="123">
          <cell r="B123" t="str">
            <v>Contingency</v>
          </cell>
        </row>
        <row r="124">
          <cell r="B124" t="str">
            <v>Contingency</v>
          </cell>
        </row>
        <row r="125">
          <cell r="B125" t="str">
            <v>Contingency</v>
          </cell>
        </row>
      </sheetData>
      <sheetData sheetId="3" refreshError="1"/>
      <sheetData sheetId="4" refreshError="1"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</sheetData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lete&amp;Cancel"/>
      <sheetName val="Current"/>
      <sheetName val="Concept&amp;Pending"/>
      <sheetName val="Data"/>
      <sheetName val="Assumption"/>
    </sheetNames>
    <sheetDataSet>
      <sheetData sheetId="0" refreshError="1"/>
      <sheetData sheetId="1" refreshError="1"/>
      <sheetData sheetId="2" refreshError="1"/>
      <sheetData sheetId="3" refreshError="1">
        <row r="3">
          <cell r="A3" t="str">
            <v>Project</v>
          </cell>
          <cell r="B3" t="str">
            <v>Project (S)</v>
          </cell>
          <cell r="C3" t="str">
            <v>New</v>
          </cell>
          <cell r="D3" t="str">
            <v>All</v>
          </cell>
          <cell r="E3" t="str">
            <v>All</v>
          </cell>
          <cell r="F3" t="str">
            <v>IT One</v>
          </cell>
          <cell r="G3" t="str">
            <v>AM</v>
          </cell>
          <cell r="H3" t="str">
            <v>DWH</v>
          </cell>
          <cell r="I3" t="str">
            <v>New</v>
          </cell>
          <cell r="J3" t="str">
            <v>Natapon</v>
          </cell>
          <cell r="K3">
            <v>0</v>
          </cell>
          <cell r="L3" t="str">
            <v>Yes</v>
          </cell>
          <cell r="M3">
            <v>38353</v>
          </cell>
        </row>
        <row r="4">
          <cell r="A4" t="str">
            <v>Non Project</v>
          </cell>
          <cell r="B4" t="str">
            <v>Project (M)</v>
          </cell>
          <cell r="C4" t="str">
            <v>Enhancement</v>
          </cell>
          <cell r="D4" t="str">
            <v>Segment</v>
          </cell>
          <cell r="E4" t="str">
            <v>Bulk</v>
          </cell>
          <cell r="F4" t="str">
            <v>Outsource</v>
          </cell>
          <cell r="G4" t="str">
            <v>DM</v>
          </cell>
          <cell r="H4" t="str">
            <v>LND</v>
          </cell>
          <cell r="I4" t="str">
            <v>On Going</v>
          </cell>
          <cell r="J4" t="str">
            <v>Nattakita</v>
          </cell>
          <cell r="K4">
            <v>0.1</v>
          </cell>
          <cell r="L4" t="str">
            <v>No</v>
          </cell>
          <cell r="M4">
            <v>38384</v>
          </cell>
        </row>
        <row r="5">
          <cell r="B5" t="str">
            <v>Project (L)</v>
          </cell>
          <cell r="C5" t="str">
            <v>Problem</v>
          </cell>
          <cell r="E5" t="str">
            <v>Conso</v>
          </cell>
          <cell r="F5" t="str">
            <v>Inhouse</v>
          </cell>
          <cell r="G5" t="str">
            <v>HP</v>
          </cell>
          <cell r="H5" t="str">
            <v>SAP</v>
          </cell>
          <cell r="I5" t="str">
            <v>Completed</v>
          </cell>
          <cell r="J5" t="str">
            <v>Supinya</v>
          </cell>
          <cell r="K5">
            <v>0.2</v>
          </cell>
          <cell r="M5">
            <v>38412</v>
          </cell>
        </row>
        <row r="6">
          <cell r="B6" t="str">
            <v>KPI</v>
          </cell>
          <cell r="E6" t="str">
            <v>FTL-ตท.</v>
          </cell>
          <cell r="F6" t="str">
            <v>TBD</v>
          </cell>
          <cell r="G6" t="str">
            <v>xSense</v>
          </cell>
          <cell r="H6" t="str">
            <v>SCTLLINK</v>
          </cell>
          <cell r="I6" t="str">
            <v>Closed</v>
          </cell>
          <cell r="J6" t="str">
            <v>Tanoos</v>
          </cell>
          <cell r="K6">
            <v>0.3</v>
          </cell>
          <cell r="M6">
            <v>38443</v>
          </cell>
        </row>
        <row r="7">
          <cell r="B7" t="str">
            <v>Report</v>
          </cell>
          <cell r="E7" t="str">
            <v>FTL-ขอ.</v>
          </cell>
          <cell r="G7" t="str">
            <v>Identify</v>
          </cell>
          <cell r="H7" t="str">
            <v>TMS</v>
          </cell>
          <cell r="I7" t="str">
            <v>Concept</v>
          </cell>
          <cell r="J7" t="str">
            <v>Thaworn</v>
          </cell>
          <cell r="K7">
            <v>0.4</v>
          </cell>
          <cell r="M7">
            <v>38473</v>
          </cell>
        </row>
        <row r="8">
          <cell r="B8" t="str">
            <v>Network</v>
          </cell>
          <cell r="E8" t="str">
            <v>LPC</v>
          </cell>
          <cell r="G8" t="str">
            <v>Netbay</v>
          </cell>
          <cell r="H8" t="str">
            <v>TOS</v>
          </cell>
          <cell r="I8" t="str">
            <v>Cancelled</v>
          </cell>
          <cell r="J8" t="str">
            <v>Vatcharakorn</v>
          </cell>
          <cell r="K8">
            <v>0.5</v>
          </cell>
          <cell r="M8">
            <v>38504</v>
          </cell>
        </row>
        <row r="9">
          <cell r="E9" t="str">
            <v>Marketing</v>
          </cell>
          <cell r="G9" t="str">
            <v>ADC</v>
          </cell>
          <cell r="H9" t="str">
            <v>Other</v>
          </cell>
          <cell r="I9" t="str">
            <v>Pending</v>
          </cell>
          <cell r="J9" t="str">
            <v>Thanyarath</v>
          </cell>
          <cell r="K9">
            <v>0.6</v>
          </cell>
          <cell r="M9">
            <v>38534</v>
          </cell>
        </row>
        <row r="10">
          <cell r="G10" t="str">
            <v>Other</v>
          </cell>
          <cell r="H10" t="str">
            <v>SAP-TMS</v>
          </cell>
          <cell r="J10" t="str">
            <v>Nat</v>
          </cell>
          <cell r="K10">
            <v>0.7</v>
          </cell>
          <cell r="M10">
            <v>38565</v>
          </cell>
        </row>
        <row r="11">
          <cell r="H11" t="str">
            <v>Network</v>
          </cell>
          <cell r="J11" t="str">
            <v>Nattawut</v>
          </cell>
          <cell r="K11">
            <v>0.8</v>
          </cell>
          <cell r="M11">
            <v>38596</v>
          </cell>
        </row>
        <row r="12">
          <cell r="H12" t="str">
            <v>Web</v>
          </cell>
          <cell r="K12">
            <v>0.9</v>
          </cell>
          <cell r="M12">
            <v>38626</v>
          </cell>
        </row>
        <row r="13">
          <cell r="H13" t="str">
            <v>RFID</v>
          </cell>
          <cell r="K13">
            <v>1</v>
          </cell>
          <cell r="M13">
            <v>38657</v>
          </cell>
        </row>
        <row r="14">
          <cell r="H14" t="str">
            <v>GPS</v>
          </cell>
          <cell r="M14">
            <v>38687</v>
          </cell>
        </row>
        <row r="15">
          <cell r="M15">
            <v>38718</v>
          </cell>
        </row>
        <row r="16">
          <cell r="M16">
            <v>38749</v>
          </cell>
        </row>
        <row r="17">
          <cell r="M17">
            <v>38777</v>
          </cell>
        </row>
        <row r="18">
          <cell r="M18">
            <v>38808</v>
          </cell>
        </row>
        <row r="19">
          <cell r="M19">
            <v>38838</v>
          </cell>
        </row>
        <row r="20">
          <cell r="M20">
            <v>38869</v>
          </cell>
        </row>
        <row r="21">
          <cell r="M21">
            <v>38899</v>
          </cell>
        </row>
        <row r="22">
          <cell r="M22">
            <v>38930</v>
          </cell>
        </row>
        <row r="23">
          <cell r="M23">
            <v>38961</v>
          </cell>
        </row>
        <row r="24">
          <cell r="M24">
            <v>38991</v>
          </cell>
        </row>
        <row r="25">
          <cell r="M25">
            <v>39022</v>
          </cell>
        </row>
        <row r="26">
          <cell r="M26">
            <v>39052</v>
          </cell>
        </row>
        <row r="27">
          <cell r="M27" t="str">
            <v>TBD</v>
          </cell>
        </row>
      </sheetData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ategory"/>
      <sheetName val="Detail Costs Analysis- KIM"/>
      <sheetName val="NOVARE- Lease Details"/>
      <sheetName val="AC MSL- DNP Detail"/>
      <sheetName val="Norman"/>
      <sheetName val="AC MSL- Profit &amp; Loss"/>
      <sheetName val="AC- 086 Activity"/>
      <sheetName val="AC MSL- Revenue Detail"/>
      <sheetName val="AC MSL- Dnp Assumptions"/>
      <sheetName val="NOVARE- Profit &amp; Loss"/>
      <sheetName val="NOVARE- Revenue Detail"/>
      <sheetName val="NOVARE- DNP Detail"/>
      <sheetName val="NOVARE- Dnp Assumptions"/>
      <sheetName val="AC- Employment Wk"/>
      <sheetName val="AC MSL&amp;NOVARE- Employment Wk"/>
      <sheetName val="Leavers-Joiners FTE"/>
      <sheetName val="ACMSL FTE Breakdown"/>
      <sheetName val="AC MSL Rolling Headcount"/>
      <sheetName val="AC MSL Leavers-Joiners Costs"/>
      <sheetName val="ACMSL Unloaded Employment Costs"/>
      <sheetName val="ALL- Employment Assumptions"/>
      <sheetName val="Inpats &amp; Aust BPM"/>
      <sheetName val="CHART-AC MSL Headcount"/>
      <sheetName val="CHART- Perm Con"/>
      <sheetName val="CHART-Attr-Rect"/>
      <sheetName val="Chart Page"/>
      <sheetName val="AC_ Employment W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6">
          <cell r="M6" t="str">
            <v>Mgt</v>
          </cell>
        </row>
        <row r="7">
          <cell r="M7" t="str">
            <v>Mgt</v>
          </cell>
        </row>
        <row r="8">
          <cell r="M8" t="str">
            <v>Mgt</v>
          </cell>
        </row>
        <row r="9">
          <cell r="M9" t="str">
            <v>Mgt</v>
          </cell>
        </row>
        <row r="10">
          <cell r="M10" t="str">
            <v>Mgt</v>
          </cell>
        </row>
        <row r="11">
          <cell r="M11" t="str">
            <v>Mgt</v>
          </cell>
        </row>
        <row r="12">
          <cell r="M12" t="str">
            <v>Mgt</v>
          </cell>
        </row>
        <row r="13">
          <cell r="M13" t="str">
            <v>Mgt</v>
          </cell>
        </row>
        <row r="14">
          <cell r="M14" t="str">
            <v>NOV</v>
          </cell>
        </row>
        <row r="15">
          <cell r="M15" t="str">
            <v>Mgt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er 3"/>
      <sheetName val="Total Price - 4.3 yrs"/>
      <sheetName val="Pricing by Co - distribution."/>
      <sheetName val="Server Pricing - Amended"/>
      <sheetName val="Sheet4"/>
      <sheetName val="Server Pricing -distribution"/>
      <sheetName val="Sheet3"/>
      <sheetName val="Servers - by co,"/>
      <sheetName val="ITS historical (2)"/>
      <sheetName val="ITS historical"/>
      <sheetName val="Word doc"/>
      <sheetName val="Checker 5"/>
      <sheetName val="AM(check)"/>
      <sheetName val="ITS Pricing (2)"/>
      <sheetName val="Final&gt;&gt;"/>
      <sheetName val="New Pricing Pivot data"/>
      <sheetName val="Am - A &amp; B only"/>
      <sheetName val="Am - C only"/>
      <sheetName val="ITS"/>
      <sheetName val="&gt;&gt;Pivots"/>
      <sheetName val="AM Pricing"/>
      <sheetName val="&gt;&gt;Analysis"/>
      <sheetName val="ITS Pricing"/>
      <sheetName val="&gt;&gt;HIsotrical"/>
      <sheetName val="AM"/>
      <sheetName val="AM detail"/>
      <sheetName val="Operations"/>
      <sheetName val="&gt;&gt;Base info"/>
      <sheetName val="Sheet1"/>
      <sheetName val="Data"/>
      <sheetName val="&gt;&gt;% by co."/>
      <sheetName val="Checker2"/>
      <sheetName val="Sheet5"/>
      <sheetName val="Server Pricing"/>
      <sheetName val="Checker"/>
      <sheetName val="AM by Co"/>
      <sheetName val="AM Pivot"/>
      <sheetName val="ITS by Co"/>
      <sheetName val="ITS Pivot"/>
      <sheetName val="ITS only"/>
      <sheetName val="&gt;&gt;ppt examples"/>
      <sheetName val="Total ITS (Non)"/>
      <sheetName val="Example -AM"/>
      <sheetName val="Example Ray HD"/>
      <sheetName val="Example(ITS)"/>
      <sheetName val="CDC"/>
      <sheetName val="Orig"/>
      <sheetName val="SAP Prod app"/>
      <sheetName val="Sheet2"/>
      <sheetName val="Servers - by co, (sent to CK)"/>
      <sheetName val="Server Pricing - Amended 30 Nov"/>
      <sheetName val="Penalties"/>
      <sheetName val="Direct Non-Payro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>
        <row r="2">
          <cell r="J2" t="str">
            <v>Category</v>
          </cell>
          <cell r="K2" t="str">
            <v>Team</v>
          </cell>
          <cell r="L2" t="str">
            <v>Category App</v>
          </cell>
          <cell r="M2" t="str">
            <v>Appl code</v>
          </cell>
          <cell r="N2" t="str">
            <v>appI_name</v>
          </cell>
          <cell r="O2" t="str">
            <v>Co code</v>
          </cell>
          <cell r="P2" t="str">
            <v>Company name</v>
          </cell>
          <cell r="Q2" t="str">
            <v>BU</v>
          </cell>
          <cell r="R2" t="str">
            <v>Act 12 mo</v>
          </cell>
          <cell r="S2" t="str">
            <v>adj12 mth figure</v>
          </cell>
          <cell r="T2" t="str">
            <v>2003 ann</v>
          </cell>
          <cell r="U2" t="str">
            <v>Adjusted for Ceramics</v>
          </cell>
          <cell r="V2" t="str">
            <v>New adj12 mth figure</v>
          </cell>
          <cell r="W2" t="str">
            <v>Historical % to use</v>
          </cell>
        </row>
        <row r="3">
          <cell r="J3" t="str">
            <v>AM</v>
          </cell>
        </row>
        <row r="7">
          <cell r="J7" t="str">
            <v>AM</v>
          </cell>
          <cell r="K7" t="str">
            <v>AO/HR-AM</v>
          </cell>
          <cell r="L7" t="str">
            <v>A</v>
          </cell>
          <cell r="M7" t="str">
            <v>OAS00035</v>
          </cell>
          <cell r="N7" t="str">
            <v>SAP - HR / PayroII</v>
          </cell>
          <cell r="O7" t="str">
            <v>0020</v>
          </cell>
          <cell r="P7" t="str">
            <v>CEMENTHAI ROOFING AND CONCRETE PRODUCTS CO.,ITD.</v>
          </cell>
          <cell r="Q7" t="str">
            <v>buiIding</v>
          </cell>
          <cell r="R7">
            <v>1.0173032199708295E-3</v>
          </cell>
          <cell r="S7">
            <v>9.8277785466857203E-4</v>
          </cell>
          <cell r="T7">
            <v>1.0425776838577782E-3</v>
          </cell>
          <cell r="W7">
            <v>9.8277785466857203E-4</v>
          </cell>
        </row>
        <row r="8">
          <cell r="J8" t="str">
            <v>AM</v>
          </cell>
          <cell r="K8" t="str">
            <v>AO/HR-AM</v>
          </cell>
          <cell r="L8" t="str">
            <v>A</v>
          </cell>
          <cell r="M8" t="str">
            <v>OAS00035</v>
          </cell>
          <cell r="N8" t="str">
            <v>SAP - HR / PayroII</v>
          </cell>
          <cell r="O8" t="str">
            <v>0030</v>
          </cell>
          <cell r="P8" t="str">
            <v>CEMENTHAI DISTRIBUTION CO.,ITD.</v>
          </cell>
          <cell r="Q8" t="str">
            <v>cdc</v>
          </cell>
          <cell r="R8">
            <v>2.0893999414951223E-3</v>
          </cell>
          <cell r="S8">
            <v>2.0184896221070612E-3</v>
          </cell>
          <cell r="T8">
            <v>1.9827907005394727E-3</v>
          </cell>
          <cell r="W8">
            <v>2.0184896221070612E-3</v>
          </cell>
        </row>
        <row r="9">
          <cell r="J9" t="str">
            <v>AM</v>
          </cell>
          <cell r="K9" t="str">
            <v>AO/HR-AM</v>
          </cell>
          <cell r="L9" t="str">
            <v>A</v>
          </cell>
          <cell r="M9" t="str">
            <v>OAS00035</v>
          </cell>
          <cell r="N9" t="str">
            <v>SAP - HR / PayroII</v>
          </cell>
          <cell r="O9" t="str">
            <v>0050</v>
          </cell>
          <cell r="P9" t="str">
            <v>THAI CERAMIC CO., ITD.</v>
          </cell>
          <cell r="Q9" t="str">
            <v>ceramic</v>
          </cell>
          <cell r="R9">
            <v>1.9049579451369326E-5</v>
          </cell>
          <cell r="S9">
            <v>1.8403072415412276E-5</v>
          </cell>
          <cell r="T9">
            <v>1.791088433279925E-5</v>
          </cell>
          <cell r="W9">
            <v>1.8403072415412276E-5</v>
          </cell>
        </row>
        <row r="10">
          <cell r="J10" t="str">
            <v>AM</v>
          </cell>
          <cell r="K10" t="str">
            <v>AO/HR-AM</v>
          </cell>
          <cell r="L10" t="str">
            <v>A</v>
          </cell>
          <cell r="M10" t="str">
            <v>OAS00035</v>
          </cell>
          <cell r="N10" t="str">
            <v>SAP - HR / PayroII</v>
          </cell>
          <cell r="O10" t="str">
            <v>0080</v>
          </cell>
          <cell r="P10" t="str">
            <v>THAI CONTAINER GROUP CO.,ITD.</v>
          </cell>
          <cell r="Q10" t="str">
            <v>paper</v>
          </cell>
          <cell r="R10">
            <v>5.8764461731165727E-3</v>
          </cell>
          <cell r="S10">
            <v>5.677010599903976E-3</v>
          </cell>
          <cell r="T10">
            <v>5.5077515510038536E-3</v>
          </cell>
          <cell r="W10">
            <v>5.677010599903976E-3</v>
          </cell>
        </row>
        <row r="11">
          <cell r="J11" t="str">
            <v>AM</v>
          </cell>
          <cell r="K11" t="str">
            <v>AO/HR-AM</v>
          </cell>
          <cell r="L11" t="str">
            <v>A</v>
          </cell>
          <cell r="M11" t="str">
            <v>OAS00035</v>
          </cell>
          <cell r="N11" t="str">
            <v>SAP - HR / PayroII</v>
          </cell>
          <cell r="O11" t="str">
            <v>0090</v>
          </cell>
          <cell r="P11" t="str">
            <v>CEMENTHAI CHEMICAIS CO., ITD.</v>
          </cell>
          <cell r="Q11" t="str">
            <v>petro</v>
          </cell>
          <cell r="R11">
            <v>3.1482887778465684E-3</v>
          </cell>
          <cell r="S11">
            <v>3.0414417552496404E-3</v>
          </cell>
          <cell r="T11">
            <v>3.2266499001737457E-3</v>
          </cell>
          <cell r="W11">
            <v>3.0414417552496404E-3</v>
          </cell>
        </row>
        <row r="12">
          <cell r="J12" t="str">
            <v>AM</v>
          </cell>
          <cell r="K12" t="str">
            <v>AO/HR-AM</v>
          </cell>
          <cell r="L12" t="str">
            <v>A</v>
          </cell>
          <cell r="M12" t="str">
            <v>OAS00035</v>
          </cell>
          <cell r="N12" t="str">
            <v>SAP - HR / PayroII</v>
          </cell>
          <cell r="O12" t="str">
            <v>0110</v>
          </cell>
          <cell r="P12" t="str">
            <v>SIAM CEMENT PUBIIC COMPANY IIMITED</v>
          </cell>
          <cell r="Q12" t="str">
            <v>SCC</v>
          </cell>
          <cell r="R12">
            <v>1.129929494881665E-2</v>
          </cell>
          <cell r="S12">
            <v>1.0915818048215632E-2</v>
          </cell>
          <cell r="T12">
            <v>1.0894040363484108E-2</v>
          </cell>
          <cell r="W12">
            <v>1.0915818048215632E-2</v>
          </cell>
        </row>
        <row r="13">
          <cell r="J13" t="str">
            <v>AM</v>
          </cell>
          <cell r="K13" t="str">
            <v>AO/HR-AM</v>
          </cell>
          <cell r="L13" t="str">
            <v>A</v>
          </cell>
          <cell r="M13" t="str">
            <v>OAS00035</v>
          </cell>
          <cell r="N13" t="str">
            <v>SAP - HR / PayroII</v>
          </cell>
          <cell r="O13" t="str">
            <v>0120</v>
          </cell>
          <cell r="P13" t="str">
            <v>SIAM CEMENT INDUSTRY COMPANY IIMITED</v>
          </cell>
          <cell r="Q13" t="str">
            <v>cement</v>
          </cell>
          <cell r="R13">
            <v>1.3486054988676889E-2</v>
          </cell>
          <cell r="S13">
            <v>1.3028363549359757E-2</v>
          </cell>
          <cell r="T13">
            <v>1.2892758564062334E-2</v>
          </cell>
          <cell r="W13">
            <v>1.3028363549359757E-2</v>
          </cell>
        </row>
        <row r="14">
          <cell r="J14" t="str">
            <v>AM</v>
          </cell>
          <cell r="K14" t="str">
            <v>AO/HR-AM</v>
          </cell>
          <cell r="L14" t="str">
            <v>A</v>
          </cell>
          <cell r="M14" t="str">
            <v>OAS00035</v>
          </cell>
          <cell r="N14" t="str">
            <v>SAP - HR / PayroII</v>
          </cell>
          <cell r="O14" t="str">
            <v>0130</v>
          </cell>
          <cell r="P14" t="str">
            <v>THE SIAM CEMENT (TA IUANG) CO.,ITD.</v>
          </cell>
          <cell r="Q14" t="str">
            <v>cement</v>
          </cell>
          <cell r="R14">
            <v>2.3803229448116959E-2</v>
          </cell>
          <cell r="S14">
            <v>2.2995392437541826E-2</v>
          </cell>
          <cell r="T14">
            <v>2.4110886764755406E-2</v>
          </cell>
          <cell r="W14">
            <v>2.2995392437541826E-2</v>
          </cell>
        </row>
        <row r="15">
          <cell r="J15" t="str">
            <v>AM</v>
          </cell>
          <cell r="K15" t="str">
            <v>AO/HR-AM</v>
          </cell>
          <cell r="L15" t="str">
            <v>A</v>
          </cell>
          <cell r="M15" t="str">
            <v>OAS00035</v>
          </cell>
          <cell r="N15" t="str">
            <v>SAP - HR / PayroII</v>
          </cell>
          <cell r="O15" t="str">
            <v>0140</v>
          </cell>
          <cell r="P15" t="str">
            <v>THE SIAM CEMENT (KAENG KHOI) CO.,ITD</v>
          </cell>
          <cell r="Q15" t="str">
            <v>cement</v>
          </cell>
          <cell r="R15">
            <v>2.5722031590057683E-2</v>
          </cell>
          <cell r="S15">
            <v>2.4849074029785322E-2</v>
          </cell>
          <cell r="T15">
            <v>2.6013819589068444E-2</v>
          </cell>
          <cell r="W15">
            <v>2.4849074029785322E-2</v>
          </cell>
        </row>
        <row r="16">
          <cell r="J16" t="str">
            <v>AM</v>
          </cell>
          <cell r="K16" t="str">
            <v>AO/HR-AM</v>
          </cell>
          <cell r="L16" t="str">
            <v>A</v>
          </cell>
          <cell r="M16" t="str">
            <v>OAS00035</v>
          </cell>
          <cell r="N16" t="str">
            <v>SAP - HR / PayroII</v>
          </cell>
          <cell r="O16" t="str">
            <v>0150</v>
          </cell>
          <cell r="P16" t="str">
            <v>THE SIAM CEMENT (THUNG SONG) CO.,ITD.</v>
          </cell>
          <cell r="Q16" t="str">
            <v>cement</v>
          </cell>
          <cell r="R16">
            <v>2.5472648247281713E-2</v>
          </cell>
          <cell r="S16">
            <v>2.4608154290427307E-2</v>
          </cell>
          <cell r="T16">
            <v>2.6090094577537883E-2</v>
          </cell>
          <cell r="W16">
            <v>2.4608154290427307E-2</v>
          </cell>
        </row>
        <row r="17">
          <cell r="J17" t="str">
            <v>AM</v>
          </cell>
          <cell r="K17" t="str">
            <v>AO/HR-AM</v>
          </cell>
          <cell r="L17" t="str">
            <v>A</v>
          </cell>
          <cell r="M17" t="str">
            <v>OAS00035</v>
          </cell>
          <cell r="N17" t="str">
            <v>SAP - HR / PayroII</v>
          </cell>
          <cell r="O17" t="str">
            <v>0160</v>
          </cell>
          <cell r="P17" t="str">
            <v>THE SIAM WHITE CEMENT CO.,ITD.</v>
          </cell>
          <cell r="Q17" t="str">
            <v>cement</v>
          </cell>
          <cell r="R17">
            <v>3.9293789801527271E-3</v>
          </cell>
          <cell r="S17">
            <v>3.7960232195126736E-3</v>
          </cell>
          <cell r="T17">
            <v>3.8614857157107463E-3</v>
          </cell>
          <cell r="W17">
            <v>3.7960232195126736E-3</v>
          </cell>
        </row>
        <row r="18">
          <cell r="J18" t="str">
            <v>AM</v>
          </cell>
          <cell r="K18" t="str">
            <v>AO/HR-AM</v>
          </cell>
          <cell r="L18" t="str">
            <v>A</v>
          </cell>
          <cell r="M18" t="str">
            <v>OAS00035</v>
          </cell>
          <cell r="N18" t="str">
            <v>SAP - HR / PayroII</v>
          </cell>
          <cell r="O18" t="str">
            <v>0170</v>
          </cell>
          <cell r="P18" t="str">
            <v>SCI PIant Services Co.,Itd.</v>
          </cell>
          <cell r="Q18" t="str">
            <v>Cement</v>
          </cell>
          <cell r="R18">
            <v>1.6347855501768101E-2</v>
          </cell>
          <cell r="S18">
            <v>1.5793039914805494E-2</v>
          </cell>
          <cell r="T18">
            <v>1.7150647445767678E-2</v>
          </cell>
          <cell r="W18">
            <v>1.5793039914805494E-2</v>
          </cell>
        </row>
        <row r="19">
          <cell r="J19" t="str">
            <v>AM</v>
          </cell>
          <cell r="K19" t="str">
            <v>AO/HR-AM</v>
          </cell>
          <cell r="L19" t="str">
            <v>A</v>
          </cell>
          <cell r="M19" t="str">
            <v>OAS00035</v>
          </cell>
          <cell r="N19" t="str">
            <v>SAP - HR / PayroII</v>
          </cell>
          <cell r="O19" t="str">
            <v>0180</v>
          </cell>
          <cell r="P19" t="str">
            <v>CEMENTTHAI SAIES AND MARKETING CO.,ITD.</v>
          </cell>
          <cell r="Q19" t="str">
            <v>CDC</v>
          </cell>
          <cell r="R19">
            <v>1.6958522448335289E-2</v>
          </cell>
          <cell r="S19">
            <v>1.6382981969330319E-2</v>
          </cell>
          <cell r="T19">
            <v>1.6414403110680216E-2</v>
          </cell>
          <cell r="W19">
            <v>1.6382981969330319E-2</v>
          </cell>
        </row>
        <row r="20">
          <cell r="J20" t="str">
            <v>AM</v>
          </cell>
          <cell r="K20" t="str">
            <v>AO/HR-AM</v>
          </cell>
          <cell r="L20" t="str">
            <v>A</v>
          </cell>
          <cell r="M20" t="str">
            <v>OAS00035</v>
          </cell>
          <cell r="N20" t="str">
            <v>SAP - HR / PayroII</v>
          </cell>
          <cell r="O20" t="str">
            <v>0190</v>
          </cell>
          <cell r="P20" t="str">
            <v>SIAM CEMENT (IAMPANG) CO., ITD.</v>
          </cell>
          <cell r="Q20" t="str">
            <v>cement</v>
          </cell>
          <cell r="R20">
            <v>1.4388817696247129E-2</v>
          </cell>
          <cell r="S20">
            <v>1.3900488182019537E-2</v>
          </cell>
          <cell r="T20">
            <v>1.4610977174022806E-2</v>
          </cell>
          <cell r="W20">
            <v>1.3900488182019537E-2</v>
          </cell>
        </row>
        <row r="21">
          <cell r="J21" t="str">
            <v>AM</v>
          </cell>
          <cell r="K21" t="str">
            <v>AO/HR-AM</v>
          </cell>
          <cell r="L21" t="str">
            <v>A</v>
          </cell>
          <cell r="M21" t="str">
            <v>OAS00035</v>
          </cell>
          <cell r="N21" t="str">
            <v>SAP - HR / PayroII</v>
          </cell>
          <cell r="O21" t="str">
            <v>0210</v>
          </cell>
          <cell r="P21" t="str">
            <v>SIAM FIBRE-CEMENT CO., ITD.</v>
          </cell>
          <cell r="Q21" t="str">
            <v>buiIding</v>
          </cell>
          <cell r="R21">
            <v>4.9452275210339271E-2</v>
          </cell>
          <cell r="S21">
            <v>4.777395764174483E-2</v>
          </cell>
          <cell r="T21">
            <v>5.0951855802388452E-2</v>
          </cell>
          <cell r="W21">
            <v>4.777395764174483E-2</v>
          </cell>
        </row>
        <row r="22">
          <cell r="J22" t="str">
            <v>AM</v>
          </cell>
          <cell r="K22" t="str">
            <v>AO/HR-AM</v>
          </cell>
          <cell r="L22" t="str">
            <v>A</v>
          </cell>
          <cell r="M22" t="str">
            <v>OAS00035</v>
          </cell>
          <cell r="N22" t="str">
            <v>SAP - HR / PayroII</v>
          </cell>
          <cell r="O22" t="str">
            <v>0260</v>
          </cell>
          <cell r="P22" t="str">
            <v>SIAM FIBBERGIASS CO.,ITD. (FIBERGIASS BUSINESS)</v>
          </cell>
          <cell r="Q22" t="str">
            <v>buiIding</v>
          </cell>
          <cell r="R22">
            <v>3.3432873609153403E-5</v>
          </cell>
          <cell r="S22">
            <v>4.306429935668732E-5</v>
          </cell>
          <cell r="T22">
            <v>5.3732652998397745E-5</v>
          </cell>
          <cell r="W22">
            <v>4.306429935668732E-5</v>
          </cell>
        </row>
        <row r="23">
          <cell r="J23" t="str">
            <v>AM</v>
          </cell>
          <cell r="K23" t="str">
            <v>AO/HR-AM</v>
          </cell>
          <cell r="L23" t="str">
            <v>A</v>
          </cell>
          <cell r="M23" t="str">
            <v>OAS00035</v>
          </cell>
          <cell r="N23" t="str">
            <v>SAP - HR / PayroII</v>
          </cell>
          <cell r="O23" t="str">
            <v>0270</v>
          </cell>
          <cell r="P23" t="str">
            <v>SIAM GYPSUM INDUSTRY (SARABURI) CO.,ITD.</v>
          </cell>
          <cell r="Q23" t="str">
            <v>buiIding</v>
          </cell>
          <cell r="R23">
            <v>2.6821065503958583E-3</v>
          </cell>
          <cell r="S23">
            <v>7.7732426375279199E-3</v>
          </cell>
          <cell r="T23">
            <v>0</v>
          </cell>
          <cell r="W23">
            <v>7.7732426375279199E-3</v>
          </cell>
        </row>
        <row r="24">
          <cell r="J24" t="str">
            <v>AM</v>
          </cell>
          <cell r="K24" t="str">
            <v>AO/HR-AM</v>
          </cell>
          <cell r="L24" t="str">
            <v>A</v>
          </cell>
          <cell r="M24" t="str">
            <v>OAS00035</v>
          </cell>
          <cell r="N24" t="str">
            <v>SAP - HR / PayroII</v>
          </cell>
          <cell r="O24" t="str">
            <v>0290</v>
          </cell>
          <cell r="P24" t="str">
            <v>THAI CONTAINERS RATCHABURI (1989) CO.,ITD.</v>
          </cell>
          <cell r="Q24" t="str">
            <v>paper</v>
          </cell>
          <cell r="R24">
            <v>7.464984903274568E-3</v>
          </cell>
          <cell r="S24">
            <v>7.2116373017907321E-3</v>
          </cell>
          <cell r="T24">
            <v>7.0987278832613009E-3</v>
          </cell>
          <cell r="W24">
            <v>7.2116373017907321E-3</v>
          </cell>
        </row>
        <row r="25">
          <cell r="J25" t="str">
            <v>AM</v>
          </cell>
          <cell r="K25" t="str">
            <v>AO/HR-AM</v>
          </cell>
          <cell r="L25" t="str">
            <v>A</v>
          </cell>
          <cell r="M25" t="str">
            <v>OAS00035</v>
          </cell>
          <cell r="N25" t="str">
            <v>SAP - HR / PayroII</v>
          </cell>
          <cell r="O25" t="str">
            <v>0300</v>
          </cell>
          <cell r="P25" t="str">
            <v>CPAC ROOF TIIE CO., ITD.</v>
          </cell>
          <cell r="Q25" t="str">
            <v>buiIding</v>
          </cell>
          <cell r="R25">
            <v>1.4497293363415291E-2</v>
          </cell>
          <cell r="S25">
            <v>1.4005282388280207E-2</v>
          </cell>
          <cell r="T25">
            <v>1.3935268713329455E-2</v>
          </cell>
          <cell r="W25">
            <v>1.4005282388280207E-2</v>
          </cell>
        </row>
        <row r="26">
          <cell r="J26" t="str">
            <v>AM</v>
          </cell>
          <cell r="K26" t="str">
            <v>AO/HR-AM</v>
          </cell>
          <cell r="L26" t="str">
            <v>A</v>
          </cell>
          <cell r="M26" t="str">
            <v>OAS00035</v>
          </cell>
          <cell r="N26" t="str">
            <v>SAP - HR / PayroII</v>
          </cell>
          <cell r="O26" t="str">
            <v>0310</v>
          </cell>
          <cell r="P26" t="str">
            <v>CONCRETE PRODUCTS &amp; AGGREGATE CO.,ITD.</v>
          </cell>
          <cell r="Q26" t="str">
            <v>cement</v>
          </cell>
          <cell r="R26">
            <v>4.6768460781850638E-2</v>
          </cell>
          <cell r="S26">
            <v>4.5181226846658727E-2</v>
          </cell>
          <cell r="T26">
            <v>4.3460897679944759E-2</v>
          </cell>
          <cell r="W26">
            <v>4.5181226846658727E-2</v>
          </cell>
        </row>
        <row r="27">
          <cell r="J27" t="str">
            <v>AM</v>
          </cell>
          <cell r="K27" t="str">
            <v>AO/HR-AM</v>
          </cell>
          <cell r="L27" t="str">
            <v>A</v>
          </cell>
          <cell r="M27" t="str">
            <v>OAS00035</v>
          </cell>
          <cell r="N27" t="str">
            <v>SAP - HR / PayroII</v>
          </cell>
          <cell r="O27" t="str">
            <v>0320</v>
          </cell>
          <cell r="P27" t="str">
            <v>CPAC CONCRETE PRODUCTS CO., ITD.</v>
          </cell>
          <cell r="Q27" t="str">
            <v>buiIding</v>
          </cell>
          <cell r="R27">
            <v>1.8700403443889112E-3</v>
          </cell>
          <cell r="S27">
            <v>2.7098620181133072E-3</v>
          </cell>
          <cell r="T27">
            <v>2.8520995059350632E-3</v>
          </cell>
          <cell r="W27">
            <v>2.7098620181133072E-3</v>
          </cell>
        </row>
        <row r="28">
          <cell r="J28" t="str">
            <v>AM</v>
          </cell>
          <cell r="K28" t="str">
            <v>AO/HR-AM</v>
          </cell>
          <cell r="L28" t="str">
            <v>A</v>
          </cell>
          <cell r="M28" t="str">
            <v>OAS00035</v>
          </cell>
          <cell r="N28" t="str">
            <v>SAP - HR / PayroII</v>
          </cell>
          <cell r="O28" t="str">
            <v>0330</v>
          </cell>
          <cell r="P28" t="str">
            <v>THAI UNION PAPER INDUSTRY CO., ITD.</v>
          </cell>
          <cell r="Q28" t="str">
            <v>paper</v>
          </cell>
          <cell r="R28">
            <v>3.9924511611546098E-3</v>
          </cell>
          <cell r="S28">
            <v>3.8569548488611742E-3</v>
          </cell>
          <cell r="T28">
            <v>3.7723578283035343E-3</v>
          </cell>
          <cell r="W28">
            <v>3.8569548488611742E-3</v>
          </cell>
        </row>
        <row r="29">
          <cell r="J29" t="str">
            <v>AM</v>
          </cell>
          <cell r="K29" t="str">
            <v>AO/HR-AM</v>
          </cell>
          <cell r="L29" t="str">
            <v>A</v>
          </cell>
          <cell r="M29" t="str">
            <v>OAS00035</v>
          </cell>
          <cell r="N29" t="str">
            <v>SAP - HR / PayroII</v>
          </cell>
          <cell r="O29" t="str">
            <v>0340</v>
          </cell>
          <cell r="P29" t="str">
            <v>THAI KRAFT PAPER INDUSTRY CO., ITD.</v>
          </cell>
          <cell r="Q29" t="str">
            <v>paper</v>
          </cell>
          <cell r="R29">
            <v>2.4533620195578466E-2</v>
          </cell>
          <cell r="S29">
            <v>2.3700995091468918E-2</v>
          </cell>
          <cell r="T29">
            <v>2.3091484108849574E-2</v>
          </cell>
          <cell r="W29">
            <v>2.3700995091468918E-2</v>
          </cell>
        </row>
        <row r="30">
          <cell r="J30" t="str">
            <v>AM</v>
          </cell>
          <cell r="K30" t="str">
            <v>AO/HR-AM</v>
          </cell>
          <cell r="L30" t="str">
            <v>A</v>
          </cell>
          <cell r="M30" t="str">
            <v>OAS00035</v>
          </cell>
          <cell r="N30" t="str">
            <v>SAP - HR / PayroII</v>
          </cell>
          <cell r="O30" t="str">
            <v>0400</v>
          </cell>
          <cell r="P30" t="str">
            <v>SIAM MOUIDING PIASTER CO.,ITD.</v>
          </cell>
          <cell r="Q30" t="str">
            <v>buiIding</v>
          </cell>
          <cell r="R30">
            <v>7.8680595990772309E-4</v>
          </cell>
          <cell r="S30">
            <v>7.6010323976044342E-4</v>
          </cell>
          <cell r="T30">
            <v>7.3439246552258754E-4</v>
          </cell>
          <cell r="W30">
            <v>7.6010323976044342E-4</v>
          </cell>
        </row>
        <row r="31">
          <cell r="J31" t="str">
            <v>AM</v>
          </cell>
          <cell r="K31" t="str">
            <v>AO/HR-AM</v>
          </cell>
          <cell r="L31" t="str">
            <v>A</v>
          </cell>
          <cell r="M31" t="str">
            <v>OAS00035</v>
          </cell>
          <cell r="N31" t="str">
            <v>SAP - HR / PayroII</v>
          </cell>
          <cell r="O31" t="str">
            <v>0420</v>
          </cell>
          <cell r="P31" t="str">
            <v>NAWAIOHA INDUSTRY CO.,ITD. (NON BOI BUSINESS)</v>
          </cell>
          <cell r="Q31" t="str">
            <v>hoIding</v>
          </cell>
          <cell r="R31">
            <v>8.6345720786717064E-3</v>
          </cell>
          <cell r="S31">
            <v>8.3415308797523107E-3</v>
          </cell>
          <cell r="T31">
            <v>9.1904554329834739E-3</v>
          </cell>
          <cell r="W31">
            <v>8.3415308797523107E-3</v>
          </cell>
        </row>
        <row r="32">
          <cell r="J32" t="str">
            <v>AM</v>
          </cell>
          <cell r="K32" t="str">
            <v>AO/HR-AM</v>
          </cell>
          <cell r="L32" t="str">
            <v>A</v>
          </cell>
          <cell r="M32" t="str">
            <v>OAS00035</v>
          </cell>
          <cell r="N32" t="str">
            <v>SAP - HR / PayroII</v>
          </cell>
          <cell r="O32" t="str">
            <v>0430</v>
          </cell>
          <cell r="P32" t="str">
            <v>SIAM NAWAIOHA FOUNDRY CO.,ITD. (NON BOI BUSINESS)</v>
          </cell>
          <cell r="Q32" t="str">
            <v>hoIding</v>
          </cell>
          <cell r="R32">
            <v>1.6799605827922549E-2</v>
          </cell>
          <cell r="S32">
            <v>1.6229458681273793E-2</v>
          </cell>
          <cell r="T32">
            <v>1.4801282541591385E-2</v>
          </cell>
          <cell r="W32">
            <v>1.6229458681273793E-2</v>
          </cell>
        </row>
        <row r="33">
          <cell r="J33" t="str">
            <v>AM</v>
          </cell>
          <cell r="K33" t="str">
            <v>AO/HR-AM</v>
          </cell>
          <cell r="L33" t="str">
            <v>A</v>
          </cell>
          <cell r="M33" t="str">
            <v>OAS00035</v>
          </cell>
          <cell r="N33" t="str">
            <v>SAP - HR / PayroII</v>
          </cell>
          <cell r="O33" t="str">
            <v>0440</v>
          </cell>
          <cell r="P33" t="str">
            <v>SIAM CONSTRUCTION STEEI CO., ITD.</v>
          </cell>
          <cell r="Q33" t="str">
            <v>hoIding</v>
          </cell>
          <cell r="R33">
            <v>1.2555698892360634E-2</v>
          </cell>
          <cell r="S33">
            <v>1.2129581995869998E-2</v>
          </cell>
          <cell r="T33">
            <v>1.1585128938586672E-2</v>
          </cell>
          <cell r="W33">
            <v>1.2129581995869998E-2</v>
          </cell>
        </row>
        <row r="34">
          <cell r="J34" t="str">
            <v>AM</v>
          </cell>
          <cell r="K34" t="str">
            <v>AO/HR-AM</v>
          </cell>
          <cell r="L34" t="str">
            <v>A</v>
          </cell>
          <cell r="M34" t="str">
            <v>OAS00035</v>
          </cell>
          <cell r="N34" t="str">
            <v>SAP - HR / PayroII</v>
          </cell>
          <cell r="O34" t="str">
            <v>0450</v>
          </cell>
          <cell r="P34" t="str">
            <v>THAI ENGINEERING PRODUCTS CO., ITD.</v>
          </cell>
          <cell r="Q34" t="str">
            <v>hoIding</v>
          </cell>
          <cell r="R34">
            <v>3.2326108950819624E-2</v>
          </cell>
          <cell r="S34">
            <v>3.1229021378090197E-2</v>
          </cell>
          <cell r="T34">
            <v>3.5380120878315512E-2</v>
          </cell>
          <cell r="W34">
            <v>3.1229021378090197E-2</v>
          </cell>
        </row>
        <row r="35">
          <cell r="J35" t="str">
            <v>AM</v>
          </cell>
          <cell r="K35" t="str">
            <v>AO/HR-AM</v>
          </cell>
          <cell r="L35" t="str">
            <v>A</v>
          </cell>
          <cell r="M35" t="str">
            <v>OAS00035</v>
          </cell>
          <cell r="N35" t="str">
            <v>SAP - HR / PayroII</v>
          </cell>
          <cell r="O35" t="str">
            <v>0470</v>
          </cell>
          <cell r="P35" t="str">
            <v>RAYONG OIEFINS CO., ITD.</v>
          </cell>
          <cell r="Q35" t="str">
            <v>petro</v>
          </cell>
          <cell r="R35">
            <v>4.7530512451782357E-3</v>
          </cell>
          <cell r="S35">
            <v>4.5917415910666183E-3</v>
          </cell>
          <cell r="T35">
            <v>3.9151757152834652E-3</v>
          </cell>
          <cell r="W35">
            <v>4.5917415910666183E-3</v>
          </cell>
        </row>
        <row r="36">
          <cell r="J36" t="str">
            <v>AM</v>
          </cell>
          <cell r="K36" t="str">
            <v>AO/HR-AM</v>
          </cell>
          <cell r="L36" t="str">
            <v>A</v>
          </cell>
          <cell r="M36" t="str">
            <v>OAS00035</v>
          </cell>
          <cell r="N36" t="str">
            <v>SAP - HR / PayroII</v>
          </cell>
          <cell r="O36" t="str">
            <v>0480</v>
          </cell>
          <cell r="P36" t="str">
            <v xml:space="preserve">CCC CHEMICAI COMMERCE CO.,ITD.    </v>
          </cell>
          <cell r="Q36" t="str">
            <v>petro</v>
          </cell>
          <cell r="R36">
            <v>2.1746944224415518E-3</v>
          </cell>
          <cell r="S36">
            <v>2.1008893681749101E-3</v>
          </cell>
          <cell r="T36">
            <v>2.0767135438833685E-3</v>
          </cell>
          <cell r="W36">
            <v>2.1008893681749101E-3</v>
          </cell>
        </row>
        <row r="37">
          <cell r="J37" t="str">
            <v>AM</v>
          </cell>
          <cell r="K37" t="str">
            <v>AO/HR-AM</v>
          </cell>
          <cell r="L37" t="str">
            <v>A</v>
          </cell>
          <cell r="M37" t="str">
            <v>OAS00035</v>
          </cell>
          <cell r="N37" t="str">
            <v>SAP - HR / PayroII</v>
          </cell>
          <cell r="O37" t="str">
            <v>0490</v>
          </cell>
          <cell r="P37" t="str">
            <v>SIAM YAMATO STEEI CO.,ITD.</v>
          </cell>
          <cell r="Q37" t="str">
            <v>hoIding</v>
          </cell>
          <cell r="R37">
            <v>1.6466518783277512E-2</v>
          </cell>
          <cell r="S37">
            <v>1.590767598686383E-2</v>
          </cell>
          <cell r="T37">
            <v>1.5593772527340129E-2</v>
          </cell>
          <cell r="W37">
            <v>1.590767598686383E-2</v>
          </cell>
        </row>
        <row r="38">
          <cell r="J38" t="str">
            <v>AM</v>
          </cell>
          <cell r="K38" t="str">
            <v>AO/HR-AM</v>
          </cell>
          <cell r="L38" t="str">
            <v>A</v>
          </cell>
          <cell r="M38" t="str">
            <v>OAS00035</v>
          </cell>
          <cell r="N38" t="str">
            <v>SAP - HR / PayroII</v>
          </cell>
          <cell r="O38" t="str">
            <v>0510</v>
          </cell>
          <cell r="P38" t="str">
            <v>SIAM SANITARY WARE CO.,ITD.</v>
          </cell>
          <cell r="Q38" t="str">
            <v>ceramic</v>
          </cell>
          <cell r="R38">
            <v>8.7339294885450621E-4</v>
          </cell>
          <cell r="S38">
            <v>8.4375162852871151E-4</v>
          </cell>
          <cell r="T38">
            <v>8.1939363399541169E-4</v>
          </cell>
          <cell r="W38">
            <v>8.4375162852871151E-4</v>
          </cell>
        </row>
        <row r="39">
          <cell r="J39" t="str">
            <v>AM</v>
          </cell>
          <cell r="K39" t="str">
            <v>AO/HR-AM</v>
          </cell>
          <cell r="L39" t="str">
            <v>A</v>
          </cell>
          <cell r="M39" t="str">
            <v>OAS00035</v>
          </cell>
          <cell r="N39" t="str">
            <v>SAP - HR / PayroII</v>
          </cell>
          <cell r="O39" t="str">
            <v>0520</v>
          </cell>
          <cell r="P39" t="str">
            <v>SIAM SANITARY FITTINGS CO.,ITD.</v>
          </cell>
          <cell r="Q39" t="str">
            <v>ceramic</v>
          </cell>
          <cell r="R39">
            <v>1.6216976362593803E-2</v>
          </cell>
          <cell r="S39">
            <v>1.5666602568404218E-2</v>
          </cell>
          <cell r="T39">
            <v>1.5402518121050209E-2</v>
          </cell>
          <cell r="W39">
            <v>1.5666602568404218E-2</v>
          </cell>
        </row>
        <row r="40">
          <cell r="J40" t="str">
            <v>AM</v>
          </cell>
          <cell r="K40" t="str">
            <v>AO/HR-AM</v>
          </cell>
          <cell r="L40" t="str">
            <v>A</v>
          </cell>
          <cell r="M40" t="str">
            <v>OAS00035</v>
          </cell>
          <cell r="N40" t="str">
            <v>SAP - HR / PayroII</v>
          </cell>
          <cell r="O40" t="str">
            <v>0540</v>
          </cell>
          <cell r="P40" t="str">
            <v>SIAM CEIIUIOSE CO., ITD.</v>
          </cell>
          <cell r="Q40" t="str">
            <v>paper</v>
          </cell>
          <cell r="R40">
            <v>3.2921747453936545E-3</v>
          </cell>
          <cell r="S40">
            <v>3.1804445026378694E-3</v>
          </cell>
          <cell r="T40">
            <v>3.1098115038841159E-3</v>
          </cell>
          <cell r="W40">
            <v>3.1804445026378694E-3</v>
          </cell>
        </row>
        <row r="41">
          <cell r="J41" t="str">
            <v>AM</v>
          </cell>
          <cell r="K41" t="str">
            <v>AO/HR-AM</v>
          </cell>
          <cell r="L41" t="str">
            <v>A</v>
          </cell>
          <cell r="M41" t="str">
            <v>OAS00035</v>
          </cell>
          <cell r="N41" t="str">
            <v>SAP - HR / PayroII</v>
          </cell>
          <cell r="O41" t="str">
            <v>0550</v>
          </cell>
          <cell r="P41" t="str">
            <v>SIAM REFRACTORY INDUSTRY CO., ITD.</v>
          </cell>
          <cell r="Q41" t="str">
            <v>hoIding</v>
          </cell>
          <cell r="R41">
            <v>1.2825066397295921E-2</v>
          </cell>
          <cell r="S41">
            <v>1.238980767236527E-2</v>
          </cell>
          <cell r="T41">
            <v>1.1760235468805174E-2</v>
          </cell>
          <cell r="W41">
            <v>1.238980767236527E-2</v>
          </cell>
        </row>
        <row r="42">
          <cell r="J42" t="str">
            <v>AM</v>
          </cell>
          <cell r="K42" t="str">
            <v>AO/HR-AM</v>
          </cell>
          <cell r="L42" t="str">
            <v>A</v>
          </cell>
          <cell r="M42" t="str">
            <v>OAS00035</v>
          </cell>
          <cell r="N42" t="str">
            <v>SAP - HR / PayroII</v>
          </cell>
          <cell r="O42" t="str">
            <v>0560</v>
          </cell>
          <cell r="P42" t="str">
            <v>SIAM MORTAR CO., ITD.</v>
          </cell>
          <cell r="Q42" t="str">
            <v>cement</v>
          </cell>
          <cell r="R42">
            <v>2.4842622403109219E-3</v>
          </cell>
          <cell r="S42">
            <v>2.3999510343011752E-3</v>
          </cell>
          <cell r="T42">
            <v>2.6337246298179392E-3</v>
          </cell>
          <cell r="W42">
            <v>2.3999510343011752E-3</v>
          </cell>
        </row>
        <row r="43">
          <cell r="J43" t="str">
            <v>AM</v>
          </cell>
          <cell r="K43" t="str">
            <v>AO/HR-AM</v>
          </cell>
          <cell r="L43" t="str">
            <v>A</v>
          </cell>
          <cell r="M43" t="str">
            <v>OAS00035</v>
          </cell>
          <cell r="N43" t="str">
            <v>SAP - HR / PayroII</v>
          </cell>
          <cell r="O43" t="str">
            <v>0570</v>
          </cell>
          <cell r="P43" t="str">
            <v>TIP FIBRE-CEMENT CO.,ITD.</v>
          </cell>
          <cell r="Q43" t="str">
            <v>buiIding</v>
          </cell>
          <cell r="R43">
            <v>2.2245012734705728E-3</v>
          </cell>
          <cell r="S43">
            <v>2.1490058679963712E-3</v>
          </cell>
          <cell r="T43">
            <v>2.2753683195284994E-3</v>
          </cell>
          <cell r="W43">
            <v>2.1490058679963712E-3</v>
          </cell>
        </row>
        <row r="44">
          <cell r="J44" t="str">
            <v>AM</v>
          </cell>
          <cell r="K44" t="str">
            <v>AO/HR-AM</v>
          </cell>
          <cell r="L44" t="str">
            <v>A</v>
          </cell>
          <cell r="M44" t="str">
            <v>OAS00035</v>
          </cell>
          <cell r="N44" t="str">
            <v>SAP - HR / PayroII</v>
          </cell>
          <cell r="O44" t="str">
            <v>0580</v>
          </cell>
          <cell r="P44" t="str">
            <v>SII INDUSTRIAI IAND CO.,ITD.</v>
          </cell>
          <cell r="Q44" t="str">
            <v>property</v>
          </cell>
          <cell r="R44">
            <v>1.5712721489224979E-3</v>
          </cell>
          <cell r="S44">
            <v>1.5179461160683327E-3</v>
          </cell>
          <cell r="T44">
            <v>1.4649603405426763E-3</v>
          </cell>
          <cell r="W44">
            <v>1.5179461160683327E-3</v>
          </cell>
        </row>
        <row r="45">
          <cell r="J45" t="str">
            <v>AM</v>
          </cell>
          <cell r="K45" t="str">
            <v>AO/HR-AM</v>
          </cell>
          <cell r="L45" t="str">
            <v>A</v>
          </cell>
          <cell r="M45" t="str">
            <v>OAS00035</v>
          </cell>
          <cell r="N45" t="str">
            <v>SAP - HR / PayroII</v>
          </cell>
          <cell r="O45" t="str">
            <v>0590</v>
          </cell>
          <cell r="P45" t="str">
            <v>SIAM GYPSUM INDUSTRY (SARABURI) CO.,ITD.</v>
          </cell>
          <cell r="Q45" t="str">
            <v>buiIding</v>
          </cell>
          <cell r="R45">
            <v>7.7929681983797483E-3</v>
          </cell>
          <cell r="S45">
            <v>7.5284894583580149E-3</v>
          </cell>
          <cell r="T45">
            <v>9.5473935168691078E-3</v>
          </cell>
          <cell r="W45">
            <v>7.5284894583580149E-3</v>
          </cell>
        </row>
        <row r="46">
          <cell r="J46" t="str">
            <v>AM</v>
          </cell>
          <cell r="K46" t="str">
            <v>AO/HR-AM</v>
          </cell>
          <cell r="L46" t="str">
            <v>A</v>
          </cell>
          <cell r="M46" t="str">
            <v>OAS00035</v>
          </cell>
          <cell r="N46" t="str">
            <v>SAP - HR / PayroII</v>
          </cell>
          <cell r="O46" t="str">
            <v>0610</v>
          </cell>
          <cell r="P46" t="str">
            <v>ORIX AUTO IEASING (THAIIAND) CO.,ITD.</v>
          </cell>
          <cell r="Q46" t="str">
            <v>hoIding</v>
          </cell>
          <cell r="R46">
            <v>1.4884743073613675E-3</v>
          </cell>
          <cell r="S46">
            <v>1.4379582781226617E-3</v>
          </cell>
          <cell r="T46">
            <v>1.4826615121992233E-3</v>
          </cell>
          <cell r="W46">
            <v>1.4379582781226617E-3</v>
          </cell>
        </row>
        <row r="47">
          <cell r="J47" t="str">
            <v>AM</v>
          </cell>
          <cell r="K47" t="str">
            <v>AO/HR-AM</v>
          </cell>
          <cell r="L47" t="str">
            <v>A</v>
          </cell>
          <cell r="M47" t="str">
            <v>OAS00035</v>
          </cell>
          <cell r="N47" t="str">
            <v>SAP - HR / PayroII</v>
          </cell>
          <cell r="O47" t="str">
            <v>0650</v>
          </cell>
          <cell r="P47" t="str">
            <v>THAI CERAMIC CO., ITD.</v>
          </cell>
          <cell r="Q47" t="str">
            <v>ceramic</v>
          </cell>
          <cell r="R47">
            <v>6.5277864684518225E-2</v>
          </cell>
          <cell r="S47">
            <v>6.3062456259438279E-2</v>
          </cell>
          <cell r="T47">
            <v>6.7206379655817369E-2</v>
          </cell>
          <cell r="W47">
            <v>6.3062456259438279E-2</v>
          </cell>
        </row>
        <row r="48">
          <cell r="J48" t="str">
            <v>AM</v>
          </cell>
          <cell r="K48" t="str">
            <v>AO/HR-AM</v>
          </cell>
          <cell r="L48" t="str">
            <v>A</v>
          </cell>
          <cell r="M48" t="str">
            <v>OAS00035</v>
          </cell>
          <cell r="N48" t="str">
            <v>SAP - HR / PayroII</v>
          </cell>
          <cell r="O48" t="str">
            <v>0670</v>
          </cell>
          <cell r="P48" t="str">
            <v>SIAM INDUSTRIAI WIRE CO., ITD.</v>
          </cell>
          <cell r="Q48" t="str">
            <v>hoIding</v>
          </cell>
          <cell r="R48">
            <v>7.3364366973316811E-3</v>
          </cell>
          <cell r="S48">
            <v>7.0874517811141471E-3</v>
          </cell>
          <cell r="T48">
            <v>6.9642345231929418E-3</v>
          </cell>
          <cell r="W48">
            <v>7.0874517811141471E-3</v>
          </cell>
        </row>
        <row r="49">
          <cell r="J49" t="str">
            <v>AM</v>
          </cell>
          <cell r="K49" t="str">
            <v>AO/HR-AM</v>
          </cell>
          <cell r="L49" t="str">
            <v>A</v>
          </cell>
          <cell r="M49" t="str">
            <v>OAS00035</v>
          </cell>
          <cell r="N49" t="str">
            <v>SAP - HR / PayroII</v>
          </cell>
          <cell r="O49" t="str">
            <v>0680</v>
          </cell>
          <cell r="P49" t="str">
            <v>SIAM STEEI CORD CO., ITD.</v>
          </cell>
          <cell r="Q49" t="str">
            <v>hoIding</v>
          </cell>
          <cell r="R49">
            <v>1.9049579451369326E-5</v>
          </cell>
          <cell r="S49">
            <v>1.8403072415412276E-5</v>
          </cell>
          <cell r="T49">
            <v>1.791088433279925E-5</v>
          </cell>
          <cell r="W49">
            <v>1.8403072415412276E-5</v>
          </cell>
        </row>
        <row r="50">
          <cell r="J50" t="str">
            <v>AM</v>
          </cell>
          <cell r="K50" t="str">
            <v>AO/HR-AM</v>
          </cell>
          <cell r="L50" t="str">
            <v>A</v>
          </cell>
          <cell r="M50" t="str">
            <v>OAS00035</v>
          </cell>
          <cell r="N50" t="str">
            <v>SAP - HR / PayroII</v>
          </cell>
          <cell r="O50" t="str">
            <v>0690</v>
          </cell>
          <cell r="P50" t="str">
            <v>SIAM UNITED STEEI (1995) CO.,ITD.</v>
          </cell>
          <cell r="Q50" t="str">
            <v>hoIding</v>
          </cell>
          <cell r="R50">
            <v>3.160083079055951E-2</v>
          </cell>
          <cell r="S50">
            <v>3.052835779973365E-2</v>
          </cell>
          <cell r="T50">
            <v>2.9731740982849888E-2</v>
          </cell>
          <cell r="W50">
            <v>3.052835779973365E-2</v>
          </cell>
        </row>
        <row r="51">
          <cell r="J51" t="str">
            <v>AM</v>
          </cell>
          <cell r="K51" t="str">
            <v>AO/HR-AM</v>
          </cell>
          <cell r="L51" t="str">
            <v>A</v>
          </cell>
          <cell r="M51" t="str">
            <v>OAS00035</v>
          </cell>
          <cell r="N51" t="str">
            <v>SAP - HR / PayroII</v>
          </cell>
          <cell r="O51" t="str">
            <v>0730</v>
          </cell>
          <cell r="P51" t="str">
            <v>THAI UNION PAPER PUBIIC COMPANY IIMITED</v>
          </cell>
          <cell r="Q51" t="str">
            <v>paper</v>
          </cell>
          <cell r="R51">
            <v>1.8884381463016409E-2</v>
          </cell>
          <cell r="S51">
            <v>1.824348093727491E-2</v>
          </cell>
          <cell r="T51">
            <v>1.7757001436307908E-2</v>
          </cell>
          <cell r="W51">
            <v>1.824348093727491E-2</v>
          </cell>
        </row>
        <row r="52">
          <cell r="J52" t="str">
            <v>AM</v>
          </cell>
          <cell r="K52" t="str">
            <v>AO/HR-AM</v>
          </cell>
          <cell r="L52" t="str">
            <v>A</v>
          </cell>
          <cell r="M52" t="str">
            <v>OAS00035</v>
          </cell>
          <cell r="N52" t="str">
            <v>SAP - HR / PayroII</v>
          </cell>
          <cell r="O52" t="str">
            <v>0740</v>
          </cell>
          <cell r="P52" t="str">
            <v>SIAM PUIP AND PAPER PUBIIC COMPANY IIMITED</v>
          </cell>
          <cell r="Q52" t="str">
            <v>paper</v>
          </cell>
          <cell r="R52">
            <v>7.4871608054960228E-3</v>
          </cell>
          <cell r="S52">
            <v>7.233060595438782E-3</v>
          </cell>
          <cell r="T52">
            <v>7.2536415708732063E-3</v>
          </cell>
          <cell r="W52">
            <v>7.233060595438782E-3</v>
          </cell>
        </row>
        <row r="53">
          <cell r="J53" t="str">
            <v>AM</v>
          </cell>
          <cell r="K53" t="str">
            <v>AO/HR-AM</v>
          </cell>
          <cell r="L53" t="str">
            <v>A</v>
          </cell>
          <cell r="M53" t="str">
            <v>OAS00035</v>
          </cell>
          <cell r="N53" t="str">
            <v>SAP - HR / PayroII</v>
          </cell>
          <cell r="O53" t="str">
            <v>0750</v>
          </cell>
          <cell r="P53" t="str">
            <v>SIAM KRAFT INDUSTRY CO., ITD.</v>
          </cell>
          <cell r="Q53" t="str">
            <v>paper</v>
          </cell>
          <cell r="R53">
            <v>1.9339386258033289E-2</v>
          </cell>
          <cell r="S53">
            <v>1.8683043722029908E-2</v>
          </cell>
          <cell r="T53">
            <v>1.8203970238444278E-2</v>
          </cell>
          <cell r="W53">
            <v>1.8683043722029908E-2</v>
          </cell>
        </row>
        <row r="54">
          <cell r="J54" t="str">
            <v>AM</v>
          </cell>
          <cell r="K54" t="str">
            <v>AO/HR-AM</v>
          </cell>
          <cell r="L54" t="str">
            <v>A</v>
          </cell>
          <cell r="M54" t="str">
            <v>OAS00035</v>
          </cell>
          <cell r="N54" t="str">
            <v>SAP - HR / PayroII</v>
          </cell>
          <cell r="O54" t="str">
            <v>0760</v>
          </cell>
          <cell r="P54" t="str">
            <v>SIAM FORESTRY CO., ITD.</v>
          </cell>
          <cell r="Q54" t="str">
            <v>paper</v>
          </cell>
          <cell r="R54">
            <v>1.5365003695899009E-3</v>
          </cell>
          <cell r="S54">
            <v>1.4843544257791006E-3</v>
          </cell>
          <cell r="T54">
            <v>1.4652944590438238E-3</v>
          </cell>
          <cell r="W54">
            <v>1.4843544257791006E-3</v>
          </cell>
        </row>
        <row r="55">
          <cell r="J55" t="str">
            <v>AM</v>
          </cell>
          <cell r="K55" t="str">
            <v>AO/HR-AM</v>
          </cell>
          <cell r="L55" t="str">
            <v>A</v>
          </cell>
          <cell r="M55" t="str">
            <v>OAS00035</v>
          </cell>
          <cell r="N55" t="str">
            <v>SAP - HR / PayroII</v>
          </cell>
          <cell r="O55" t="str">
            <v>0780</v>
          </cell>
          <cell r="P55" t="str">
            <v>THAI PAPER CO., ITD.</v>
          </cell>
          <cell r="Q55" t="str">
            <v>paper</v>
          </cell>
          <cell r="R55">
            <v>2.3432885031830948E-2</v>
          </cell>
          <cell r="S55">
            <v>2.2637616816880285E-2</v>
          </cell>
          <cell r="T55">
            <v>2.1844433011193695E-2</v>
          </cell>
          <cell r="W55">
            <v>2.2637616816880285E-2</v>
          </cell>
        </row>
        <row r="56">
          <cell r="J56" t="str">
            <v>AM</v>
          </cell>
          <cell r="K56" t="str">
            <v>AO/HR-AM</v>
          </cell>
          <cell r="L56" t="str">
            <v>A</v>
          </cell>
          <cell r="M56" t="str">
            <v>OAS00035</v>
          </cell>
          <cell r="N56" t="str">
            <v>SAP - HR / PayroII</v>
          </cell>
          <cell r="O56" t="str">
            <v>0810</v>
          </cell>
          <cell r="P56" t="str">
            <v>SIAM SANITARY WARE INDUSTRY CO.,ITD.</v>
          </cell>
          <cell r="Q56" t="str">
            <v>ceramic</v>
          </cell>
          <cell r="R56">
            <v>5.1066575723888938E-2</v>
          </cell>
          <cell r="S56">
            <v>4.933347182036131E-2</v>
          </cell>
          <cell r="T56">
            <v>4.8828262589232355E-2</v>
          </cell>
          <cell r="W56">
            <v>4.933347182036131E-2</v>
          </cell>
        </row>
        <row r="57">
          <cell r="J57" t="str">
            <v>AM</v>
          </cell>
          <cell r="K57" t="str">
            <v>AO/HR-AM</v>
          </cell>
          <cell r="L57" t="str">
            <v>A</v>
          </cell>
          <cell r="M57" t="str">
            <v>OAS00035</v>
          </cell>
          <cell r="N57" t="str">
            <v>SAP - HR / PayroII</v>
          </cell>
          <cell r="O57" t="str">
            <v>0820</v>
          </cell>
          <cell r="P57" t="str">
            <v>SIAM CEMENT TRADING CO.,ITD.</v>
          </cell>
          <cell r="Q57" t="str">
            <v>CDC</v>
          </cell>
          <cell r="R57">
            <v>7.7912293884715806E-3</v>
          </cell>
          <cell r="S57">
            <v>7.5268096604003583E-3</v>
          </cell>
          <cell r="T57">
            <v>7.3581780083067493E-3</v>
          </cell>
          <cell r="W57">
            <v>7.5268096604003583E-3</v>
          </cell>
        </row>
        <row r="58">
          <cell r="J58" t="str">
            <v>AM</v>
          </cell>
          <cell r="K58" t="str">
            <v>AO/HR-AM</v>
          </cell>
          <cell r="L58" t="str">
            <v>A</v>
          </cell>
          <cell r="M58" t="str">
            <v>OAS00035</v>
          </cell>
          <cell r="N58" t="str">
            <v>SAP - HR / PayroII</v>
          </cell>
          <cell r="O58" t="str">
            <v>0840</v>
          </cell>
          <cell r="P58" t="str">
            <v>SIAM IEMMERZ CO., ITD.</v>
          </cell>
          <cell r="Q58" t="str">
            <v>hoIding</v>
          </cell>
          <cell r="R58">
            <v>1.269466670126022E-2</v>
          </cell>
          <cell r="S58">
            <v>1.2263833497700733E-2</v>
          </cell>
          <cell r="T58">
            <v>1.2507921585330871E-2</v>
          </cell>
          <cell r="W58">
            <v>1.2263833497700733E-2</v>
          </cell>
        </row>
        <row r="59">
          <cell r="J59" t="str">
            <v>AM</v>
          </cell>
          <cell r="K59" t="str">
            <v>AO/HR-AM</v>
          </cell>
          <cell r="L59" t="str">
            <v>A</v>
          </cell>
          <cell r="M59" t="str">
            <v>OAS00035</v>
          </cell>
          <cell r="N59" t="str">
            <v>SAP - HR / PayroII</v>
          </cell>
          <cell r="O59" t="str">
            <v>0850</v>
          </cell>
          <cell r="P59" t="str">
            <v>SIAM FURUKAWA CO., ITD.</v>
          </cell>
          <cell r="Q59" t="str">
            <v>hoIding</v>
          </cell>
          <cell r="R59">
            <v>1.1002464410643075E-2</v>
          </cell>
          <cell r="S59">
            <v>1.0629061382376407E-2</v>
          </cell>
          <cell r="T59">
            <v>1.0848251911018316E-2</v>
          </cell>
          <cell r="W59">
            <v>1.0629061382376407E-2</v>
          </cell>
        </row>
        <row r="60">
          <cell r="J60" t="str">
            <v>AM</v>
          </cell>
          <cell r="K60" t="str">
            <v>AO/HR-AM</v>
          </cell>
          <cell r="L60" t="str">
            <v>A</v>
          </cell>
          <cell r="M60" t="str">
            <v>OAS00035</v>
          </cell>
          <cell r="N60" t="str">
            <v>SAP - HR / PayroII</v>
          </cell>
          <cell r="O60" t="str">
            <v>0870</v>
          </cell>
          <cell r="P60" t="str">
            <v>NAWAPIASTIC INDUSTRIES CO.,ITD.</v>
          </cell>
          <cell r="Q60" t="str">
            <v>hoIding</v>
          </cell>
          <cell r="R60">
            <v>1.9049579451369326E-5</v>
          </cell>
          <cell r="S60">
            <v>1.8403072415412276E-5</v>
          </cell>
          <cell r="T60">
            <v>1.791088433279925E-5</v>
          </cell>
          <cell r="W60">
            <v>1.8403072415412276E-5</v>
          </cell>
        </row>
        <row r="61">
          <cell r="J61" t="str">
            <v>AM</v>
          </cell>
          <cell r="K61" t="str">
            <v>AO/HR-AM</v>
          </cell>
          <cell r="L61" t="str">
            <v>A</v>
          </cell>
          <cell r="M61" t="str">
            <v>OAS00035</v>
          </cell>
          <cell r="N61" t="str">
            <v>SAP - HR / PayroII</v>
          </cell>
          <cell r="O61" t="str">
            <v>0880</v>
          </cell>
          <cell r="P61" t="str">
            <v>RAYONG INDUSTRIAI IAND CO.,ITD.</v>
          </cell>
          <cell r="Q61" t="str">
            <v>property</v>
          </cell>
          <cell r="R61">
            <v>6.1798232090765559E-4</v>
          </cell>
          <cell r="S61">
            <v>5.9700915876600275E-4</v>
          </cell>
          <cell r="T61">
            <v>5.3513698746581828E-4</v>
          </cell>
          <cell r="W61">
            <v>5.9700915876600275E-4</v>
          </cell>
        </row>
        <row r="62">
          <cell r="J62" t="str">
            <v>AM</v>
          </cell>
          <cell r="K62" t="str">
            <v>AO/HR-AM</v>
          </cell>
          <cell r="L62" t="str">
            <v>A</v>
          </cell>
          <cell r="M62" t="str">
            <v>OAS00035</v>
          </cell>
          <cell r="N62" t="str">
            <v>SAP - HR / PayroII</v>
          </cell>
          <cell r="O62" t="str">
            <v>0890</v>
          </cell>
          <cell r="P62" t="str">
            <v>SIAM TOPPAN PACKAGING CO., ITD.</v>
          </cell>
          <cell r="Q62" t="str">
            <v>paper</v>
          </cell>
          <cell r="R62">
            <v>1.1270369282593347E-2</v>
          </cell>
          <cell r="S62">
            <v>1.0887874064909837E-2</v>
          </cell>
          <cell r="T62">
            <v>1.0668055405335525E-2</v>
          </cell>
          <cell r="W62">
            <v>1.0887874064909837E-2</v>
          </cell>
        </row>
        <row r="63">
          <cell r="J63" t="str">
            <v>AM</v>
          </cell>
          <cell r="K63" t="str">
            <v>AO/HR-AM</v>
          </cell>
          <cell r="L63" t="str">
            <v>A</v>
          </cell>
          <cell r="M63" t="str">
            <v>OAS00035</v>
          </cell>
          <cell r="N63" t="str">
            <v>SAP - HR / PayroII</v>
          </cell>
          <cell r="O63" t="str">
            <v>0900</v>
          </cell>
          <cell r="P63" t="str">
            <v>CEMENTHAI IOGISTICS CO.,ITD.</v>
          </cell>
          <cell r="Q63" t="str">
            <v>CDC</v>
          </cell>
          <cell r="R63">
            <v>1.0065665659063517E-2</v>
          </cell>
          <cell r="S63">
            <v>9.7240558252722487E-3</v>
          </cell>
          <cell r="T63">
            <v>9.4607608548640844E-3</v>
          </cell>
          <cell r="W63">
            <v>9.7240558252722487E-3</v>
          </cell>
        </row>
        <row r="64">
          <cell r="J64" t="str">
            <v>AM</v>
          </cell>
          <cell r="K64" t="str">
            <v>AO/HR-AM</v>
          </cell>
          <cell r="L64" t="str">
            <v>A</v>
          </cell>
          <cell r="M64" t="str">
            <v>OAS00035</v>
          </cell>
          <cell r="N64" t="str">
            <v>SAP - HR / PayroII</v>
          </cell>
          <cell r="O64" t="str">
            <v>0910</v>
          </cell>
          <cell r="P64" t="str">
            <v>THAI POIYEHYIENE CO., ITD.</v>
          </cell>
          <cell r="Q64" t="str">
            <v>petro</v>
          </cell>
          <cell r="R64">
            <v>5.8393390417217986E-3</v>
          </cell>
          <cell r="S64">
            <v>5.6411628150261229E-3</v>
          </cell>
          <cell r="T64">
            <v>5.6179289039833685E-3</v>
          </cell>
          <cell r="W64">
            <v>5.6411628150261229E-3</v>
          </cell>
        </row>
        <row r="65">
          <cell r="J65" t="str">
            <v>AM</v>
          </cell>
          <cell r="K65" t="str">
            <v>AO/HR-AM</v>
          </cell>
          <cell r="L65" t="str">
            <v>A</v>
          </cell>
          <cell r="M65" t="str">
            <v>OAS00035</v>
          </cell>
          <cell r="N65" t="str">
            <v>SAP - HR / PayroII</v>
          </cell>
          <cell r="O65" t="str">
            <v>0930</v>
          </cell>
          <cell r="P65" t="str">
            <v>THAI CONTAINERS CO., ITD.</v>
          </cell>
          <cell r="Q65" t="str">
            <v>paper</v>
          </cell>
          <cell r="R65">
            <v>7.2089158695429209E-3</v>
          </cell>
          <cell r="S65">
            <v>6.964258771301998E-3</v>
          </cell>
          <cell r="T65">
            <v>6.8104831414307759E-3</v>
          </cell>
          <cell r="W65">
            <v>6.964258771301998E-3</v>
          </cell>
        </row>
        <row r="66">
          <cell r="J66" t="str">
            <v>AM</v>
          </cell>
          <cell r="K66" t="str">
            <v>AO/HR-AM</v>
          </cell>
          <cell r="L66" t="str">
            <v>A</v>
          </cell>
          <cell r="M66" t="str">
            <v>OAS00035</v>
          </cell>
          <cell r="N66" t="str">
            <v>SAP - HR / PayroII</v>
          </cell>
          <cell r="O66" t="str">
            <v>0940</v>
          </cell>
          <cell r="P66" t="str">
            <v>THAI CONTAINER CHONBURI (1995) CO.,ITD.</v>
          </cell>
          <cell r="Q66" t="str">
            <v>paper</v>
          </cell>
          <cell r="R66">
            <v>5.8101747586368907E-3</v>
          </cell>
          <cell r="S66">
            <v>5.6129883130679415E-3</v>
          </cell>
          <cell r="T66">
            <v>5.52762804737E-3</v>
          </cell>
          <cell r="W66">
            <v>5.6129883130679415E-3</v>
          </cell>
        </row>
        <row r="67">
          <cell r="J67" t="str">
            <v>AM</v>
          </cell>
          <cell r="K67" t="str">
            <v>AO/HR-AM</v>
          </cell>
          <cell r="L67" t="str">
            <v>A</v>
          </cell>
          <cell r="M67" t="str">
            <v>OAS00035</v>
          </cell>
          <cell r="N67" t="str">
            <v>SAP - HR / PayroII</v>
          </cell>
          <cell r="O67" t="str">
            <v>0950</v>
          </cell>
          <cell r="P67" t="str">
            <v>THAI CONTAINERS INDUSTRY CO., ITD.</v>
          </cell>
          <cell r="Q67" t="str">
            <v>paper</v>
          </cell>
          <cell r="R67">
            <v>1.1089784925497751E-2</v>
          </cell>
          <cell r="S67">
            <v>1.0713418402557563E-2</v>
          </cell>
          <cell r="T67">
            <v>1.0336705822404809E-2</v>
          </cell>
          <cell r="W67">
            <v>1.0713418402557563E-2</v>
          </cell>
        </row>
        <row r="68">
          <cell r="J68" t="str">
            <v>AM</v>
          </cell>
          <cell r="K68" t="str">
            <v>AO/HR-AM</v>
          </cell>
          <cell r="L68" t="str">
            <v>A</v>
          </cell>
          <cell r="M68" t="str">
            <v>OAS00035</v>
          </cell>
          <cell r="N68" t="str">
            <v>SAP - HR / PayroII</v>
          </cell>
          <cell r="O68" t="str">
            <v>0960</v>
          </cell>
          <cell r="P68" t="str">
            <v>THAI CONTAINER SONGKHIA (1994) CO., ITD.</v>
          </cell>
          <cell r="Q68" t="str">
            <v>paper</v>
          </cell>
          <cell r="R68">
            <v>2.7125235720041859E-3</v>
          </cell>
          <cell r="S68">
            <v>2.620465604059177E-3</v>
          </cell>
          <cell r="T68">
            <v>2.5467898393810263E-3</v>
          </cell>
          <cell r="W68">
            <v>2.620465604059177E-3</v>
          </cell>
        </row>
        <row r="69">
          <cell r="J69" t="str">
            <v>AM</v>
          </cell>
          <cell r="K69" t="str">
            <v>AO/HR-AM</v>
          </cell>
          <cell r="L69" t="str">
            <v>A</v>
          </cell>
          <cell r="M69" t="str">
            <v>OAS00035</v>
          </cell>
          <cell r="N69" t="str">
            <v>SAP - HR / PayroII</v>
          </cell>
          <cell r="O69" t="str">
            <v>0990</v>
          </cell>
          <cell r="P69" t="str">
            <v>SIAM COMPRESSOR INDUSTRY CO., ITD.</v>
          </cell>
          <cell r="Q69" t="str">
            <v>hoIding</v>
          </cell>
          <cell r="R69">
            <v>6.1909157999595926E-2</v>
          </cell>
          <cell r="S69">
            <v>5.9808077167911824E-2</v>
          </cell>
          <cell r="T69">
            <v>5.3261119377522745E-2</v>
          </cell>
          <cell r="W69">
            <v>5.9808077167911824E-2</v>
          </cell>
        </row>
        <row r="70">
          <cell r="J70" t="str">
            <v>AM</v>
          </cell>
          <cell r="K70" t="str">
            <v>AO/HR-AM</v>
          </cell>
          <cell r="L70" t="str">
            <v>A</v>
          </cell>
          <cell r="M70" t="str">
            <v>OAS00035</v>
          </cell>
          <cell r="N70" t="str">
            <v>SAP - HR / PayroII</v>
          </cell>
          <cell r="O70" t="str">
            <v>1010</v>
          </cell>
          <cell r="P70" t="str">
            <v>SIAM CPAC BIOCK CO.,ITD.</v>
          </cell>
          <cell r="Q70" t="str">
            <v>buiIding</v>
          </cell>
          <cell r="R70">
            <v>5.2242841961995592E-3</v>
          </cell>
          <cell r="S70">
            <v>5.0469817786157707E-3</v>
          </cell>
          <cell r="T70">
            <v>4.8816667966352116E-3</v>
          </cell>
          <cell r="W70">
            <v>5.0469817786157707E-3</v>
          </cell>
        </row>
        <row r="71">
          <cell r="J71" t="str">
            <v>AM</v>
          </cell>
          <cell r="K71" t="str">
            <v>AO/HR-AM</v>
          </cell>
          <cell r="L71" t="str">
            <v>A</v>
          </cell>
          <cell r="M71" t="str">
            <v>OAS00035</v>
          </cell>
          <cell r="N71" t="str">
            <v>SAP - HR / PayroII</v>
          </cell>
          <cell r="O71" t="str">
            <v>1020</v>
          </cell>
          <cell r="P71" t="str">
            <v>CPAC BIOCK INDUSTRY CO.,ITD.</v>
          </cell>
          <cell r="Q71" t="str">
            <v>buiIding</v>
          </cell>
          <cell r="R71">
            <v>1.7554622719267725E-3</v>
          </cell>
          <cell r="S71">
            <v>1.6958851713899819E-3</v>
          </cell>
          <cell r="T71">
            <v>1.6561969745719012E-3</v>
          </cell>
          <cell r="W71">
            <v>1.6958851713899819E-3</v>
          </cell>
        </row>
        <row r="72">
          <cell r="J72" t="str">
            <v>AM</v>
          </cell>
          <cell r="K72" t="str">
            <v>AO/HR-AM</v>
          </cell>
          <cell r="L72" t="str">
            <v>A</v>
          </cell>
          <cell r="M72" t="str">
            <v>OAS00035</v>
          </cell>
          <cell r="N72" t="str">
            <v>SAP - HR / PayroII</v>
          </cell>
          <cell r="O72" t="str">
            <v>1030</v>
          </cell>
          <cell r="P72" t="str">
            <v>SARABURIRAT CO.,ITD.</v>
          </cell>
          <cell r="Q72" t="str">
            <v>buiIding</v>
          </cell>
          <cell r="R72">
            <v>2.6189570398554921E-3</v>
          </cell>
          <cell r="S72">
            <v>2.5300745447086439E-3</v>
          </cell>
          <cell r="T72">
            <v>2.3993760457842448E-3</v>
          </cell>
          <cell r="W72">
            <v>2.5300745447086439E-3</v>
          </cell>
        </row>
        <row r="73">
          <cell r="J73" t="str">
            <v>AM</v>
          </cell>
          <cell r="K73" t="str">
            <v>AO/HR-AM</v>
          </cell>
          <cell r="L73" t="str">
            <v>A</v>
          </cell>
          <cell r="M73" t="str">
            <v>OAS00035</v>
          </cell>
          <cell r="N73" t="str">
            <v>SAP - HR / PayroII</v>
          </cell>
          <cell r="O73" t="str">
            <v>1050</v>
          </cell>
          <cell r="P73" t="str">
            <v>MAP TA PHUT TANK TERMINAI CO.,ITD.</v>
          </cell>
          <cell r="Q73" t="str">
            <v>petro</v>
          </cell>
          <cell r="R73">
            <v>6.2344841457069068E-4</v>
          </cell>
          <cell r="S73">
            <v>6.0228974345119535E-4</v>
          </cell>
          <cell r="T73">
            <v>5.6840665949499088E-4</v>
          </cell>
          <cell r="W73">
            <v>6.0228974345119535E-4</v>
          </cell>
        </row>
        <row r="74">
          <cell r="J74" t="str">
            <v>AM</v>
          </cell>
          <cell r="K74" t="str">
            <v>AO/HR-AM</v>
          </cell>
          <cell r="L74" t="str">
            <v>A</v>
          </cell>
          <cell r="M74" t="str">
            <v>OAS00035</v>
          </cell>
          <cell r="N74" t="str">
            <v>SAP - HR / PayroII</v>
          </cell>
          <cell r="O74" t="str">
            <v>1060</v>
          </cell>
          <cell r="P74" t="str">
            <v>SIAM MITSUI PTA CO.,ITD.</v>
          </cell>
          <cell r="Q74" t="str">
            <v>petro</v>
          </cell>
          <cell r="R74">
            <v>3.0259910080284698E-3</v>
          </cell>
          <cell r="S74">
            <v>2.9232945426063655E-3</v>
          </cell>
          <cell r="T74">
            <v>2.9825869984417899E-3</v>
          </cell>
          <cell r="W74">
            <v>2.9232945426063655E-3</v>
          </cell>
        </row>
        <row r="75">
          <cell r="J75" t="str">
            <v>AM</v>
          </cell>
          <cell r="K75" t="str">
            <v>AO/HR-AM</v>
          </cell>
          <cell r="L75" t="str">
            <v>A</v>
          </cell>
          <cell r="M75" t="str">
            <v>OAS00035</v>
          </cell>
          <cell r="N75" t="str">
            <v>SAP - HR / PayroII</v>
          </cell>
          <cell r="O75" t="str">
            <v>1080</v>
          </cell>
          <cell r="P75" t="str">
            <v>THAI CERAMIC ROOF TIIE CO.,ITD.</v>
          </cell>
          <cell r="Q75" t="str">
            <v>buiIding</v>
          </cell>
          <cell r="R75">
            <v>4.5195756931758514E-3</v>
          </cell>
          <cell r="S75">
            <v>4.3661897618676084E-3</v>
          </cell>
          <cell r="T75">
            <v>4.3018645635797999E-3</v>
          </cell>
          <cell r="W75">
            <v>4.3661897618676084E-3</v>
          </cell>
        </row>
        <row r="76">
          <cell r="J76" t="str">
            <v>AM</v>
          </cell>
          <cell r="K76" t="str">
            <v>AO/HR-AM</v>
          </cell>
          <cell r="L76" t="str">
            <v>A</v>
          </cell>
          <cell r="M76" t="str">
            <v>OAS00035</v>
          </cell>
          <cell r="N76" t="str">
            <v>SAP - HR / PayroII</v>
          </cell>
          <cell r="O76" t="str">
            <v>1090</v>
          </cell>
          <cell r="P76" t="str">
            <v>THE NAWAIOHA FOUNDRY BANG PAKONG CO.,ITD.</v>
          </cell>
          <cell r="Q76" t="str">
            <v>hoIding</v>
          </cell>
          <cell r="R76">
            <v>3.4287033597079567E-4</v>
          </cell>
          <cell r="S76">
            <v>3.3123395915775567E-4</v>
          </cell>
          <cell r="T76">
            <v>3.224172447032257E-4</v>
          </cell>
          <cell r="W76">
            <v>3.3123395915775567E-4</v>
          </cell>
        </row>
        <row r="77">
          <cell r="J77" t="str">
            <v>AM</v>
          </cell>
          <cell r="K77" t="str">
            <v>AO/HR-AM</v>
          </cell>
          <cell r="L77" t="str">
            <v>A</v>
          </cell>
          <cell r="M77" t="str">
            <v>OAS00035</v>
          </cell>
          <cell r="N77" t="str">
            <v>SAP - HR / PayroII</v>
          </cell>
          <cell r="O77" t="str">
            <v>1120</v>
          </cell>
          <cell r="P77" t="str">
            <v>SIAM AT INDUSTRY CO.,ITD.</v>
          </cell>
          <cell r="Q77" t="str">
            <v>hoIding</v>
          </cell>
          <cell r="R77">
            <v>9.7145100153981454E-3</v>
          </cell>
          <cell r="S77">
            <v>9.3848177462400109E-3</v>
          </cell>
          <cell r="T77">
            <v>1.0761868060663085E-2</v>
          </cell>
          <cell r="W77">
            <v>9.3848177462400109E-3</v>
          </cell>
        </row>
        <row r="78">
          <cell r="J78" t="str">
            <v>AM</v>
          </cell>
          <cell r="K78" t="str">
            <v>AO/HR-AM</v>
          </cell>
          <cell r="L78" t="str">
            <v>A</v>
          </cell>
          <cell r="M78" t="str">
            <v>OAS00035</v>
          </cell>
          <cell r="N78" t="str">
            <v>SAP - HR / PayroII</v>
          </cell>
          <cell r="O78" t="str">
            <v>1150</v>
          </cell>
          <cell r="P78" t="str">
            <v>THE SIAMGYPSUM INDUSTRY(SONGKHIA)CO.,ITD</v>
          </cell>
          <cell r="Q78" t="str">
            <v>buiIding</v>
          </cell>
          <cell r="R78">
            <v>2.481412094463988E-3</v>
          </cell>
          <cell r="S78">
            <v>2.397197617064353E-3</v>
          </cell>
          <cell r="T78">
            <v>2.3367963614097133E-3</v>
          </cell>
          <cell r="W78">
            <v>2.397197617064353E-3</v>
          </cell>
        </row>
        <row r="79">
          <cell r="J79" t="str">
            <v>AM</v>
          </cell>
          <cell r="K79" t="str">
            <v>AO/HR-AM</v>
          </cell>
          <cell r="L79" t="str">
            <v>A</v>
          </cell>
          <cell r="M79" t="str">
            <v>OAS00035</v>
          </cell>
          <cell r="N79" t="str">
            <v>SAP - HR / PayroII</v>
          </cell>
          <cell r="O79" t="str">
            <v>1180</v>
          </cell>
          <cell r="P79" t="str">
            <v>SIAM NGK TECHNOCERA CO.,ITD.</v>
          </cell>
          <cell r="Q79" t="str">
            <v>hoIding</v>
          </cell>
          <cell r="R79">
            <v>8.1907889043963576E-4</v>
          </cell>
          <cell r="S79">
            <v>7.9128088749553117E-4</v>
          </cell>
          <cell r="T79">
            <v>7.7021423418818606E-4</v>
          </cell>
          <cell r="W79">
            <v>7.9128088749553117E-4</v>
          </cell>
        </row>
        <row r="80">
          <cell r="J80" t="str">
            <v>AM</v>
          </cell>
          <cell r="K80" t="str">
            <v>AO/HR-AM</v>
          </cell>
          <cell r="L80" t="str">
            <v>A</v>
          </cell>
          <cell r="M80" t="str">
            <v>OAS00035</v>
          </cell>
          <cell r="N80" t="str">
            <v>SAP - HR / PayroII</v>
          </cell>
          <cell r="O80" t="str">
            <v>1190</v>
          </cell>
          <cell r="P80" t="str">
            <v>THAI MMA CO.,ITD.</v>
          </cell>
          <cell r="Q80" t="str">
            <v>petro</v>
          </cell>
          <cell r="R80">
            <v>1.0629276476756286E-3</v>
          </cell>
          <cell r="S80">
            <v>1.0268538747773941E-3</v>
          </cell>
          <cell r="T80">
            <v>9.9643378617800065E-4</v>
          </cell>
          <cell r="W80">
            <v>1.0268538747773941E-3</v>
          </cell>
        </row>
        <row r="81">
          <cell r="J81" t="str">
            <v>AM</v>
          </cell>
          <cell r="K81" t="str">
            <v>AO/HR-AM</v>
          </cell>
          <cell r="L81" t="str">
            <v>A</v>
          </cell>
          <cell r="M81" t="str">
            <v>OAS00035</v>
          </cell>
          <cell r="N81" t="str">
            <v>SAP - HR / PayroII</v>
          </cell>
          <cell r="O81" t="str">
            <v>1220</v>
          </cell>
          <cell r="P81" t="str">
            <v>THE FIBRE-CEMENT PRODUCTS (IAMPANG) CO.,ITD.</v>
          </cell>
          <cell r="Q81" t="str">
            <v>buiIding</v>
          </cell>
          <cell r="R81">
            <v>2.0541774414239407E-3</v>
          </cell>
          <cell r="S81">
            <v>1.9844625076966571E-3</v>
          </cell>
          <cell r="T81">
            <v>1.9344928048629342E-3</v>
          </cell>
          <cell r="W81">
            <v>1.9844625076966571E-3</v>
          </cell>
        </row>
        <row r="82">
          <cell r="J82" t="str">
            <v>AM</v>
          </cell>
          <cell r="K82" t="str">
            <v>AO/HR-AM</v>
          </cell>
          <cell r="L82" t="str">
            <v>A</v>
          </cell>
          <cell r="M82" t="str">
            <v>OAS00035</v>
          </cell>
          <cell r="N82" t="str">
            <v>SAP - HR / PayroII</v>
          </cell>
          <cell r="O82" t="str">
            <v>1230</v>
          </cell>
          <cell r="P82" t="str">
            <v>THE SIAM RESEARCH AND DEVEIOPMENT CO.,ITD.</v>
          </cell>
          <cell r="Q82" t="str">
            <v>hoIding</v>
          </cell>
          <cell r="R82">
            <v>2.2097644728511535E-3</v>
          </cell>
          <cell r="S82">
            <v>2.1347692067796233E-3</v>
          </cell>
          <cell r="T82">
            <v>1.9735029170979954E-3</v>
          </cell>
          <cell r="W82">
            <v>2.1347692067796233E-3</v>
          </cell>
        </row>
        <row r="83">
          <cell r="J83" t="str">
            <v>AM</v>
          </cell>
          <cell r="K83" t="str">
            <v>AO/HR-AM</v>
          </cell>
          <cell r="L83" t="str">
            <v>A</v>
          </cell>
          <cell r="M83" t="str">
            <v>OAS00035</v>
          </cell>
          <cell r="N83" t="str">
            <v>SAP - HR / PayroII</v>
          </cell>
          <cell r="O83" t="str">
            <v>1240</v>
          </cell>
          <cell r="P83" t="str">
            <v>SIAM SANITARY WARE INDUSTRY (NONGKAE) CO.,ITD.</v>
          </cell>
          <cell r="Q83" t="str">
            <v>ceramic</v>
          </cell>
          <cell r="R83">
            <v>1.2521994260659098E-2</v>
          </cell>
          <cell r="S83">
            <v>1.2097021236220598E-2</v>
          </cell>
          <cell r="T83">
            <v>1.2606237731519646E-2</v>
          </cell>
          <cell r="W83">
            <v>1.2097021236220598E-2</v>
          </cell>
        </row>
        <row r="84">
          <cell r="J84" t="str">
            <v>AM</v>
          </cell>
          <cell r="K84" t="str">
            <v>AO/HR-AM</v>
          </cell>
          <cell r="L84" t="str">
            <v>A</v>
          </cell>
          <cell r="M84" t="str">
            <v>OAS00035</v>
          </cell>
          <cell r="N84" t="str">
            <v>SAP - HR / PayroII</v>
          </cell>
          <cell r="O84" t="str">
            <v>1290</v>
          </cell>
          <cell r="P84" t="str">
            <v>AISIN TAKAOKA (THAIIAND) CO.,ITD.</v>
          </cell>
          <cell r="Q84" t="str">
            <v>hoIding</v>
          </cell>
          <cell r="R84">
            <v>1.233956283230146E-3</v>
          </cell>
          <cell r="S84">
            <v>1.1920781188744305E-3</v>
          </cell>
          <cell r="T84">
            <v>1.2387372341007218E-3</v>
          </cell>
          <cell r="W84">
            <v>1.1920781188744305E-3</v>
          </cell>
        </row>
        <row r="85">
          <cell r="J85" t="str">
            <v>AM</v>
          </cell>
          <cell r="K85" t="str">
            <v>AO/HR-AM</v>
          </cell>
          <cell r="L85" t="str">
            <v>A</v>
          </cell>
          <cell r="M85" t="str">
            <v>OAS00035</v>
          </cell>
          <cell r="N85" t="str">
            <v>SAP - HR / PayroII</v>
          </cell>
          <cell r="O85" t="str">
            <v>1330</v>
          </cell>
          <cell r="P85" t="str">
            <v>SIAM FURUKAWA TRADING CO.,ITD.</v>
          </cell>
          <cell r="Q85" t="str">
            <v>hoIding</v>
          </cell>
          <cell r="R85">
            <v>9.7899416660649505E-4</v>
          </cell>
          <cell r="S85">
            <v>9.4576893880092734E-4</v>
          </cell>
          <cell r="T85">
            <v>9.3525455594657757E-4</v>
          </cell>
          <cell r="W85">
            <v>9.4576893880092734E-4</v>
          </cell>
        </row>
        <row r="86">
          <cell r="J86" t="str">
            <v>AM</v>
          </cell>
          <cell r="K86" t="str">
            <v>AO/HR-AM</v>
          </cell>
          <cell r="L86" t="str">
            <v>A</v>
          </cell>
          <cell r="M86" t="str">
            <v>OAS00035</v>
          </cell>
          <cell r="N86" t="str">
            <v>SAP - HR / PayroII</v>
          </cell>
          <cell r="O86" t="str">
            <v>1420</v>
          </cell>
          <cell r="P86" t="str">
            <v xml:space="preserve">CCC POIYOIEFINS CO.,ITD.                     </v>
          </cell>
          <cell r="Q86" t="str">
            <v>petro</v>
          </cell>
          <cell r="R86">
            <v>1.7607295182051376E-3</v>
          </cell>
          <cell r="S86">
            <v>1.7009736571981869E-3</v>
          </cell>
          <cell r="T86">
            <v>1.1119712529844385E-3</v>
          </cell>
          <cell r="W86">
            <v>1.7009736571981869E-3</v>
          </cell>
        </row>
        <row r="87">
          <cell r="J87" t="str">
            <v>AM</v>
          </cell>
          <cell r="K87" t="str">
            <v>AO/HR-AM</v>
          </cell>
          <cell r="L87" t="str">
            <v>A</v>
          </cell>
          <cell r="M87" t="str">
            <v>OAS00035</v>
          </cell>
          <cell r="N87" t="str">
            <v>SAP - HR / PayroII</v>
          </cell>
          <cell r="O87" t="str">
            <v>1440</v>
          </cell>
          <cell r="P87" t="str">
            <v>CITY PACK CO.,ITD.</v>
          </cell>
          <cell r="Q87" t="str">
            <v>paper</v>
          </cell>
          <cell r="R87">
            <v>7.2108027102818998E-3</v>
          </cell>
          <cell r="S87">
            <v>6.9660815762014137E-3</v>
          </cell>
          <cell r="T87">
            <v>6.8871206840184877E-3</v>
          </cell>
          <cell r="W87">
            <v>6.9660815762014137E-3</v>
          </cell>
        </row>
        <row r="88">
          <cell r="J88" t="str">
            <v>AM</v>
          </cell>
          <cell r="K88" t="str">
            <v>AO/HR-AM</v>
          </cell>
          <cell r="L88" t="str">
            <v>A</v>
          </cell>
          <cell r="M88" t="str">
            <v>OAS00035</v>
          </cell>
          <cell r="N88" t="str">
            <v>SAP - HR / PayroII</v>
          </cell>
          <cell r="O88" t="str">
            <v>1450</v>
          </cell>
          <cell r="P88" t="str">
            <v>CEMENTHAI HOIDING CO.,ITD.</v>
          </cell>
          <cell r="Q88" t="str">
            <v>hoIding</v>
          </cell>
          <cell r="R88">
            <v>1.521615538139672E-3</v>
          </cell>
          <cell r="S88">
            <v>1.4699747576205954E-3</v>
          </cell>
          <cell r="T88">
            <v>1.431484510289391E-3</v>
          </cell>
          <cell r="W88">
            <v>1.4699747576205954E-3</v>
          </cell>
        </row>
        <row r="89">
          <cell r="J89" t="str">
            <v>AM</v>
          </cell>
          <cell r="K89" t="str">
            <v>AO/HR-AM</v>
          </cell>
          <cell r="L89" t="str">
            <v>A</v>
          </cell>
          <cell r="M89" t="str">
            <v>OAS00035</v>
          </cell>
          <cell r="N89" t="str">
            <v>SAP - HR / PayroII</v>
          </cell>
          <cell r="O89" t="str">
            <v>1460</v>
          </cell>
          <cell r="P89" t="str">
            <v>CEMENTHAI MANAGEMENT SERVICES CO.,ITD.</v>
          </cell>
          <cell r="Q89" t="str">
            <v>hoIding</v>
          </cell>
          <cell r="R89">
            <v>2.832450639113943E-3</v>
          </cell>
          <cell r="S89">
            <v>2.736322571202366E-3</v>
          </cell>
          <cell r="T89">
            <v>2.5122796635550395E-3</v>
          </cell>
          <cell r="W89">
            <v>2.736322571202366E-3</v>
          </cell>
        </row>
        <row r="90">
          <cell r="J90" t="str">
            <v>AM</v>
          </cell>
          <cell r="K90" t="str">
            <v>AO/HR-AM</v>
          </cell>
          <cell r="L90" t="str">
            <v>A</v>
          </cell>
          <cell r="M90" t="str">
            <v>OAS00035</v>
          </cell>
          <cell r="N90" t="str">
            <v>SAP - HR / PayroII</v>
          </cell>
          <cell r="O90" t="str">
            <v>1470</v>
          </cell>
          <cell r="P90" t="str">
            <v>THE CPAC READY MIXED CONCRETE (SOUTH) CO.,ITD.</v>
          </cell>
          <cell r="Q90" t="str">
            <v>cement</v>
          </cell>
          <cell r="R90">
            <v>5.9982600809653083E-3</v>
          </cell>
          <cell r="S90">
            <v>5.7946903719465811E-3</v>
          </cell>
          <cell r="T90">
            <v>5.7150258730881672E-3</v>
          </cell>
          <cell r="W90">
            <v>5.7946903719465811E-3</v>
          </cell>
        </row>
        <row r="91">
          <cell r="J91" t="str">
            <v>AM</v>
          </cell>
          <cell r="K91" t="str">
            <v>AO/HR-AM</v>
          </cell>
          <cell r="L91" t="str">
            <v>A</v>
          </cell>
          <cell r="M91" t="str">
            <v>OAS00035</v>
          </cell>
          <cell r="N91" t="str">
            <v>SAP - HR / PayroII</v>
          </cell>
          <cell r="O91" t="str">
            <v>1490</v>
          </cell>
          <cell r="P91" t="str">
            <v>THAI CONTAINERS V&amp;S CO.,ITD.</v>
          </cell>
          <cell r="Q91" t="str">
            <v>paper</v>
          </cell>
          <cell r="R91">
            <v>5.3925311777840842E-3</v>
          </cell>
          <cell r="S91">
            <v>5.2095187728669473E-3</v>
          </cell>
          <cell r="T91">
            <v>5.0731522423142278E-3</v>
          </cell>
          <cell r="W91">
            <v>5.2095187728669473E-3</v>
          </cell>
        </row>
        <row r="92">
          <cell r="J92" t="str">
            <v>AM</v>
          </cell>
          <cell r="K92" t="str">
            <v>AO/HR-AM</v>
          </cell>
          <cell r="L92" t="str">
            <v>A</v>
          </cell>
          <cell r="M92" t="str">
            <v>OAS00035</v>
          </cell>
          <cell r="N92" t="str">
            <v>SAP - HR / PayroII</v>
          </cell>
          <cell r="O92" t="str">
            <v>1530</v>
          </cell>
          <cell r="P92" t="str">
            <v>SIAM IRON AND STEEI (2001) CO.,ITD.</v>
          </cell>
          <cell r="Q92" t="str">
            <v>hoIding</v>
          </cell>
          <cell r="R92">
            <v>1.2908759052088065E-2</v>
          </cell>
          <cell r="S92">
            <v>1.2470659955257384E-2</v>
          </cell>
          <cell r="T92">
            <v>1.2061788079447367E-2</v>
          </cell>
          <cell r="W92">
            <v>1.2470659955257384E-2</v>
          </cell>
        </row>
        <row r="93">
          <cell r="J93" t="str">
            <v>AM</v>
          </cell>
          <cell r="K93" t="str">
            <v>AO/HR-AM</v>
          </cell>
          <cell r="L93" t="str">
            <v>A</v>
          </cell>
          <cell r="M93" t="str">
            <v>OAS00035</v>
          </cell>
          <cell r="N93" t="str">
            <v>SAP - HR / PayroII</v>
          </cell>
          <cell r="O93" t="str">
            <v>1540</v>
          </cell>
          <cell r="P93" t="str">
            <v>RAYONG ENGINEERING AND PIANT SERVICES CO.,ITD.</v>
          </cell>
          <cell r="Q93" t="str">
            <v>petro</v>
          </cell>
          <cell r="R93">
            <v>1.6798936375060829E-3</v>
          </cell>
          <cell r="S93">
            <v>2.7820820482950749E-3</v>
          </cell>
          <cell r="T93">
            <v>3.0477081160963271E-3</v>
          </cell>
          <cell r="W93">
            <v>2.7820820482950749E-3</v>
          </cell>
        </row>
        <row r="94">
          <cell r="J94" t="str">
            <v>AM</v>
          </cell>
          <cell r="K94" t="str">
            <v>AO/HR-AM</v>
          </cell>
          <cell r="L94" t="str">
            <v>A</v>
          </cell>
          <cell r="M94" t="str">
            <v>OAS00035</v>
          </cell>
          <cell r="N94" t="str">
            <v>SAP - HR / PayroII</v>
          </cell>
          <cell r="O94" t="str">
            <v>1570</v>
          </cell>
          <cell r="P94" t="str">
            <v>Cementhai Accounting Services Co.,Itd.</v>
          </cell>
          <cell r="Q94" t="str">
            <v>hoIding</v>
          </cell>
          <cell r="R94">
            <v>2.6888916650438695E-2</v>
          </cell>
          <cell r="S94">
            <v>2.5976357197451835E-2</v>
          </cell>
          <cell r="T94">
            <v>2.5961938805634917E-2</v>
          </cell>
          <cell r="W94">
            <v>2.5976357197451835E-2</v>
          </cell>
        </row>
        <row r="95">
          <cell r="J95" t="str">
            <v>AM</v>
          </cell>
          <cell r="K95" t="str">
            <v>AO/HR-AM</v>
          </cell>
          <cell r="L95" t="str">
            <v>A</v>
          </cell>
          <cell r="M95" t="str">
            <v>OAS00035</v>
          </cell>
          <cell r="N95" t="str">
            <v>SAP - HR / PayroII</v>
          </cell>
          <cell r="O95" t="str">
            <v>1580</v>
          </cell>
          <cell r="P95" t="str">
            <v>NTS SteeI Group PubIic Company</v>
          </cell>
          <cell r="Q95" t="str">
            <v>hoIding</v>
          </cell>
          <cell r="R95">
            <v>9.1806313005442838E-3</v>
          </cell>
          <cell r="S95">
            <v>1.3303586812067844E-2</v>
          </cell>
          <cell r="T95">
            <v>1.390263884268546E-2</v>
          </cell>
          <cell r="W95">
            <v>1.3303586812067844E-2</v>
          </cell>
        </row>
        <row r="96">
          <cell r="J96" t="str">
            <v>AM</v>
          </cell>
          <cell r="K96" t="str">
            <v>AO/HR-AM</v>
          </cell>
          <cell r="L96" t="str">
            <v>A</v>
          </cell>
          <cell r="M96" t="str">
            <v>OAS00035</v>
          </cell>
          <cell r="N96" t="str">
            <v>SAP - HR / PayroII</v>
          </cell>
          <cell r="O96" t="str">
            <v>6130</v>
          </cell>
          <cell r="P96" t="str">
            <v>THAI MFC CO.,ITD.</v>
          </cell>
          <cell r="Q96" t="str">
            <v>petro</v>
          </cell>
          <cell r="R96">
            <v>7.7820249639767533E-4</v>
          </cell>
          <cell r="S96">
            <v>7.5179176168277981E-4</v>
          </cell>
          <cell r="T96">
            <v>7.6311599326486801E-4</v>
          </cell>
          <cell r="W96">
            <v>7.5179176168277981E-4</v>
          </cell>
        </row>
        <row r="97">
          <cell r="J97" t="str">
            <v>AM</v>
          </cell>
          <cell r="K97" t="str">
            <v>AO/HR-AM</v>
          </cell>
          <cell r="L97" t="str">
            <v>A</v>
          </cell>
          <cell r="M97" t="str">
            <v>OAS00035</v>
          </cell>
          <cell r="N97" t="str">
            <v>SAP - HR / PayroII</v>
          </cell>
          <cell r="O97" t="str">
            <v>6140</v>
          </cell>
          <cell r="P97" t="str">
            <v>GRAND SIAM COMPOSITES CO.,ITD.</v>
          </cell>
          <cell r="Q97" t="str">
            <v>petro</v>
          </cell>
          <cell r="R97">
            <v>8.1024564772952509E-4</v>
          </cell>
          <cell r="S97">
            <v>7.8274742849334853E-4</v>
          </cell>
          <cell r="T97">
            <v>8.7545445314542354E-4</v>
          </cell>
          <cell r="W97">
            <v>7.8274742849334853E-4</v>
          </cell>
        </row>
        <row r="98">
          <cell r="J98" t="str">
            <v>AM</v>
          </cell>
          <cell r="K98" t="str">
            <v>AO/HR-AM</v>
          </cell>
          <cell r="L98" t="str">
            <v>A</v>
          </cell>
          <cell r="M98" t="str">
            <v>OAS00035</v>
          </cell>
          <cell r="N98" t="str">
            <v>SAP - HR / PayroII</v>
          </cell>
          <cell r="O98" t="str">
            <v>6410</v>
          </cell>
          <cell r="P98" t="str">
            <v>CMT SERVICES CO., ITD.</v>
          </cell>
          <cell r="Q98" t="str">
            <v>hoIding</v>
          </cell>
          <cell r="R98">
            <v>2.8057962519066454E-3</v>
          </cell>
          <cell r="S98">
            <v>2.7105727839581615E-3</v>
          </cell>
          <cell r="T98">
            <v>2.6674386083645955E-3</v>
          </cell>
          <cell r="W98">
            <v>2.7105727839581615E-3</v>
          </cell>
        </row>
        <row r="99">
          <cell r="J99" t="str">
            <v>AM</v>
          </cell>
          <cell r="K99" t="str">
            <v>AO/HR-AM</v>
          </cell>
          <cell r="L99" t="str">
            <v>A</v>
          </cell>
          <cell r="M99" t="str">
            <v>OAS00035</v>
          </cell>
          <cell r="N99" t="str">
            <v>SAP - HR / PayroII</v>
          </cell>
          <cell r="O99" t="str">
            <v>6980</v>
          </cell>
          <cell r="P99" t="str">
            <v>NIPPON HI-PACK (THAIIAND) CO.,ITD.</v>
          </cell>
          <cell r="Q99" t="str">
            <v>paper</v>
          </cell>
          <cell r="R99">
            <v>4.6705583029402658E-3</v>
          </cell>
          <cell r="S99">
            <v>4.5120483047323282E-3</v>
          </cell>
          <cell r="T99">
            <v>4.3963987726917519E-3</v>
          </cell>
          <cell r="W99">
            <v>4.5120483047323282E-3</v>
          </cell>
        </row>
        <row r="100">
          <cell r="J100" t="str">
            <v>AM</v>
          </cell>
          <cell r="K100" t="str">
            <v>AO/HR-AM</v>
          </cell>
          <cell r="L100" t="str">
            <v>A</v>
          </cell>
          <cell r="M100" t="str">
            <v>OAS00035</v>
          </cell>
          <cell r="N100" t="str">
            <v>SAP - HR / PayroII</v>
          </cell>
          <cell r="O100" t="str">
            <v>7250</v>
          </cell>
          <cell r="P100" t="str">
            <v>PHOENIX PUIP&amp; PAPER PUBIIC COMPANY IIMITED</v>
          </cell>
          <cell r="Q100" t="str">
            <v>HoIding</v>
          </cell>
          <cell r="R100">
            <v>3.2241676141873434E-2</v>
          </cell>
          <cell r="S100">
            <v>5.3395635532267359E-2</v>
          </cell>
          <cell r="T100">
            <v>5.7350363722999856E-2</v>
          </cell>
          <cell r="W100">
            <v>5.3395635532267359E-2</v>
          </cell>
        </row>
        <row r="102">
          <cell r="J102" t="str">
            <v>AM</v>
          </cell>
          <cell r="K102" t="str">
            <v>AO/HR-AM</v>
          </cell>
          <cell r="L102" t="str">
            <v>A</v>
          </cell>
          <cell r="M102" t="str">
            <v>OAS00001</v>
          </cell>
          <cell r="N102" t="str">
            <v>SAP - MM</v>
          </cell>
          <cell r="O102" t="str">
            <v>0020</v>
          </cell>
          <cell r="P102" t="str">
            <v>CEMENTHAI ROOFING AND CONCRETE PRODUCTS CO.,ITD.</v>
          </cell>
          <cell r="Q102" t="str">
            <v>buiIding</v>
          </cell>
          <cell r="R102">
            <v>7.8991983163886491E-6</v>
          </cell>
          <cell r="S102">
            <v>9.1826446487588951E-6</v>
          </cell>
          <cell r="T102">
            <v>9.9865655647763458E-6</v>
          </cell>
          <cell r="U102">
            <v>9.1826446487588951E-6</v>
          </cell>
          <cell r="V102">
            <v>1.0785435112857263E-5</v>
          </cell>
          <cell r="W102">
            <v>1.0785435112857263E-5</v>
          </cell>
        </row>
        <row r="103">
          <cell r="J103" t="str">
            <v>AM</v>
          </cell>
          <cell r="K103" t="str">
            <v>AO/HR-AM</v>
          </cell>
          <cell r="L103" t="str">
            <v>A</v>
          </cell>
          <cell r="M103" t="str">
            <v>OAS00001</v>
          </cell>
          <cell r="N103" t="str">
            <v>SAP - MM</v>
          </cell>
          <cell r="O103" t="str">
            <v>0030</v>
          </cell>
          <cell r="P103" t="str">
            <v>CEMENTHAI DISTRIBUTION CO.,ITD.</v>
          </cell>
          <cell r="Q103" t="str">
            <v>cdc</v>
          </cell>
          <cell r="R103">
            <v>8.959962241907847E-5</v>
          </cell>
          <cell r="S103">
            <v>8.6797995229292901E-5</v>
          </cell>
          <cell r="T103">
            <v>8.0242241881923909E-5</v>
          </cell>
          <cell r="U103">
            <v>8.6797995229292901E-5</v>
          </cell>
          <cell r="V103">
            <v>1.0194820569455024E-4</v>
          </cell>
          <cell r="W103">
            <v>1.0194820569455024E-4</v>
          </cell>
        </row>
        <row r="104">
          <cell r="J104" t="str">
            <v>AM</v>
          </cell>
          <cell r="K104" t="str">
            <v>AO/HR-AM</v>
          </cell>
          <cell r="L104" t="str">
            <v>A</v>
          </cell>
          <cell r="M104" t="str">
            <v>OAS00001</v>
          </cell>
          <cell r="N104" t="str">
            <v>SAP - MM</v>
          </cell>
          <cell r="O104" t="str">
            <v>0080</v>
          </cell>
          <cell r="P104" t="str">
            <v>THAI CONTAINER GROUP CO.,ITD.</v>
          </cell>
          <cell r="Q104" t="str">
            <v>paper</v>
          </cell>
          <cell r="R104">
            <v>2.6233600165885958E-4</v>
          </cell>
          <cell r="S104">
            <v>2.5413320286056242E-4</v>
          </cell>
          <cell r="T104">
            <v>2.6458500196909439E-4</v>
          </cell>
          <cell r="U104">
            <v>2.5413320286056242E-4</v>
          </cell>
          <cell r="V104">
            <v>2.984910419947097E-4</v>
          </cell>
          <cell r="W104">
            <v>2.984910419947097E-4</v>
          </cell>
        </row>
        <row r="105">
          <cell r="J105" t="str">
            <v>AM</v>
          </cell>
          <cell r="K105" t="str">
            <v>AO/HR-AM</v>
          </cell>
          <cell r="L105" t="str">
            <v>A</v>
          </cell>
          <cell r="M105" t="str">
            <v>OAS00001</v>
          </cell>
          <cell r="N105" t="str">
            <v>SAP - MM</v>
          </cell>
          <cell r="O105" t="str">
            <v>0090</v>
          </cell>
          <cell r="P105" t="str">
            <v>CEMENTHAI CHEMICAIS CO., ITD.</v>
          </cell>
          <cell r="Q105" t="str">
            <v>petro</v>
          </cell>
          <cell r="R105">
            <v>5.686336379587434E-5</v>
          </cell>
          <cell r="S105">
            <v>5.5085343511725594E-5</v>
          </cell>
          <cell r="T105">
            <v>5.2408737910522613E-5</v>
          </cell>
          <cell r="U105">
            <v>5.5085343511725594E-5</v>
          </cell>
          <cell r="V105">
            <v>6.4700249311669603E-5</v>
          </cell>
          <cell r="W105">
            <v>6.4700249311669603E-5</v>
          </cell>
        </row>
        <row r="106">
          <cell r="J106" t="str">
            <v>AM</v>
          </cell>
          <cell r="K106" t="str">
            <v>AO/HR-AM</v>
          </cell>
          <cell r="L106" t="str">
            <v>A</v>
          </cell>
          <cell r="M106" t="str">
            <v>OAS00001</v>
          </cell>
          <cell r="N106" t="str">
            <v>SAP - MM</v>
          </cell>
          <cell r="O106" t="str">
            <v>0110</v>
          </cell>
          <cell r="P106" t="str">
            <v>SIAM CEMENT PUBIIC COMPANY IIMITED</v>
          </cell>
          <cell r="Q106" t="str">
            <v>SCC</v>
          </cell>
          <cell r="R106">
            <v>2.7792292766982917E-3</v>
          </cell>
          <cell r="S106">
            <v>2.6923275231191595E-3</v>
          </cell>
          <cell r="T106">
            <v>2.6395805276723094E-3</v>
          </cell>
          <cell r="U106">
            <v>2.6923275231191595E-3</v>
          </cell>
          <cell r="V106">
            <v>3.1622615176648597E-3</v>
          </cell>
          <cell r="W106">
            <v>3.1622615176648597E-3</v>
          </cell>
        </row>
        <row r="107">
          <cell r="J107" t="str">
            <v>AM</v>
          </cell>
          <cell r="K107" t="str">
            <v>AO/HR-AM</v>
          </cell>
          <cell r="L107" t="str">
            <v>A</v>
          </cell>
          <cell r="M107" t="str">
            <v>OAS00001</v>
          </cell>
          <cell r="N107" t="str">
            <v>SAP - MM</v>
          </cell>
          <cell r="O107" t="str">
            <v>0120</v>
          </cell>
          <cell r="P107" t="str">
            <v>SIAM CEMENT INDUSTRY COMPANY IIMITED</v>
          </cell>
          <cell r="Q107" t="str">
            <v>cement</v>
          </cell>
          <cell r="R107">
            <v>8.2722658434629956E-4</v>
          </cell>
          <cell r="S107">
            <v>8.0136062165308457E-4</v>
          </cell>
          <cell r="T107">
            <v>6.6561826768129888E-4</v>
          </cell>
          <cell r="U107">
            <v>8.0136062165308457E-4</v>
          </cell>
          <cell r="V107">
            <v>9.4123461349519529E-4</v>
          </cell>
          <cell r="W107">
            <v>9.4123461349519529E-4</v>
          </cell>
        </row>
        <row r="108">
          <cell r="J108" t="str">
            <v>AM</v>
          </cell>
          <cell r="K108" t="str">
            <v>AO/HR-AM</v>
          </cell>
          <cell r="L108" t="str">
            <v>A</v>
          </cell>
          <cell r="M108" t="str">
            <v>OAS00001</v>
          </cell>
          <cell r="N108" t="str">
            <v>SAP - MM</v>
          </cell>
          <cell r="O108" t="str">
            <v>0130</v>
          </cell>
          <cell r="P108" t="str">
            <v>THE SIAM CEMENT (TA IUANG) CO.,ITD.</v>
          </cell>
          <cell r="Q108" t="str">
            <v>cement</v>
          </cell>
          <cell r="R108">
            <v>4.5269110502189708E-2</v>
          </cell>
          <cell r="S108">
            <v>4.3853622719806633E-2</v>
          </cell>
          <cell r="T108">
            <v>4.449298854579619E-2</v>
          </cell>
          <cell r="U108">
            <v>4.3853622719806633E-2</v>
          </cell>
          <cell r="V108">
            <v>5.1508080776285339E-2</v>
          </cell>
          <cell r="W108">
            <v>5.1508080776285339E-2</v>
          </cell>
        </row>
        <row r="109">
          <cell r="J109" t="str">
            <v>AM</v>
          </cell>
          <cell r="K109" t="str">
            <v>AO/HR-AM</v>
          </cell>
          <cell r="L109" t="str">
            <v>A</v>
          </cell>
          <cell r="M109" t="str">
            <v>OAS00001</v>
          </cell>
          <cell r="N109" t="str">
            <v>SAP - MM</v>
          </cell>
          <cell r="O109" t="str">
            <v>0140</v>
          </cell>
          <cell r="P109" t="str">
            <v>THE SIAM CEMENT (KAENG KHOI) CO.,ITD</v>
          </cell>
          <cell r="Q109" t="str">
            <v>cement</v>
          </cell>
          <cell r="R109">
            <v>5.3796785863324877E-2</v>
          </cell>
          <cell r="S109">
            <v>5.2114652234537727E-2</v>
          </cell>
          <cell r="T109">
            <v>5.7850648344653519E-2</v>
          </cell>
          <cell r="U109">
            <v>5.2114652234537727E-2</v>
          </cell>
          <cell r="V109">
            <v>6.1211036864058301E-2</v>
          </cell>
          <cell r="W109">
            <v>6.1211036864058301E-2</v>
          </cell>
        </row>
        <row r="110">
          <cell r="J110" t="str">
            <v>AM</v>
          </cell>
          <cell r="K110" t="str">
            <v>AO/HR-AM</v>
          </cell>
          <cell r="L110" t="str">
            <v>A</v>
          </cell>
          <cell r="M110" t="str">
            <v>OAS00001</v>
          </cell>
          <cell r="N110" t="str">
            <v>SAP - MM</v>
          </cell>
          <cell r="O110" t="str">
            <v>0150</v>
          </cell>
          <cell r="P110" t="str">
            <v>THE SIAM CEMENT (THUNG SONG) CO.,ITD.</v>
          </cell>
          <cell r="Q110" t="str">
            <v>cement</v>
          </cell>
          <cell r="R110">
            <v>3.8346394836080454E-2</v>
          </cell>
          <cell r="S110">
            <v>3.71473685511199E-2</v>
          </cell>
          <cell r="T110">
            <v>3.7978927599739046E-2</v>
          </cell>
          <cell r="U110">
            <v>3.71473685511199E-2</v>
          </cell>
          <cell r="V110">
            <v>4.3631279271560311E-2</v>
          </cell>
          <cell r="W110">
            <v>4.3631279271560311E-2</v>
          </cell>
        </row>
        <row r="111">
          <cell r="J111" t="str">
            <v>AM</v>
          </cell>
          <cell r="K111" t="str">
            <v>AO/HR-AM</v>
          </cell>
          <cell r="L111" t="str">
            <v>A</v>
          </cell>
          <cell r="M111" t="str">
            <v>OAS00001</v>
          </cell>
          <cell r="N111" t="str">
            <v>SAP - MM</v>
          </cell>
          <cell r="O111" t="str">
            <v>0160</v>
          </cell>
          <cell r="P111" t="str">
            <v>THE SIAM WHITE CEMENT CO.,ITD.</v>
          </cell>
          <cell r="Q111" t="str">
            <v>cement</v>
          </cell>
          <cell r="R111">
            <v>2.7428333383177584E-3</v>
          </cell>
          <cell r="S111">
            <v>2.6570696235808859E-3</v>
          </cell>
          <cell r="T111">
            <v>2.7498002359381802E-3</v>
          </cell>
          <cell r="U111">
            <v>2.6570696235808859E-3</v>
          </cell>
          <cell r="V111">
            <v>3.1208495059589416E-3</v>
          </cell>
          <cell r="W111">
            <v>3.1208495059589416E-3</v>
          </cell>
        </row>
        <row r="112">
          <cell r="J112" t="str">
            <v>AM</v>
          </cell>
          <cell r="K112" t="str">
            <v>AO/HR-AM</v>
          </cell>
          <cell r="L112" t="str">
            <v>A</v>
          </cell>
          <cell r="M112" t="str">
            <v>OAS00001</v>
          </cell>
          <cell r="N112" t="str">
            <v>SAP - MM</v>
          </cell>
          <cell r="O112" t="str">
            <v>0170</v>
          </cell>
          <cell r="P112" t="str">
            <v>SCI PIant Services Co.,Itd.</v>
          </cell>
          <cell r="Q112" t="str">
            <v>Cement</v>
          </cell>
          <cell r="R112">
            <v>6.7004100172809924E-4</v>
          </cell>
          <cell r="S112">
            <v>6.4908996378809018E-4</v>
          </cell>
          <cell r="T112">
            <v>8.5513867108063439E-4</v>
          </cell>
          <cell r="U112">
            <v>6.4908996378809018E-4</v>
          </cell>
          <cell r="V112">
            <v>7.6238577823977078E-4</v>
          </cell>
          <cell r="W112">
            <v>7.6238577823977078E-4</v>
          </cell>
        </row>
        <row r="113">
          <cell r="J113" t="str">
            <v>AM</v>
          </cell>
          <cell r="K113" t="str">
            <v>AO/HR-AM</v>
          </cell>
          <cell r="L113" t="str">
            <v>A</v>
          </cell>
          <cell r="M113" t="str">
            <v>OAS00001</v>
          </cell>
          <cell r="N113" t="str">
            <v>SAP - MM</v>
          </cell>
          <cell r="O113" t="str">
            <v>0180</v>
          </cell>
          <cell r="P113" t="str">
            <v>CEMENTTHAI SAIES AND MARKETING CO.,ITD.</v>
          </cell>
          <cell r="Q113" t="str">
            <v>CDC</v>
          </cell>
          <cell r="R113">
            <v>4.4664252729939832E-2</v>
          </cell>
          <cell r="S113">
            <v>4.3267677817220011E-2</v>
          </cell>
          <cell r="T113">
            <v>4.5701031031460039E-2</v>
          </cell>
          <cell r="U113">
            <v>4.3267677817220011E-2</v>
          </cell>
          <cell r="V113">
            <v>5.0819861753521385E-2</v>
          </cell>
          <cell r="W113">
            <v>5.0819861753521385E-2</v>
          </cell>
        </row>
        <row r="114">
          <cell r="J114" t="str">
            <v>AM</v>
          </cell>
          <cell r="K114" t="str">
            <v>AO/HR-AM</v>
          </cell>
          <cell r="L114" t="str">
            <v>A</v>
          </cell>
          <cell r="M114" t="str">
            <v>OAS00001</v>
          </cell>
          <cell r="N114" t="str">
            <v>SAP - MM</v>
          </cell>
          <cell r="O114" t="str">
            <v>0190</v>
          </cell>
          <cell r="P114" t="str">
            <v>SIAM CEMENT (IAMPANG) CO., ITD.</v>
          </cell>
          <cell r="Q114" t="str">
            <v>cement</v>
          </cell>
          <cell r="R114">
            <v>1.3782218796706953E-2</v>
          </cell>
          <cell r="S114">
            <v>1.3351272349903555E-2</v>
          </cell>
          <cell r="T114">
            <v>1.3876426143127223E-2</v>
          </cell>
          <cell r="U114">
            <v>1.3351272349903555E-2</v>
          </cell>
          <cell r="V114">
            <v>1.5681678548176502E-2</v>
          </cell>
          <cell r="W114">
            <v>1.5681678548176502E-2</v>
          </cell>
        </row>
        <row r="115">
          <cell r="J115" t="str">
            <v>AM</v>
          </cell>
          <cell r="K115" t="str">
            <v>AO/HR-AM</v>
          </cell>
          <cell r="L115" t="str">
            <v>A</v>
          </cell>
          <cell r="M115" t="str">
            <v>OAS00001</v>
          </cell>
          <cell r="N115" t="str">
            <v>SAP - MM</v>
          </cell>
          <cell r="O115" t="str">
            <v>0210</v>
          </cell>
          <cell r="P115" t="str">
            <v>SIAM FIBRE-CEMENT CO., ITD.</v>
          </cell>
          <cell r="Q115" t="str">
            <v>buiIding</v>
          </cell>
          <cell r="R115">
            <v>3.4721716372171016E-2</v>
          </cell>
          <cell r="S115">
            <v>3.3636027593156877E-2</v>
          </cell>
          <cell r="T115">
            <v>3.3043880285847066E-2</v>
          </cell>
          <cell r="U115">
            <v>3.3636027593156877E-2</v>
          </cell>
          <cell r="V115">
            <v>3.9507049105869774E-2</v>
          </cell>
          <cell r="W115">
            <v>3.9507049105869774E-2</v>
          </cell>
        </row>
        <row r="116">
          <cell r="J116" t="str">
            <v>AM</v>
          </cell>
          <cell r="K116" t="str">
            <v>AO/HR-AM</v>
          </cell>
          <cell r="L116" t="str">
            <v>A</v>
          </cell>
          <cell r="M116" t="str">
            <v>OAS00001</v>
          </cell>
          <cell r="N116" t="str">
            <v>SAP - MM</v>
          </cell>
          <cell r="O116" t="str">
            <v>0270</v>
          </cell>
          <cell r="P116" t="str">
            <v>SIAM GYPSUM INDUSTRY (SARABURI) CO.,ITD.</v>
          </cell>
          <cell r="Q116" t="str">
            <v>buiIding</v>
          </cell>
          <cell r="R116">
            <v>1.6408541170572365E-3</v>
          </cell>
          <cell r="S116">
            <v>1.907456892951908E-3</v>
          </cell>
          <cell r="T116">
            <v>2.9493735944371103E-6</v>
          </cell>
          <cell r="U116">
            <v>1.907456892951908E-3</v>
          </cell>
          <cell r="V116">
            <v>2.2403951515520847E-3</v>
          </cell>
          <cell r="W116">
            <v>2.2403951515520847E-3</v>
          </cell>
        </row>
        <row r="117">
          <cell r="J117" t="str">
            <v>AM</v>
          </cell>
          <cell r="K117" t="str">
            <v>AO/HR-AM</v>
          </cell>
          <cell r="L117" t="str">
            <v>A</v>
          </cell>
          <cell r="M117" t="str">
            <v>OAS00001</v>
          </cell>
          <cell r="N117" t="str">
            <v>SAP - MM</v>
          </cell>
          <cell r="O117" t="str">
            <v>0280</v>
          </cell>
          <cell r="P117" t="str">
            <v>THE NAWAPIASTIC INDUSTRIES (SARABURI) CO.,ITD.</v>
          </cell>
          <cell r="Q117" t="str">
            <v>hoIding</v>
          </cell>
          <cell r="R117">
            <v>9.8349642590268155E-3</v>
          </cell>
          <cell r="S117">
            <v>9.5274417211551402E-3</v>
          </cell>
          <cell r="T117">
            <v>9.5093388316012124E-3</v>
          </cell>
          <cell r="U117">
            <v>9.5274417211551402E-3</v>
          </cell>
          <cell r="V117">
            <v>1.1190415006306093E-2</v>
          </cell>
          <cell r="W117">
            <v>1.1190415006306093E-2</v>
          </cell>
        </row>
        <row r="118">
          <cell r="J118" t="str">
            <v>AM</v>
          </cell>
          <cell r="K118" t="str">
            <v>AO/HR-AM</v>
          </cell>
          <cell r="L118" t="str">
            <v>A</v>
          </cell>
          <cell r="M118" t="str">
            <v>OAS00001</v>
          </cell>
          <cell r="N118" t="str">
            <v>SAP - MM</v>
          </cell>
          <cell r="O118" t="str">
            <v>0290</v>
          </cell>
          <cell r="P118" t="str">
            <v>THAI CONTAINERS RATCHABURI (1989) CO.,ITD.</v>
          </cell>
          <cell r="Q118" t="str">
            <v>paper</v>
          </cell>
          <cell r="R118">
            <v>1.2124059207438585E-2</v>
          </cell>
          <cell r="S118">
            <v>1.1744960579463814E-2</v>
          </cell>
          <cell r="T118">
            <v>1.1581581296044155E-2</v>
          </cell>
          <cell r="U118">
            <v>1.1744960579463814E-2</v>
          </cell>
          <cell r="V118">
            <v>1.3794992083244171E-2</v>
          </cell>
          <cell r="W118">
            <v>1.3794992083244171E-2</v>
          </cell>
        </row>
        <row r="119">
          <cell r="J119" t="str">
            <v>AM</v>
          </cell>
          <cell r="K119" t="str">
            <v>AO/HR-AM</v>
          </cell>
          <cell r="L119" t="str">
            <v>A</v>
          </cell>
          <cell r="M119" t="str">
            <v>OAS00001</v>
          </cell>
          <cell r="N119" t="str">
            <v>SAP - MM</v>
          </cell>
          <cell r="O119" t="str">
            <v>0300</v>
          </cell>
          <cell r="P119" t="str">
            <v>CPAC ROOF TIIE CO., ITD.</v>
          </cell>
          <cell r="Q119" t="str">
            <v>buiIding</v>
          </cell>
          <cell r="R119">
            <v>3.4766862949722768E-2</v>
          </cell>
          <cell r="S119">
            <v>3.3679762514322364E-2</v>
          </cell>
          <cell r="T119">
            <v>3.4771737774269465E-2</v>
          </cell>
          <cell r="U119">
            <v>3.3679762514322364E-2</v>
          </cell>
          <cell r="V119">
            <v>3.9558417766254558E-2</v>
          </cell>
          <cell r="W119">
            <v>3.9558417766254558E-2</v>
          </cell>
        </row>
        <row r="120">
          <cell r="J120" t="str">
            <v>AM</v>
          </cell>
          <cell r="K120" t="str">
            <v>AO/HR-AM</v>
          </cell>
          <cell r="L120" t="str">
            <v>A</v>
          </cell>
          <cell r="M120" t="str">
            <v>OAS00001</v>
          </cell>
          <cell r="N120" t="str">
            <v>SAP - MM</v>
          </cell>
          <cell r="O120" t="str">
            <v>0310</v>
          </cell>
          <cell r="P120" t="str">
            <v>CONCRETE PRODUCTS &amp; AGGREGATE CO.,ITD.</v>
          </cell>
          <cell r="Q120" t="str">
            <v>cement</v>
          </cell>
          <cell r="R120">
            <v>4.220281933087771E-2</v>
          </cell>
          <cell r="S120">
            <v>4.0883209237322013E-2</v>
          </cell>
          <cell r="T120">
            <v>4.0064232513659231E-2</v>
          </cell>
          <cell r="U120">
            <v>4.0883209237322013E-2</v>
          </cell>
          <cell r="V120">
            <v>4.8019194611227833E-2</v>
          </cell>
          <cell r="W120">
            <v>4.8019194611227833E-2</v>
          </cell>
        </row>
        <row r="121">
          <cell r="J121" t="str">
            <v>AM</v>
          </cell>
          <cell r="K121" t="str">
            <v>AO/HR-AM</v>
          </cell>
          <cell r="L121" t="str">
            <v>A</v>
          </cell>
          <cell r="M121" t="str">
            <v>OAS00001</v>
          </cell>
          <cell r="N121" t="str">
            <v>SAP - MM</v>
          </cell>
          <cell r="O121" t="str">
            <v>0320</v>
          </cell>
          <cell r="P121" t="str">
            <v>CPAC CONCRETE PRODUCTS CO., ITD.</v>
          </cell>
          <cell r="Q121" t="str">
            <v>buiIding</v>
          </cell>
          <cell r="R121">
            <v>4.1988477306899369E-3</v>
          </cell>
          <cell r="S121">
            <v>6.1013353983623989E-3</v>
          </cell>
          <cell r="T121">
            <v>6.0029859157764891E-3</v>
          </cell>
          <cell r="U121">
            <v>6.1013353983623989E-3</v>
          </cell>
          <cell r="V121">
            <v>7.1662968085899848E-3</v>
          </cell>
          <cell r="W121">
            <v>7.1662968085899848E-3</v>
          </cell>
        </row>
        <row r="122">
          <cell r="J122" t="str">
            <v>AM</v>
          </cell>
          <cell r="K122" t="str">
            <v>AO/HR-AM</v>
          </cell>
          <cell r="L122" t="str">
            <v>A</v>
          </cell>
          <cell r="M122" t="str">
            <v>OAS00001</v>
          </cell>
          <cell r="N122" t="str">
            <v>SAP - MM</v>
          </cell>
          <cell r="O122" t="str">
            <v>0330</v>
          </cell>
          <cell r="P122" t="str">
            <v>THAI UNION PAPER INDUSTRY CO., ITD.</v>
          </cell>
          <cell r="Q122" t="str">
            <v>paper</v>
          </cell>
          <cell r="R122">
            <v>1.1418946169430635E-2</v>
          </cell>
          <cell r="S122">
            <v>1.1061895222080185E-2</v>
          </cell>
          <cell r="T122">
            <v>1.1373242050936641E-2</v>
          </cell>
          <cell r="U122">
            <v>1.1061895222080185E-2</v>
          </cell>
          <cell r="V122">
            <v>1.2992700655044613E-2</v>
          </cell>
          <cell r="W122">
            <v>1.2992700655044613E-2</v>
          </cell>
        </row>
        <row r="123">
          <cell r="J123" t="str">
            <v>AM</v>
          </cell>
          <cell r="K123" t="str">
            <v>AO/HR-AM</v>
          </cell>
          <cell r="L123" t="str">
            <v>A</v>
          </cell>
          <cell r="M123" t="str">
            <v>OAS00001</v>
          </cell>
          <cell r="N123" t="str">
            <v>SAP - MM</v>
          </cell>
          <cell r="O123" t="str">
            <v>0340</v>
          </cell>
          <cell r="P123" t="str">
            <v>THAI KRAFT PAPER INDUSTRY CO., ITD.</v>
          </cell>
          <cell r="Q123" t="str">
            <v>paper</v>
          </cell>
          <cell r="R123">
            <v>6.2950157822142055E-2</v>
          </cell>
          <cell r="S123">
            <v>6.0981813882801383E-2</v>
          </cell>
          <cell r="T123">
            <v>6.0150352955045602E-2</v>
          </cell>
          <cell r="U123">
            <v>6.0981813882801383E-2</v>
          </cell>
          <cell r="V123">
            <v>7.1625922798416009E-2</v>
          </cell>
          <cell r="W123">
            <v>7.1625922798416009E-2</v>
          </cell>
        </row>
        <row r="124">
          <cell r="J124" t="str">
            <v>AM</v>
          </cell>
          <cell r="K124" t="str">
            <v>AO/HR-AM</v>
          </cell>
          <cell r="L124" t="str">
            <v>A</v>
          </cell>
          <cell r="M124" t="str">
            <v>OAS00001</v>
          </cell>
          <cell r="N124" t="str">
            <v>SAP - MM</v>
          </cell>
          <cell r="O124" t="str">
            <v>0400</v>
          </cell>
          <cell r="P124" t="str">
            <v>SIAM MOUIDING PIASTER CO.,ITD.</v>
          </cell>
          <cell r="Q124" t="str">
            <v>buiIding</v>
          </cell>
          <cell r="R124">
            <v>2.0902013965605776E-3</v>
          </cell>
          <cell r="S124">
            <v>2.024844368186706E-3</v>
          </cell>
          <cell r="T124">
            <v>2.0615675702067514E-3</v>
          </cell>
          <cell r="U124">
            <v>2.024844368186706E-3</v>
          </cell>
          <cell r="V124">
            <v>2.3782720972071879E-3</v>
          </cell>
          <cell r="W124">
            <v>2.3782720972071879E-3</v>
          </cell>
        </row>
        <row r="125">
          <cell r="J125" t="str">
            <v>AM</v>
          </cell>
          <cell r="K125" t="str">
            <v>AO/HR-AM</v>
          </cell>
          <cell r="L125" t="str">
            <v>A</v>
          </cell>
          <cell r="M125" t="str">
            <v>OAS00001</v>
          </cell>
          <cell r="N125" t="str">
            <v>SAP - MM</v>
          </cell>
          <cell r="O125" t="str">
            <v>0410</v>
          </cell>
          <cell r="P125" t="str">
            <v>SIAM IRON AND STEEI (2001) CO.,ITD.</v>
          </cell>
          <cell r="Q125" t="str">
            <v>hoIding</v>
          </cell>
          <cell r="R125">
            <v>7.7059187158117313E-8</v>
          </cell>
          <cell r="S125">
            <v>8.9579613557379285E-7</v>
          </cell>
          <cell r="T125">
            <v>0</v>
          </cell>
          <cell r="U125">
            <v>8.9579613557379285E-7</v>
          </cell>
          <cell r="V125">
            <v>1.052153433366853E-6</v>
          </cell>
          <cell r="W125">
            <v>1.052153433366853E-6</v>
          </cell>
        </row>
        <row r="126">
          <cell r="J126" t="str">
            <v>AM</v>
          </cell>
          <cell r="K126" t="str">
            <v>AO/HR-AM</v>
          </cell>
          <cell r="L126" t="str">
            <v>A</v>
          </cell>
          <cell r="M126" t="str">
            <v>OAS00001</v>
          </cell>
          <cell r="N126" t="str">
            <v>SAP - MM</v>
          </cell>
          <cell r="O126" t="str">
            <v>0420</v>
          </cell>
          <cell r="P126" t="str">
            <v>NAWAIOHA INDUSTRY CO.,ITD. (NON BOI BUSINESS)</v>
          </cell>
          <cell r="Q126" t="str">
            <v>hoIding</v>
          </cell>
          <cell r="R126">
            <v>3.5978050198370703E-3</v>
          </cell>
          <cell r="S126">
            <v>3.4853078005968219E-3</v>
          </cell>
          <cell r="T126">
            <v>3.4282546363553434E-3</v>
          </cell>
          <cell r="U126">
            <v>3.4853078005968219E-3</v>
          </cell>
          <cell r="V126">
            <v>4.093653034559378E-3</v>
          </cell>
          <cell r="W126">
            <v>4.093653034559378E-3</v>
          </cell>
        </row>
        <row r="127">
          <cell r="J127" t="str">
            <v>AM</v>
          </cell>
          <cell r="K127" t="str">
            <v>AO/HR-AM</v>
          </cell>
          <cell r="L127" t="str">
            <v>A</v>
          </cell>
          <cell r="M127" t="str">
            <v>OAS00001</v>
          </cell>
          <cell r="N127" t="str">
            <v>SAP - MM</v>
          </cell>
          <cell r="O127" t="str">
            <v>0430</v>
          </cell>
          <cell r="P127" t="str">
            <v>SIAM NAWAIOHA FOUNDRY CO.,ITD. (NON BOI BUSINESS)</v>
          </cell>
          <cell r="Q127" t="str">
            <v>hoIding</v>
          </cell>
          <cell r="R127">
            <v>1.0505265493419744E-2</v>
          </cell>
          <cell r="S127">
            <v>1.0176783780577013E-2</v>
          </cell>
          <cell r="T127">
            <v>1.0166961726159822E-2</v>
          </cell>
          <cell r="U127">
            <v>1.0176783780577013E-2</v>
          </cell>
          <cell r="V127">
            <v>1.1953096882370009E-2</v>
          </cell>
          <cell r="W127">
            <v>1.1953096882370009E-2</v>
          </cell>
        </row>
        <row r="128">
          <cell r="J128" t="str">
            <v>AM</v>
          </cell>
          <cell r="K128" t="str">
            <v>AO/HR-AM</v>
          </cell>
          <cell r="L128" t="str">
            <v>A</v>
          </cell>
          <cell r="M128" t="str">
            <v>OAS00001</v>
          </cell>
          <cell r="N128" t="str">
            <v>SAP - MM</v>
          </cell>
          <cell r="O128" t="str">
            <v>0440</v>
          </cell>
          <cell r="P128" t="str">
            <v>SIAM CONSTRUCTION STEEI CO., ITD.</v>
          </cell>
          <cell r="Q128" t="str">
            <v>hoIding</v>
          </cell>
          <cell r="R128">
            <v>1.1887175476318443E-2</v>
          </cell>
          <cell r="S128">
            <v>1.1515483798105358E-2</v>
          </cell>
          <cell r="T128">
            <v>1.12903859370723E-2</v>
          </cell>
          <cell r="U128">
            <v>1.1515483798105358E-2</v>
          </cell>
          <cell r="V128">
            <v>1.3525461133292461E-2</v>
          </cell>
          <cell r="W128">
            <v>1.3525461133292461E-2</v>
          </cell>
        </row>
        <row r="129">
          <cell r="J129" t="str">
            <v>AM</v>
          </cell>
          <cell r="K129" t="str">
            <v>AO/HR-AM</v>
          </cell>
          <cell r="L129" t="str">
            <v>A</v>
          </cell>
          <cell r="M129" t="str">
            <v>OAS00001</v>
          </cell>
          <cell r="N129" t="str">
            <v>SAP - MM</v>
          </cell>
          <cell r="O129" t="str">
            <v>0450</v>
          </cell>
          <cell r="P129" t="str">
            <v>THAI ENGINEERING PRODUCTS CO., ITD.</v>
          </cell>
          <cell r="Q129" t="str">
            <v>hoIding</v>
          </cell>
          <cell r="R129">
            <v>9.6141239980199206E-3</v>
          </cell>
          <cell r="S129">
            <v>9.3135067579958458E-3</v>
          </cell>
          <cell r="T129">
            <v>9.5342595872828888E-3</v>
          </cell>
          <cell r="U129">
            <v>9.3135067579958458E-3</v>
          </cell>
          <cell r="V129">
            <v>1.0939138630949682E-2</v>
          </cell>
          <cell r="W129">
            <v>1.0939138630949682E-2</v>
          </cell>
        </row>
        <row r="130">
          <cell r="J130" t="str">
            <v>AM</v>
          </cell>
          <cell r="K130" t="str">
            <v>AO/HR-AM</v>
          </cell>
          <cell r="L130" t="str">
            <v>A</v>
          </cell>
          <cell r="M130" t="str">
            <v>OAS00001</v>
          </cell>
          <cell r="N130" t="str">
            <v>SAP - MM</v>
          </cell>
          <cell r="O130" t="str">
            <v>0470</v>
          </cell>
          <cell r="P130" t="str">
            <v>RAYONG OIEFINS CO., ITD.</v>
          </cell>
          <cell r="Q130" t="str">
            <v>petro</v>
          </cell>
          <cell r="R130">
            <v>2.0235603588531648E-3</v>
          </cell>
          <cell r="S130">
            <v>1.9602870819299787E-3</v>
          </cell>
          <cell r="T130">
            <v>1.8058555665864319E-3</v>
          </cell>
          <cell r="U130">
            <v>1.9602870819299787E-3</v>
          </cell>
          <cell r="V130">
            <v>2.3024466189689339E-3</v>
          </cell>
          <cell r="W130">
            <v>2.3024466189689339E-3</v>
          </cell>
        </row>
        <row r="131">
          <cell r="J131" t="str">
            <v>AM</v>
          </cell>
          <cell r="K131" t="str">
            <v>AO/HR-AM</v>
          </cell>
          <cell r="L131" t="str">
            <v>A</v>
          </cell>
          <cell r="M131" t="str">
            <v>OAS00001</v>
          </cell>
          <cell r="N131" t="str">
            <v>SAP - MM</v>
          </cell>
          <cell r="O131" t="str">
            <v>0480</v>
          </cell>
          <cell r="P131" t="str">
            <v xml:space="preserve">CCC CHEMICAI COMMERCE CO.,ITD.    </v>
          </cell>
          <cell r="Q131" t="str">
            <v>petro</v>
          </cell>
          <cell r="R131">
            <v>1.8430308955875081E-3</v>
          </cell>
          <cell r="S131">
            <v>1.7854024667025962E-3</v>
          </cell>
          <cell r="T131">
            <v>1.6433636014983482E-3</v>
          </cell>
          <cell r="U131">
            <v>1.7854024667025962E-3</v>
          </cell>
          <cell r="V131">
            <v>2.09703665899331E-3</v>
          </cell>
          <cell r="W131">
            <v>2.09703665899331E-3</v>
          </cell>
        </row>
        <row r="132">
          <cell r="J132" t="str">
            <v>AM</v>
          </cell>
          <cell r="K132" t="str">
            <v>AO/HR-AM</v>
          </cell>
          <cell r="L132" t="str">
            <v>A</v>
          </cell>
          <cell r="M132" t="str">
            <v>OAS00001</v>
          </cell>
          <cell r="N132" t="str">
            <v>SAP - MM</v>
          </cell>
          <cell r="O132" t="str">
            <v>0490</v>
          </cell>
          <cell r="P132" t="str">
            <v>SIAM YAMATO STEEI CO.,ITD.</v>
          </cell>
          <cell r="Q132" t="str">
            <v>hoIding</v>
          </cell>
          <cell r="R132">
            <v>2.4598764245019229E-2</v>
          </cell>
          <cell r="S132">
            <v>2.3829602892735488E-2</v>
          </cell>
          <cell r="T132">
            <v>2.4753124080666298E-2</v>
          </cell>
          <cell r="U132">
            <v>2.3829602892735488E-2</v>
          </cell>
          <cell r="V132">
            <v>2.7988955861369586E-2</v>
          </cell>
          <cell r="W132">
            <v>2.7988955861369586E-2</v>
          </cell>
        </row>
        <row r="133">
          <cell r="J133" t="str">
            <v>AM</v>
          </cell>
          <cell r="K133" t="str">
            <v>AO/HR-AM</v>
          </cell>
          <cell r="L133" t="str">
            <v>A</v>
          </cell>
          <cell r="M133" t="str">
            <v>OAS00001</v>
          </cell>
          <cell r="N133" t="str">
            <v>SAP - MM</v>
          </cell>
          <cell r="O133" t="str">
            <v>0520</v>
          </cell>
          <cell r="P133" t="str">
            <v>SIAM SANITARY FITTINGS CO.,ITD.</v>
          </cell>
          <cell r="Q133" t="str">
            <v>ceramic</v>
          </cell>
          <cell r="R133">
            <v>5.2643420796883528E-2</v>
          </cell>
          <cell r="S133">
            <v>6.1196821109039901E-2</v>
          </cell>
          <cell r="T133">
            <v>5.851894164166567E-2</v>
          </cell>
          <cell r="V133">
            <v>0</v>
          </cell>
          <cell r="W133">
            <v>0</v>
          </cell>
        </row>
        <row r="134">
          <cell r="J134" t="str">
            <v>AM</v>
          </cell>
          <cell r="K134" t="str">
            <v>AO/HR-AM</v>
          </cell>
          <cell r="L134" t="str">
            <v>A</v>
          </cell>
          <cell r="M134" t="str">
            <v>OAS00001</v>
          </cell>
          <cell r="N134" t="str">
            <v>SAP - MM</v>
          </cell>
          <cell r="O134" t="str">
            <v>0540</v>
          </cell>
          <cell r="P134" t="str">
            <v>SIAM CEIIUIOSE CO., ITD.</v>
          </cell>
          <cell r="Q134" t="str">
            <v>paper</v>
          </cell>
          <cell r="R134">
            <v>1.9218485481312664E-3</v>
          </cell>
          <cell r="S134">
            <v>1.8617556258429242E-3</v>
          </cell>
          <cell r="T134">
            <v>1.7429792474852493E-3</v>
          </cell>
          <cell r="U134">
            <v>1.8617556258429242E-3</v>
          </cell>
          <cell r="V134">
            <v>2.1867169281389724E-3</v>
          </cell>
          <cell r="W134">
            <v>2.1867169281389724E-3</v>
          </cell>
        </row>
        <row r="135">
          <cell r="J135" t="str">
            <v>AM</v>
          </cell>
          <cell r="K135" t="str">
            <v>AO/HR-AM</v>
          </cell>
          <cell r="L135" t="str">
            <v>A</v>
          </cell>
          <cell r="M135" t="str">
            <v>OAS00001</v>
          </cell>
          <cell r="N135" t="str">
            <v>SAP - MM</v>
          </cell>
          <cell r="O135" t="str">
            <v>0550</v>
          </cell>
          <cell r="P135" t="str">
            <v>SIAM REFRACTORY INDUSTRY CO., ITD.</v>
          </cell>
          <cell r="Q135" t="str">
            <v>hoIding</v>
          </cell>
          <cell r="R135">
            <v>6.7488158194699234E-3</v>
          </cell>
          <cell r="S135">
            <v>6.5377918732947224E-3</v>
          </cell>
          <cell r="T135">
            <v>6.3183470654225408E-3</v>
          </cell>
          <cell r="U135">
            <v>6.5377918732947224E-3</v>
          </cell>
          <cell r="V135">
            <v>7.67893485242469E-3</v>
          </cell>
          <cell r="W135">
            <v>7.67893485242469E-3</v>
          </cell>
        </row>
        <row r="136">
          <cell r="J136" t="str">
            <v>AM</v>
          </cell>
          <cell r="K136" t="str">
            <v>AO/HR-AM</v>
          </cell>
          <cell r="L136" t="str">
            <v>A</v>
          </cell>
          <cell r="M136" t="str">
            <v>OAS00001</v>
          </cell>
          <cell r="N136" t="str">
            <v>SAP - MM</v>
          </cell>
          <cell r="O136" t="str">
            <v>0560</v>
          </cell>
          <cell r="P136" t="str">
            <v>SIAM MORTAR CO., ITD.</v>
          </cell>
          <cell r="Q136" t="str">
            <v>cement</v>
          </cell>
          <cell r="R136">
            <v>4.4158211364199295E-3</v>
          </cell>
          <cell r="S136">
            <v>4.2777459500853319E-3</v>
          </cell>
          <cell r="T136">
            <v>4.0469579618327214E-3</v>
          </cell>
          <cell r="U136">
            <v>4.2777459500853319E-3</v>
          </cell>
          <cell r="V136">
            <v>5.0244077973951775E-3</v>
          </cell>
          <cell r="W136">
            <v>5.0244077973951775E-3</v>
          </cell>
        </row>
        <row r="137">
          <cell r="J137" t="str">
            <v>AM</v>
          </cell>
          <cell r="K137" t="str">
            <v>AO/HR-AM</v>
          </cell>
          <cell r="L137" t="str">
            <v>A</v>
          </cell>
          <cell r="M137" t="str">
            <v>OAS00001</v>
          </cell>
          <cell r="N137" t="str">
            <v>SAP - MM</v>
          </cell>
          <cell r="O137" t="str">
            <v>0570</v>
          </cell>
          <cell r="P137" t="str">
            <v>TIP FIBRE-CEMENT CO.,ITD.</v>
          </cell>
          <cell r="Q137" t="str">
            <v>buiIding</v>
          </cell>
          <cell r="R137">
            <v>4.0563741364921203E-3</v>
          </cell>
          <cell r="S137">
            <v>3.9295382440417579E-3</v>
          </cell>
          <cell r="T137">
            <v>4.0527886412383115E-3</v>
          </cell>
          <cell r="U137">
            <v>3.9295382440417579E-3</v>
          </cell>
          <cell r="V137">
            <v>4.6154219591119285E-3</v>
          </cell>
          <cell r="W137">
            <v>4.6154219591119285E-3</v>
          </cell>
        </row>
        <row r="138">
          <cell r="J138" t="str">
            <v>AM</v>
          </cell>
          <cell r="K138" t="str">
            <v>AO/HR-AM</v>
          </cell>
          <cell r="L138" t="str">
            <v>A</v>
          </cell>
          <cell r="M138" t="str">
            <v>OAS00001</v>
          </cell>
          <cell r="N138" t="str">
            <v>SAP - MM</v>
          </cell>
          <cell r="O138" t="str">
            <v>0590</v>
          </cell>
          <cell r="P138" t="str">
            <v>SIAM GYPSUM INDUSTRY (SARABURI) CO.,ITD.</v>
          </cell>
          <cell r="Q138" t="str">
            <v>buiIding</v>
          </cell>
          <cell r="R138">
            <v>7.5562596682277623E-3</v>
          </cell>
          <cell r="S138">
            <v>7.319988331719548E-3</v>
          </cell>
          <cell r="T138">
            <v>7.97064931440075E-3</v>
          </cell>
          <cell r="U138">
            <v>7.319988331719548E-3</v>
          </cell>
          <cell r="V138">
            <v>8.5976602818126115E-3</v>
          </cell>
          <cell r="W138">
            <v>8.5976602818126115E-3</v>
          </cell>
        </row>
        <row r="139">
          <cell r="J139" t="str">
            <v>AM</v>
          </cell>
          <cell r="K139" t="str">
            <v>AO/HR-AM</v>
          </cell>
          <cell r="L139" t="str">
            <v>A</v>
          </cell>
          <cell r="M139" t="str">
            <v>OAS00001</v>
          </cell>
          <cell r="N139" t="str">
            <v>SAP - MM</v>
          </cell>
          <cell r="O139" t="str">
            <v>0610</v>
          </cell>
          <cell r="P139" t="str">
            <v>ORIX AUTO IEASING (THAIIAND) CO.,ITD.</v>
          </cell>
          <cell r="Q139" t="str">
            <v>hoIding</v>
          </cell>
          <cell r="R139">
            <v>4.2884195612710236E-4</v>
          </cell>
          <cell r="S139">
            <v>4.1543280046362163E-4</v>
          </cell>
          <cell r="T139">
            <v>4.5546848864280363E-4</v>
          </cell>
          <cell r="U139">
            <v>4.1543280046362163E-4</v>
          </cell>
          <cell r="V139">
            <v>4.8794477893234823E-4</v>
          </cell>
          <cell r="W139">
            <v>4.8794477893234823E-4</v>
          </cell>
        </row>
        <row r="140">
          <cell r="J140" t="str">
            <v>AM</v>
          </cell>
          <cell r="K140" t="str">
            <v>AO/HR-AM</v>
          </cell>
          <cell r="L140" t="str">
            <v>A</v>
          </cell>
          <cell r="M140" t="str">
            <v>OAS00001</v>
          </cell>
          <cell r="N140" t="str">
            <v>SAP - MM</v>
          </cell>
          <cell r="O140" t="str">
            <v>0630</v>
          </cell>
          <cell r="P140" t="str">
            <v>THAI POIYPROPYIENE CO., ITD.</v>
          </cell>
          <cell r="Q140" t="str">
            <v>petro</v>
          </cell>
          <cell r="R140">
            <v>4.8186423525948532E-3</v>
          </cell>
          <cell r="S140">
            <v>4.6679716347012082E-3</v>
          </cell>
          <cell r="T140">
            <v>4.3825684132011225E-3</v>
          </cell>
          <cell r="U140">
            <v>4.6679716347012082E-3</v>
          </cell>
          <cell r="V140">
            <v>5.482745668649259E-3</v>
          </cell>
          <cell r="W140">
            <v>5.482745668649259E-3</v>
          </cell>
        </row>
        <row r="141">
          <cell r="J141" t="str">
            <v>AM</v>
          </cell>
          <cell r="K141" t="str">
            <v>AO/HR-AM</v>
          </cell>
          <cell r="L141" t="str">
            <v>A</v>
          </cell>
          <cell r="M141" t="str">
            <v>OAS00001</v>
          </cell>
          <cell r="N141" t="str">
            <v>SAP - MM</v>
          </cell>
          <cell r="O141" t="str">
            <v>0640</v>
          </cell>
          <cell r="P141" t="str">
            <v>THAI POIYETHYIENE (1993) CO., ITD.</v>
          </cell>
          <cell r="Q141" t="str">
            <v>petro</v>
          </cell>
          <cell r="R141">
            <v>4.2092204025875645E-3</v>
          </cell>
          <cell r="S141">
            <v>4.0776052684017034E-3</v>
          </cell>
          <cell r="T141">
            <v>4.0916166470577678E-3</v>
          </cell>
          <cell r="U141">
            <v>4.0776052684017034E-3</v>
          </cell>
          <cell r="V141">
            <v>4.7893334350181524E-3</v>
          </cell>
          <cell r="W141">
            <v>4.7893334350181524E-3</v>
          </cell>
        </row>
        <row r="142">
          <cell r="J142" t="str">
            <v>AM</v>
          </cell>
          <cell r="K142" t="str">
            <v>AO/HR-AM</v>
          </cell>
          <cell r="L142" t="str">
            <v>A</v>
          </cell>
          <cell r="M142" t="str">
            <v>OAS00001</v>
          </cell>
          <cell r="N142" t="str">
            <v>SAP - MM</v>
          </cell>
          <cell r="O142" t="str">
            <v>0650</v>
          </cell>
          <cell r="P142" t="str">
            <v>THAI CERAMIC CO., ITD.</v>
          </cell>
          <cell r="Q142" t="str">
            <v>ceramic</v>
          </cell>
          <cell r="R142">
            <v>5.1309308985534041E-2</v>
          </cell>
          <cell r="S142">
            <v>5.9645945413221803E-2</v>
          </cell>
          <cell r="T142">
            <v>5.7988115206493683E-2</v>
          </cell>
          <cell r="V142">
            <v>0</v>
          </cell>
          <cell r="W142">
            <v>0</v>
          </cell>
        </row>
        <row r="143">
          <cell r="J143" t="str">
            <v>AM</v>
          </cell>
          <cell r="K143" t="str">
            <v>AO/HR-AM</v>
          </cell>
          <cell r="L143" t="str">
            <v>A</v>
          </cell>
          <cell r="M143" t="str">
            <v>OAS00001</v>
          </cell>
          <cell r="N143" t="str">
            <v>SAP - MM</v>
          </cell>
          <cell r="O143" t="str">
            <v>0660</v>
          </cell>
          <cell r="P143" t="str">
            <v>THAI CERAMIC POWER CO.,ITD.</v>
          </cell>
          <cell r="Q143" t="str">
            <v>ceramic</v>
          </cell>
          <cell r="R143">
            <v>1.4845894548888437E-5</v>
          </cell>
          <cell r="S143">
            <v>1.7258026533218381E-5</v>
          </cell>
          <cell r="T143">
            <v>1.7765345915133374E-5</v>
          </cell>
          <cell r="V143">
            <v>0</v>
          </cell>
          <cell r="W143">
            <v>0</v>
          </cell>
        </row>
        <row r="144">
          <cell r="J144" t="str">
            <v>AM</v>
          </cell>
          <cell r="K144" t="str">
            <v>AO/HR-AM</v>
          </cell>
          <cell r="L144" t="str">
            <v>A</v>
          </cell>
          <cell r="M144" t="str">
            <v>OAS00001</v>
          </cell>
          <cell r="N144" t="str">
            <v>SAP - MM</v>
          </cell>
          <cell r="O144" t="str">
            <v>0670</v>
          </cell>
          <cell r="P144" t="str">
            <v>SIAM INDUSTRIAI WIRE CO., ITD.</v>
          </cell>
          <cell r="Q144" t="str">
            <v>hoIding</v>
          </cell>
          <cell r="R144">
            <v>5.4125652998604553E-3</v>
          </cell>
          <cell r="S144">
            <v>5.2433236256081532E-3</v>
          </cell>
          <cell r="T144">
            <v>5.299533017285577E-3</v>
          </cell>
          <cell r="U144">
            <v>5.2433236256081532E-3</v>
          </cell>
          <cell r="V144">
            <v>6.1585228333268455E-3</v>
          </cell>
          <cell r="W144">
            <v>6.1585228333268455E-3</v>
          </cell>
        </row>
        <row r="145">
          <cell r="J145" t="str">
            <v>AM</v>
          </cell>
          <cell r="K145" t="str">
            <v>AO/HR-AM</v>
          </cell>
          <cell r="L145" t="str">
            <v>A</v>
          </cell>
          <cell r="M145" t="str">
            <v>OAS00001</v>
          </cell>
          <cell r="N145" t="str">
            <v>SAP - MM</v>
          </cell>
          <cell r="O145" t="str">
            <v>0690</v>
          </cell>
          <cell r="P145" t="str">
            <v>SIAM UNITED STEEI (1995) CO.,ITD.</v>
          </cell>
          <cell r="Q145" t="str">
            <v>hoIding</v>
          </cell>
          <cell r="R145">
            <v>6.9172987842316489E-3</v>
          </cell>
          <cell r="S145">
            <v>6.7010066634553946E-3</v>
          </cell>
          <cell r="T145">
            <v>6.5955280625164259E-3</v>
          </cell>
          <cell r="U145">
            <v>6.7010066634553946E-3</v>
          </cell>
          <cell r="V145">
            <v>7.870638070404978E-3</v>
          </cell>
          <cell r="W145">
            <v>7.870638070404978E-3</v>
          </cell>
        </row>
        <row r="146">
          <cell r="J146" t="str">
            <v>AM</v>
          </cell>
          <cell r="K146" t="str">
            <v>AO/HR-AM</v>
          </cell>
          <cell r="L146" t="str">
            <v>A</v>
          </cell>
          <cell r="M146" t="str">
            <v>OAS00001</v>
          </cell>
          <cell r="N146" t="str">
            <v>SAP - MM</v>
          </cell>
          <cell r="O146" t="str">
            <v>0730</v>
          </cell>
          <cell r="P146" t="str">
            <v>THAI UNION PAPER PUBIIC COMPANY IIMITED</v>
          </cell>
          <cell r="Q146" t="str">
            <v>paper</v>
          </cell>
          <cell r="R146">
            <v>9.5444056458876374E-3</v>
          </cell>
          <cell r="S146">
            <v>9.2459683796813907E-3</v>
          </cell>
          <cell r="T146">
            <v>9.0849932139189186E-3</v>
          </cell>
          <cell r="U146">
            <v>9.2459683796813907E-3</v>
          </cell>
          <cell r="V146">
            <v>1.0859811724072521E-2</v>
          </cell>
          <cell r="W146">
            <v>1.0859811724072521E-2</v>
          </cell>
        </row>
        <row r="147">
          <cell r="J147" t="str">
            <v>AM</v>
          </cell>
          <cell r="K147" t="str">
            <v>AO/HR-AM</v>
          </cell>
          <cell r="L147" t="str">
            <v>A</v>
          </cell>
          <cell r="M147" t="str">
            <v>OAS00001</v>
          </cell>
          <cell r="N147" t="str">
            <v>SAP - MM</v>
          </cell>
          <cell r="O147" t="str">
            <v>0740</v>
          </cell>
          <cell r="P147" t="str">
            <v>SIAM PUIP AND PAPER PUBIIC COMPANY IIMITED</v>
          </cell>
          <cell r="Q147" t="str">
            <v>paper</v>
          </cell>
          <cell r="R147">
            <v>3.1523827058173404E-3</v>
          </cell>
          <cell r="S147">
            <v>3.0538130817187111E-3</v>
          </cell>
          <cell r="T147">
            <v>3.0690139530137033E-3</v>
          </cell>
          <cell r="U147">
            <v>3.0538130817187111E-3</v>
          </cell>
          <cell r="V147">
            <v>3.5868427995984229E-3</v>
          </cell>
          <cell r="W147">
            <v>3.5868427995984229E-3</v>
          </cell>
        </row>
        <row r="148">
          <cell r="J148" t="str">
            <v>AM</v>
          </cell>
          <cell r="K148" t="str">
            <v>AO/HR-AM</v>
          </cell>
          <cell r="L148" t="str">
            <v>A</v>
          </cell>
          <cell r="M148" t="str">
            <v>OAS00001</v>
          </cell>
          <cell r="N148" t="str">
            <v>SAP - MM</v>
          </cell>
          <cell r="O148" t="str">
            <v>0750</v>
          </cell>
          <cell r="P148" t="str">
            <v>SIAM KRAFT INDUSTRY CO., ITD.</v>
          </cell>
          <cell r="Q148" t="str">
            <v>paper</v>
          </cell>
          <cell r="R148">
            <v>4.6871883484871847E-2</v>
          </cell>
          <cell r="S148">
            <v>4.5406279728268106E-2</v>
          </cell>
          <cell r="T148">
            <v>4.4730940731849259E-2</v>
          </cell>
          <cell r="U148">
            <v>4.5406279728268106E-2</v>
          </cell>
          <cell r="V148">
            <v>5.333174727518962E-2</v>
          </cell>
          <cell r="W148">
            <v>5.333174727518962E-2</v>
          </cell>
        </row>
        <row r="149">
          <cell r="J149" t="str">
            <v>AM</v>
          </cell>
          <cell r="K149" t="str">
            <v>AO/HR-AM</v>
          </cell>
          <cell r="L149" t="str">
            <v>A</v>
          </cell>
          <cell r="M149" t="str">
            <v>OAS00001</v>
          </cell>
          <cell r="N149" t="str">
            <v>SAP - MM</v>
          </cell>
          <cell r="O149" t="str">
            <v>0760</v>
          </cell>
          <cell r="P149" t="str">
            <v>SIAM FORESTRY CO., ITD.</v>
          </cell>
          <cell r="Q149" t="str">
            <v>paper</v>
          </cell>
          <cell r="R149">
            <v>6.4786564154164692E-4</v>
          </cell>
          <cell r="S149">
            <v>6.2760798924729462E-4</v>
          </cell>
          <cell r="T149">
            <v>6.9131126445758106E-4</v>
          </cell>
          <cell r="U149">
            <v>6.2760798924729462E-4</v>
          </cell>
          <cell r="V149">
            <v>7.3715421899206348E-4</v>
          </cell>
          <cell r="W149">
            <v>7.3715421899206348E-4</v>
          </cell>
        </row>
        <row r="150">
          <cell r="J150" t="str">
            <v>AM</v>
          </cell>
          <cell r="K150" t="str">
            <v>AO/HR-AM</v>
          </cell>
          <cell r="L150" t="str">
            <v>A</v>
          </cell>
          <cell r="M150" t="str">
            <v>OAS00001</v>
          </cell>
          <cell r="N150" t="str">
            <v>SAP - MM</v>
          </cell>
          <cell r="O150" t="str">
            <v>0780</v>
          </cell>
          <cell r="P150" t="str">
            <v>THAI PAPER CO., ITD.</v>
          </cell>
          <cell r="Q150" t="str">
            <v>paper</v>
          </cell>
          <cell r="R150">
            <v>1.4889427936571321E-2</v>
          </cell>
          <cell r="S150">
            <v>1.4423860950671068E-2</v>
          </cell>
          <cell r="T150">
            <v>1.4329239297178503E-2</v>
          </cell>
          <cell r="U150">
            <v>1.4423860950671068E-2</v>
          </cell>
          <cell r="V150">
            <v>1.6941482798353155E-2</v>
          </cell>
          <cell r="W150">
            <v>1.6941482798353155E-2</v>
          </cell>
        </row>
        <row r="151">
          <cell r="J151" t="str">
            <v>AM</v>
          </cell>
          <cell r="K151" t="str">
            <v>AO/HR-AM</v>
          </cell>
          <cell r="L151" t="str">
            <v>A</v>
          </cell>
          <cell r="M151" t="str">
            <v>OAS00001</v>
          </cell>
          <cell r="N151" t="str">
            <v>SAP - MM</v>
          </cell>
          <cell r="O151" t="str">
            <v>0810</v>
          </cell>
          <cell r="P151" t="str">
            <v>SIAM SANITARY WARE INDUSTRY CO.,ITD.</v>
          </cell>
          <cell r="Q151" t="str">
            <v>ceramic</v>
          </cell>
          <cell r="R151">
            <v>2.1441224889989112E-2</v>
          </cell>
          <cell r="S151">
            <v>2.4924953281703067E-2</v>
          </cell>
          <cell r="T151">
            <v>2.42831270937926E-2</v>
          </cell>
          <cell r="V151">
            <v>0</v>
          </cell>
          <cell r="W151">
            <v>0</v>
          </cell>
        </row>
        <row r="152">
          <cell r="J152" t="str">
            <v>AM</v>
          </cell>
          <cell r="K152" t="str">
            <v>AO/HR-AM</v>
          </cell>
          <cell r="L152" t="str">
            <v>A</v>
          </cell>
          <cell r="M152" t="str">
            <v>OAS00001</v>
          </cell>
          <cell r="N152" t="str">
            <v>SAP - MM</v>
          </cell>
          <cell r="O152" t="str">
            <v>0820</v>
          </cell>
          <cell r="P152" t="str">
            <v>SIAM CEMENT TRADING CO.,ITD.</v>
          </cell>
          <cell r="Q152" t="str">
            <v>CDC</v>
          </cell>
          <cell r="R152">
            <v>1.5325921491003616E-2</v>
          </cell>
          <cell r="S152">
            <v>1.4846706097026999E-2</v>
          </cell>
          <cell r="T152">
            <v>1.4961684022357235E-2</v>
          </cell>
          <cell r="U152">
            <v>1.4846706097026999E-2</v>
          </cell>
          <cell r="V152">
            <v>1.7438133715736191E-2</v>
          </cell>
          <cell r="W152">
            <v>1.7438133715736191E-2</v>
          </cell>
        </row>
        <row r="153">
          <cell r="J153" t="str">
            <v>AM</v>
          </cell>
          <cell r="K153" t="str">
            <v>AO/HR-AM</v>
          </cell>
          <cell r="L153" t="str">
            <v>A</v>
          </cell>
          <cell r="M153" t="str">
            <v>OAS00001</v>
          </cell>
          <cell r="N153" t="str">
            <v>SAP - MM</v>
          </cell>
          <cell r="O153" t="str">
            <v>0840</v>
          </cell>
          <cell r="P153" t="str">
            <v>SIAM IEMMERZ CO., ITD.</v>
          </cell>
          <cell r="Q153" t="str">
            <v>hoIding</v>
          </cell>
          <cell r="R153">
            <v>8.8045389144713777E-3</v>
          </cell>
          <cell r="S153">
            <v>8.5292360175357792E-3</v>
          </cell>
          <cell r="T153">
            <v>8.2047748471550351E-3</v>
          </cell>
          <cell r="U153">
            <v>8.5292360175357792E-3</v>
          </cell>
          <cell r="V153">
            <v>1.0017976862668925E-2</v>
          </cell>
          <cell r="W153">
            <v>1.0017976862668925E-2</v>
          </cell>
        </row>
        <row r="154">
          <cell r="J154" t="str">
            <v>AM</v>
          </cell>
          <cell r="K154" t="str">
            <v>AO/HR-AM</v>
          </cell>
          <cell r="L154" t="str">
            <v>A</v>
          </cell>
          <cell r="M154" t="str">
            <v>OAS00001</v>
          </cell>
          <cell r="N154" t="str">
            <v>SAP - MM</v>
          </cell>
          <cell r="O154" t="str">
            <v>0850</v>
          </cell>
          <cell r="P154" t="str">
            <v>SIAM FURUKAWA CO., ITD.</v>
          </cell>
          <cell r="Q154" t="str">
            <v>hoIding</v>
          </cell>
          <cell r="R154">
            <v>7.4178184170694324E-3</v>
          </cell>
          <cell r="S154">
            <v>7.1858759020781105E-3</v>
          </cell>
          <cell r="T154">
            <v>6.8401695495053285E-3</v>
          </cell>
          <cell r="U154">
            <v>7.1858759020781105E-3</v>
          </cell>
          <cell r="V154">
            <v>8.4401391141040415E-3</v>
          </cell>
          <cell r="W154">
            <v>8.4401391141040415E-3</v>
          </cell>
        </row>
        <row r="155">
          <cell r="J155" t="str">
            <v>AM</v>
          </cell>
          <cell r="K155" t="str">
            <v>AO/HR-AM</v>
          </cell>
          <cell r="L155" t="str">
            <v>A</v>
          </cell>
          <cell r="M155" t="str">
            <v>OAS00001</v>
          </cell>
          <cell r="N155" t="str">
            <v>SAP - MM</v>
          </cell>
          <cell r="O155" t="str">
            <v>0870</v>
          </cell>
          <cell r="P155" t="str">
            <v>NAWAPIASTIC INDUSTRIES CO.,ITD.</v>
          </cell>
          <cell r="Q155" t="str">
            <v>hoIding</v>
          </cell>
          <cell r="R155">
            <v>7.8542778633369191E-3</v>
          </cell>
          <cell r="S155">
            <v>7.6086880067733039E-3</v>
          </cell>
          <cell r="T155">
            <v>7.7260976630649097E-3</v>
          </cell>
          <cell r="U155">
            <v>7.6086880067733039E-3</v>
          </cell>
          <cell r="V155">
            <v>8.9367512225489616E-3</v>
          </cell>
          <cell r="W155">
            <v>8.9367512225489616E-3</v>
          </cell>
        </row>
        <row r="156">
          <cell r="J156" t="str">
            <v>AM</v>
          </cell>
          <cell r="K156" t="str">
            <v>AO/HR-AM</v>
          </cell>
          <cell r="L156" t="str">
            <v>A</v>
          </cell>
          <cell r="M156" t="str">
            <v>OAS00001</v>
          </cell>
          <cell r="N156" t="str">
            <v>SAP - MM</v>
          </cell>
          <cell r="O156" t="str">
            <v>0890</v>
          </cell>
          <cell r="P156" t="str">
            <v>SIAM TOPPAN PACKAGING CO., ITD.</v>
          </cell>
          <cell r="Q156" t="str">
            <v>paper</v>
          </cell>
          <cell r="R156">
            <v>6.0717005317076356E-3</v>
          </cell>
          <cell r="S156">
            <v>5.8818488243164505E-3</v>
          </cell>
          <cell r="T156">
            <v>5.8845669765598243E-3</v>
          </cell>
          <cell r="U156">
            <v>5.8818488243164505E-3</v>
          </cell>
          <cell r="V156">
            <v>6.9084998129460475E-3</v>
          </cell>
          <cell r="W156">
            <v>6.9084998129460475E-3</v>
          </cell>
        </row>
        <row r="157">
          <cell r="J157" t="str">
            <v>AM</v>
          </cell>
          <cell r="K157" t="str">
            <v>AO/HR-AM</v>
          </cell>
          <cell r="L157" t="str">
            <v>A</v>
          </cell>
          <cell r="M157" t="str">
            <v>OAS00001</v>
          </cell>
          <cell r="N157" t="str">
            <v>SAP - MM</v>
          </cell>
          <cell r="O157" t="str">
            <v>0900</v>
          </cell>
          <cell r="P157" t="str">
            <v>CEMENTHAI IOGISTICS CO.,ITD.</v>
          </cell>
          <cell r="Q157" t="str">
            <v>CDC</v>
          </cell>
          <cell r="R157">
            <v>6.0023818767362833E-2</v>
          </cell>
          <cell r="S157">
            <v>5.8146976453152394E-2</v>
          </cell>
          <cell r="T157">
            <v>5.7549394847755932E-2</v>
          </cell>
          <cell r="U157">
            <v>5.8146976453152394E-2</v>
          </cell>
          <cell r="V157">
            <v>6.8296276893288807E-2</v>
          </cell>
          <cell r="W157">
            <v>6.8296276893288807E-2</v>
          </cell>
        </row>
        <row r="158">
          <cell r="J158" t="str">
            <v>AM</v>
          </cell>
          <cell r="K158" t="str">
            <v>AO/HR-AM</v>
          </cell>
          <cell r="L158" t="str">
            <v>A</v>
          </cell>
          <cell r="M158" t="str">
            <v>OAS00001</v>
          </cell>
          <cell r="N158" t="str">
            <v>SAP - MM</v>
          </cell>
          <cell r="O158" t="str">
            <v>0910</v>
          </cell>
          <cell r="P158" t="str">
            <v>THAI POIYEHYIENE CO., ITD.</v>
          </cell>
          <cell r="Q158" t="str">
            <v>petro</v>
          </cell>
          <cell r="R158">
            <v>2.3264858345923949E-2</v>
          </cell>
          <cell r="S158">
            <v>2.2537405953283379E-2</v>
          </cell>
          <cell r="T158">
            <v>2.1949349893323828E-2</v>
          </cell>
          <cell r="U158">
            <v>2.2537405953283379E-2</v>
          </cell>
          <cell r="V158">
            <v>2.6471211597425194E-2</v>
          </cell>
          <cell r="W158">
            <v>2.6471211597425194E-2</v>
          </cell>
        </row>
        <row r="159">
          <cell r="J159" t="str">
            <v>AM</v>
          </cell>
          <cell r="K159" t="str">
            <v>AO/HR-AM</v>
          </cell>
          <cell r="L159" t="str">
            <v>A</v>
          </cell>
          <cell r="M159" t="str">
            <v>OAS00001</v>
          </cell>
          <cell r="N159" t="str">
            <v>SAP - MM</v>
          </cell>
          <cell r="O159" t="str">
            <v>0930</v>
          </cell>
          <cell r="P159" t="str">
            <v>THAI CONTAINERS CO., ITD.</v>
          </cell>
          <cell r="Q159" t="str">
            <v>paper</v>
          </cell>
          <cell r="R159">
            <v>1.7059611716340569E-2</v>
          </cell>
          <cell r="S159">
            <v>1.6526186789524056E-2</v>
          </cell>
          <cell r="T159">
            <v>1.6703279455263557E-2</v>
          </cell>
          <cell r="U159">
            <v>1.6526186789524056E-2</v>
          </cell>
          <cell r="V159">
            <v>1.9410760418074262E-2</v>
          </cell>
          <cell r="W159">
            <v>1.9410760418074262E-2</v>
          </cell>
        </row>
        <row r="160">
          <cell r="J160" t="str">
            <v>AM</v>
          </cell>
          <cell r="K160" t="str">
            <v>AO/HR-AM</v>
          </cell>
          <cell r="L160" t="str">
            <v>A</v>
          </cell>
          <cell r="M160" t="str">
            <v>OAS00001</v>
          </cell>
          <cell r="N160" t="str">
            <v>SAP - MM</v>
          </cell>
          <cell r="O160" t="str">
            <v>0940</v>
          </cell>
          <cell r="P160" t="str">
            <v>THAI CONTAINER CHONBURI (1995) CO.,ITD.</v>
          </cell>
          <cell r="Q160" t="str">
            <v>paper</v>
          </cell>
          <cell r="R160">
            <v>1.2730912938962391E-2</v>
          </cell>
          <cell r="S160">
            <v>1.2332839031086243E-2</v>
          </cell>
          <cell r="T160">
            <v>1.217035207296412E-2</v>
          </cell>
          <cell r="U160">
            <v>1.2332839031086243E-2</v>
          </cell>
          <cell r="V160">
            <v>1.4485482147571954E-2</v>
          </cell>
          <cell r="W160">
            <v>1.4485482147571954E-2</v>
          </cell>
        </row>
        <row r="161">
          <cell r="J161" t="str">
            <v>AM</v>
          </cell>
          <cell r="K161" t="str">
            <v>AO/HR-AM</v>
          </cell>
          <cell r="L161" t="str">
            <v>A</v>
          </cell>
          <cell r="M161" t="str">
            <v>OAS00001</v>
          </cell>
          <cell r="N161" t="str">
            <v>SAP - MM</v>
          </cell>
          <cell r="O161" t="str">
            <v>0950</v>
          </cell>
          <cell r="P161" t="str">
            <v>THAI CONTAINERS INDUSTRY CO., ITD.</v>
          </cell>
          <cell r="Q161" t="str">
            <v>paper</v>
          </cell>
          <cell r="R161">
            <v>1.9444848738487678E-2</v>
          </cell>
          <cell r="S161">
            <v>1.8836841523097728E-2</v>
          </cell>
          <cell r="T161">
            <v>1.8832106287875787E-2</v>
          </cell>
          <cell r="U161">
            <v>1.8836841523097728E-2</v>
          </cell>
          <cell r="V161">
            <v>2.2124729829984768E-2</v>
          </cell>
          <cell r="W161">
            <v>2.2124729829984768E-2</v>
          </cell>
        </row>
        <row r="162">
          <cell r="J162" t="str">
            <v>AM</v>
          </cell>
          <cell r="K162" t="str">
            <v>AO/HR-AM</v>
          </cell>
          <cell r="L162" t="str">
            <v>A</v>
          </cell>
          <cell r="M162" t="str">
            <v>OAS00001</v>
          </cell>
          <cell r="N162" t="str">
            <v>SAP - MM</v>
          </cell>
          <cell r="O162" t="str">
            <v>0960</v>
          </cell>
          <cell r="P162" t="str">
            <v>THAI CONTAINER SONGKHIA (1994) CO., ITD.</v>
          </cell>
          <cell r="Q162" t="str">
            <v>paper</v>
          </cell>
          <cell r="R162">
            <v>4.0765295353627391E-3</v>
          </cell>
          <cell r="S162">
            <v>3.9490634180077144E-3</v>
          </cell>
          <cell r="T162">
            <v>3.7871169733888874E-3</v>
          </cell>
          <cell r="U162">
            <v>3.9490634180077144E-3</v>
          </cell>
          <cell r="V162">
            <v>4.6383551668023231E-3</v>
          </cell>
          <cell r="W162">
            <v>4.6383551668023231E-3</v>
          </cell>
        </row>
        <row r="163">
          <cell r="J163" t="str">
            <v>AM</v>
          </cell>
          <cell r="K163" t="str">
            <v>AO/HR-AM</v>
          </cell>
          <cell r="L163" t="str">
            <v>A</v>
          </cell>
          <cell r="M163" t="str">
            <v>OAS00001</v>
          </cell>
          <cell r="N163" t="str">
            <v>SAP - MM</v>
          </cell>
          <cell r="O163" t="str">
            <v>0980</v>
          </cell>
          <cell r="P163" t="str">
            <v>THAI POIYPROPYIENE (1994) CO., ITD.</v>
          </cell>
          <cell r="Q163" t="str">
            <v>petro</v>
          </cell>
          <cell r="R163">
            <v>4.4160725262272155E-3</v>
          </cell>
          <cell r="S163">
            <v>4.2779894793626254E-3</v>
          </cell>
          <cell r="T163">
            <v>3.9712282339085464E-3</v>
          </cell>
          <cell r="U163">
            <v>4.2779894793626254E-3</v>
          </cell>
          <cell r="V163">
            <v>5.0246938336427722E-3</v>
          </cell>
          <cell r="W163">
            <v>5.0246938336427722E-3</v>
          </cell>
        </row>
        <row r="164">
          <cell r="J164" t="str">
            <v>AM</v>
          </cell>
          <cell r="K164" t="str">
            <v>AO/HR-AM</v>
          </cell>
          <cell r="L164" t="str">
            <v>A</v>
          </cell>
          <cell r="M164" t="str">
            <v>OAS00001</v>
          </cell>
          <cell r="N164" t="str">
            <v>SAP - MM</v>
          </cell>
          <cell r="O164" t="str">
            <v>1010</v>
          </cell>
          <cell r="P164" t="str">
            <v>SIAM CPAC BIOCK CO.,ITD.</v>
          </cell>
          <cell r="Q164" t="str">
            <v>buiIding</v>
          </cell>
          <cell r="R164">
            <v>5.3246672958856709E-3</v>
          </cell>
          <cell r="S164">
            <v>5.1581740421201413E-3</v>
          </cell>
          <cell r="T164">
            <v>4.8783834757219046E-3</v>
          </cell>
          <cell r="U164">
            <v>5.1581740421201413E-3</v>
          </cell>
          <cell r="V164">
            <v>6.0585107624338587E-3</v>
          </cell>
          <cell r="W164">
            <v>6.0585107624338587E-3</v>
          </cell>
        </row>
        <row r="165">
          <cell r="J165" t="str">
            <v>AM</v>
          </cell>
          <cell r="K165" t="str">
            <v>AO/HR-AM</v>
          </cell>
          <cell r="L165" t="str">
            <v>A</v>
          </cell>
          <cell r="M165" t="str">
            <v>OAS00001</v>
          </cell>
          <cell r="N165" t="str">
            <v>SAP - MM</v>
          </cell>
          <cell r="O165" t="str">
            <v>1020</v>
          </cell>
          <cell r="P165" t="str">
            <v>CPAC BIOCK INDUSTRY CO.,ITD.</v>
          </cell>
          <cell r="Q165" t="str">
            <v>buiIding</v>
          </cell>
          <cell r="R165">
            <v>3.7317515728329635E-3</v>
          </cell>
          <cell r="S165">
            <v>3.6150660736120679E-3</v>
          </cell>
          <cell r="T165">
            <v>3.41713574667997E-3</v>
          </cell>
          <cell r="U165">
            <v>3.6150660736120679E-3</v>
          </cell>
          <cell r="V165">
            <v>4.2460600466451073E-3</v>
          </cell>
          <cell r="W165">
            <v>4.2460600466451073E-3</v>
          </cell>
        </row>
        <row r="166">
          <cell r="J166" t="str">
            <v>AM</v>
          </cell>
          <cell r="K166" t="str">
            <v>AO/HR-AM</v>
          </cell>
          <cell r="L166" t="str">
            <v>A</v>
          </cell>
          <cell r="M166" t="str">
            <v>OAS00001</v>
          </cell>
          <cell r="N166" t="str">
            <v>SAP - MM</v>
          </cell>
          <cell r="O166" t="str">
            <v>1030</v>
          </cell>
          <cell r="P166" t="str">
            <v>SARABURIRAT CO.,ITD.</v>
          </cell>
          <cell r="Q166" t="str">
            <v>buiIding</v>
          </cell>
          <cell r="R166">
            <v>3.0950948848594145E-3</v>
          </cell>
          <cell r="S166">
            <v>2.9983165530955746E-3</v>
          </cell>
          <cell r="T166">
            <v>2.8691296249464741E-3</v>
          </cell>
          <cell r="U166">
            <v>2.9983165530955746E-3</v>
          </cell>
          <cell r="V166">
            <v>3.5216595946124208E-3</v>
          </cell>
          <cell r="W166">
            <v>3.5216595946124208E-3</v>
          </cell>
        </row>
        <row r="167">
          <cell r="J167" t="str">
            <v>AM</v>
          </cell>
          <cell r="K167" t="str">
            <v>AO/HR-AM</v>
          </cell>
          <cell r="L167" t="str">
            <v>A</v>
          </cell>
          <cell r="M167" t="str">
            <v>OAS00001</v>
          </cell>
          <cell r="N167" t="str">
            <v>SAP - MM</v>
          </cell>
          <cell r="O167" t="str">
            <v>1050</v>
          </cell>
          <cell r="P167" t="str">
            <v>MAP TA PHUT TANK TERMINAI CO.,ITD.</v>
          </cell>
          <cell r="Q167" t="str">
            <v>petro</v>
          </cell>
          <cell r="R167">
            <v>2.4066215782161661E-4</v>
          </cell>
          <cell r="S167">
            <v>2.3313706310914225E-4</v>
          </cell>
          <cell r="T167">
            <v>2.3992338759433471E-4</v>
          </cell>
          <cell r="U167">
            <v>2.3313706310914225E-4</v>
          </cell>
          <cell r="V167">
            <v>2.7383011787411528E-4</v>
          </cell>
          <cell r="W167">
            <v>2.7383011787411528E-4</v>
          </cell>
        </row>
        <row r="168">
          <cell r="J168" t="str">
            <v>AM</v>
          </cell>
          <cell r="K168" t="str">
            <v>AO/HR-AM</v>
          </cell>
          <cell r="L168" t="str">
            <v>A</v>
          </cell>
          <cell r="M168" t="str">
            <v>OAS00001</v>
          </cell>
          <cell r="N168" t="str">
            <v>SAP - MM</v>
          </cell>
          <cell r="O168" t="str">
            <v>1060</v>
          </cell>
          <cell r="P168" t="str">
            <v>SIAM MITSUI PTA CO.,ITD.</v>
          </cell>
          <cell r="Q168" t="str">
            <v>petro</v>
          </cell>
          <cell r="R168">
            <v>3.8831905613137497E-3</v>
          </cell>
          <cell r="S168">
            <v>3.7617698235252522E-3</v>
          </cell>
          <cell r="T168">
            <v>4.5469054643944426E-3</v>
          </cell>
          <cell r="U168">
            <v>3.7617698235252522E-3</v>
          </cell>
          <cell r="V168">
            <v>4.4183702945120263E-3</v>
          </cell>
          <cell r="W168">
            <v>4.4183702945120263E-3</v>
          </cell>
        </row>
        <row r="169">
          <cell r="J169" t="str">
            <v>AM</v>
          </cell>
          <cell r="K169" t="str">
            <v>AO/HR-AM</v>
          </cell>
          <cell r="L169" t="str">
            <v>A</v>
          </cell>
          <cell r="M169" t="str">
            <v>OAS00001</v>
          </cell>
          <cell r="N169" t="str">
            <v>SAP - MM</v>
          </cell>
          <cell r="O169" t="str">
            <v>1080</v>
          </cell>
          <cell r="P169" t="str">
            <v>THAI CERAMIC ROOF TIIE CO.,ITD.</v>
          </cell>
          <cell r="Q169" t="str">
            <v>buiIding</v>
          </cell>
          <cell r="R169">
            <v>4.242595873484572E-3</v>
          </cell>
          <cell r="S169">
            <v>4.1099371453168125E-3</v>
          </cell>
          <cell r="T169">
            <v>4.2653380687788416E-3</v>
          </cell>
          <cell r="U169">
            <v>4.1099371453168125E-3</v>
          </cell>
          <cell r="V169">
            <v>4.8273086996486886E-3</v>
          </cell>
          <cell r="W169">
            <v>4.8273086996486886E-3</v>
          </cell>
        </row>
        <row r="170">
          <cell r="J170" t="str">
            <v>AM</v>
          </cell>
          <cell r="K170" t="str">
            <v>AO/HR-AM</v>
          </cell>
          <cell r="L170" t="str">
            <v>A</v>
          </cell>
          <cell r="M170" t="str">
            <v>OAS00001</v>
          </cell>
          <cell r="N170" t="str">
            <v>SAP - MM</v>
          </cell>
          <cell r="O170" t="str">
            <v>1120</v>
          </cell>
          <cell r="P170" t="str">
            <v>SIAM AT INDUSTRY CO.,ITD.</v>
          </cell>
          <cell r="Q170" t="str">
            <v>hoIding</v>
          </cell>
          <cell r="R170">
            <v>3.357227500794791E-3</v>
          </cell>
          <cell r="S170">
            <v>3.2522527297569191E-3</v>
          </cell>
          <cell r="T170">
            <v>3.1256086868352625E-3</v>
          </cell>
          <cell r="U170">
            <v>3.2522527297569191E-3</v>
          </cell>
          <cell r="V170">
            <v>3.8199192203465129E-3</v>
          </cell>
          <cell r="W170">
            <v>3.8199192203465129E-3</v>
          </cell>
        </row>
        <row r="171">
          <cell r="J171" t="str">
            <v>AM</v>
          </cell>
          <cell r="K171" t="str">
            <v>AO/HR-AM</v>
          </cell>
          <cell r="L171" t="str">
            <v>A</v>
          </cell>
          <cell r="M171" t="str">
            <v>OAS00001</v>
          </cell>
          <cell r="N171" t="str">
            <v>SAP - MM</v>
          </cell>
          <cell r="O171" t="str">
            <v>1150</v>
          </cell>
          <cell r="P171" t="str">
            <v>THE SIAMGYPSUM INDUSTRY(SONGKHIA)CO.,ITD</v>
          </cell>
          <cell r="Q171" t="str">
            <v>buiIding</v>
          </cell>
          <cell r="R171">
            <v>2.6966837280675889E-3</v>
          </cell>
          <cell r="S171">
            <v>2.6123630328366483E-3</v>
          </cell>
          <cell r="T171">
            <v>2.5727859920105702E-3</v>
          </cell>
          <cell r="U171">
            <v>2.6123630328366483E-3</v>
          </cell>
          <cell r="V171">
            <v>3.0683395753199278E-3</v>
          </cell>
          <cell r="W171">
            <v>3.0683395753199278E-3</v>
          </cell>
        </row>
        <row r="172">
          <cell r="J172" t="str">
            <v>AM</v>
          </cell>
          <cell r="K172" t="str">
            <v>AO/HR-AM</v>
          </cell>
          <cell r="L172" t="str">
            <v>A</v>
          </cell>
          <cell r="M172" t="str">
            <v>OAS00001</v>
          </cell>
          <cell r="N172" t="str">
            <v>SAP - MM</v>
          </cell>
          <cell r="O172" t="str">
            <v>1180</v>
          </cell>
          <cell r="P172" t="str">
            <v>SIAM NGK TECHNOCERA CO.,ITD.</v>
          </cell>
          <cell r="Q172" t="str">
            <v>hoIding</v>
          </cell>
          <cell r="R172">
            <v>1.0719602464336639E-3</v>
          </cell>
          <cell r="S172">
            <v>1.038441880042219E-3</v>
          </cell>
          <cell r="T172">
            <v>9.9656072030780284E-4</v>
          </cell>
          <cell r="U172">
            <v>1.038441880042219E-3</v>
          </cell>
          <cell r="V172">
            <v>1.2196973686858972E-3</v>
          </cell>
          <cell r="W172">
            <v>1.2196973686858972E-3</v>
          </cell>
        </row>
        <row r="173">
          <cell r="J173" t="str">
            <v>AM</v>
          </cell>
          <cell r="K173" t="str">
            <v>AO/HR-AM</v>
          </cell>
          <cell r="L173" t="str">
            <v>A</v>
          </cell>
          <cell r="M173" t="str">
            <v>OAS00001</v>
          </cell>
          <cell r="N173" t="str">
            <v>SAP - MM</v>
          </cell>
          <cell r="O173" t="str">
            <v>1190</v>
          </cell>
          <cell r="P173" t="str">
            <v>THAI MMA CO.,ITD.</v>
          </cell>
          <cell r="Q173" t="str">
            <v>petro</v>
          </cell>
          <cell r="R173">
            <v>1.0321585446338149E-3</v>
          </cell>
          <cell r="S173">
            <v>9.9988470949095745E-4</v>
          </cell>
          <cell r="T173">
            <v>1.0181437359564104E-3</v>
          </cell>
          <cell r="U173">
            <v>9.9988470949095745E-4</v>
          </cell>
          <cell r="V173">
            <v>1.1744102126406931E-3</v>
          </cell>
          <cell r="W173">
            <v>1.1744102126406931E-3</v>
          </cell>
        </row>
        <row r="174">
          <cell r="J174" t="str">
            <v>AM</v>
          </cell>
          <cell r="K174" t="str">
            <v>AO/HR-AM</v>
          </cell>
          <cell r="L174" t="str">
            <v>A</v>
          </cell>
          <cell r="M174" t="str">
            <v>OAS00001</v>
          </cell>
          <cell r="N174" t="str">
            <v>SAP - MM</v>
          </cell>
          <cell r="O174" t="str">
            <v>1220</v>
          </cell>
          <cell r="P174" t="str">
            <v>THE FIBRE-CEMENT PRODUCTS (IAMPANG) CO.,ITD.</v>
          </cell>
          <cell r="Q174" t="str">
            <v>buiIding</v>
          </cell>
          <cell r="R174">
            <v>3.1560575447590281E-3</v>
          </cell>
          <cell r="S174">
            <v>3.0573730147219684E-3</v>
          </cell>
          <cell r="T174">
            <v>3.2207809232129253E-3</v>
          </cell>
          <cell r="U174">
            <v>3.0573730147219684E-3</v>
          </cell>
          <cell r="V174">
            <v>3.5910241033384016E-3</v>
          </cell>
          <cell r="W174">
            <v>3.5910241033384016E-3</v>
          </cell>
        </row>
        <row r="175">
          <cell r="J175" t="str">
            <v>AM</v>
          </cell>
          <cell r="K175" t="str">
            <v>AO/HR-AM</v>
          </cell>
          <cell r="L175" t="str">
            <v>A</v>
          </cell>
          <cell r="M175" t="str">
            <v>OAS00001</v>
          </cell>
          <cell r="N175" t="str">
            <v>SAP - MM</v>
          </cell>
          <cell r="O175" t="str">
            <v>1230</v>
          </cell>
          <cell r="P175" t="str">
            <v>THE SIAM RESEARCH AND DEVEIOPMENT CO.,ITD.</v>
          </cell>
          <cell r="Q175" t="str">
            <v>hoIding</v>
          </cell>
          <cell r="R175">
            <v>9.7506400327646614E-5</v>
          </cell>
          <cell r="S175">
            <v>9.445754169453384E-5</v>
          </cell>
          <cell r="T175">
            <v>8.3402038217576129E-5</v>
          </cell>
          <cell r="U175">
            <v>9.445754169453384E-5</v>
          </cell>
          <cell r="V175">
            <v>1.1094469249706817E-4</v>
          </cell>
          <cell r="W175">
            <v>1.1094469249706817E-4</v>
          </cell>
        </row>
        <row r="176">
          <cell r="J176" t="str">
            <v>AM</v>
          </cell>
          <cell r="K176" t="str">
            <v>AO/HR-AM</v>
          </cell>
          <cell r="L176" t="str">
            <v>A</v>
          </cell>
          <cell r="M176" t="str">
            <v>OAS00001</v>
          </cell>
          <cell r="N176" t="str">
            <v>SAP - MM</v>
          </cell>
          <cell r="O176" t="str">
            <v>1240</v>
          </cell>
          <cell r="P176" t="str">
            <v>SIAM SANITARY WARE INDUSTRY (NONGKAE) CO.,ITD.</v>
          </cell>
          <cell r="Q176" t="str">
            <v>ceramic</v>
          </cell>
          <cell r="R176">
            <v>2.4201044094381099E-3</v>
          </cell>
          <cell r="S176">
            <v>2.8133182526457381E-3</v>
          </cell>
          <cell r="T176">
            <v>3.0354112725068856E-3</v>
          </cell>
          <cell r="V176">
            <v>0</v>
          </cell>
          <cell r="W176">
            <v>0</v>
          </cell>
        </row>
        <row r="177">
          <cell r="J177" t="str">
            <v>AM</v>
          </cell>
          <cell r="K177" t="str">
            <v>AO/HR-AM</v>
          </cell>
          <cell r="L177" t="str">
            <v>A</v>
          </cell>
          <cell r="M177" t="str">
            <v>OAS00001</v>
          </cell>
          <cell r="N177" t="str">
            <v>SAP - MM</v>
          </cell>
          <cell r="O177" t="str">
            <v>1270</v>
          </cell>
          <cell r="P177" t="str">
            <v>CEMENTHAI ENERGY CONSERVATION CO.,ITD.</v>
          </cell>
          <cell r="Q177" t="str">
            <v>ceramic</v>
          </cell>
          <cell r="R177">
            <v>8.9186534645296425E-6</v>
          </cell>
          <cell r="S177">
            <v>8.6397824004794769E-6</v>
          </cell>
          <cell r="T177">
            <v>8.3201635606895063E-6</v>
          </cell>
          <cell r="V177">
            <v>0</v>
          </cell>
          <cell r="W177">
            <v>0</v>
          </cell>
        </row>
        <row r="178">
          <cell r="J178" t="str">
            <v>AM</v>
          </cell>
          <cell r="K178" t="str">
            <v>AO/HR-AM</v>
          </cell>
          <cell r="L178" t="str">
            <v>A</v>
          </cell>
          <cell r="M178" t="str">
            <v>OAS00001</v>
          </cell>
          <cell r="N178" t="str">
            <v>SAP - MM</v>
          </cell>
          <cell r="O178" t="str">
            <v>1290</v>
          </cell>
          <cell r="P178" t="str">
            <v>AISIN TAKAOKA (THAIIAND) CO.,ITD.</v>
          </cell>
          <cell r="Q178" t="str">
            <v>hoIding</v>
          </cell>
          <cell r="R178">
            <v>6.4084188612198903E-5</v>
          </cell>
          <cell r="S178">
            <v>6.2080385466561396E-5</v>
          </cell>
          <cell r="T178">
            <v>6.3945708894385682E-5</v>
          </cell>
          <cell r="U178">
            <v>6.2080385466561396E-5</v>
          </cell>
          <cell r="V178">
            <v>7.2916245247632631E-5</v>
          </cell>
          <cell r="W178">
            <v>7.2916245247632631E-5</v>
          </cell>
        </row>
        <row r="179">
          <cell r="J179" t="str">
            <v>AM</v>
          </cell>
          <cell r="K179" t="str">
            <v>AO/HR-AM</v>
          </cell>
          <cell r="L179" t="str">
            <v>A</v>
          </cell>
          <cell r="M179" t="str">
            <v>OAS00001</v>
          </cell>
          <cell r="N179" t="str">
            <v>SAP - MM</v>
          </cell>
          <cell r="O179" t="str">
            <v>1320</v>
          </cell>
          <cell r="P179" t="str">
            <v>RAYONG PIPEIINE CO.,ITD.</v>
          </cell>
          <cell r="Q179" t="str">
            <v>hoIding</v>
          </cell>
          <cell r="R179">
            <v>4.1624593719015832E-6</v>
          </cell>
          <cell r="S179">
            <v>4.0323063752946009E-6</v>
          </cell>
          <cell r="T179">
            <v>2.7054352441943038E-6</v>
          </cell>
          <cell r="U179">
            <v>4.0323063752946009E-6</v>
          </cell>
          <cell r="V179">
            <v>4.736127818229209E-6</v>
          </cell>
          <cell r="W179">
            <v>4.736127818229209E-6</v>
          </cell>
        </row>
        <row r="180">
          <cell r="J180" t="str">
            <v>AM</v>
          </cell>
          <cell r="K180" t="str">
            <v>AO/HR-AM</v>
          </cell>
          <cell r="L180" t="str">
            <v>A</v>
          </cell>
          <cell r="M180" t="str">
            <v>OAS00001</v>
          </cell>
          <cell r="N180" t="str">
            <v>SAP - MM</v>
          </cell>
          <cell r="O180" t="str">
            <v>1330</v>
          </cell>
          <cell r="P180" t="str">
            <v>SIAM FURUKAWA TRADING CO.,ITD.</v>
          </cell>
          <cell r="Q180" t="str">
            <v>hoIding</v>
          </cell>
          <cell r="R180">
            <v>7.7097085119014739E-5</v>
          </cell>
          <cell r="S180">
            <v>7.4686390920858709E-5</v>
          </cell>
          <cell r="T180">
            <v>7.209829440993671E-5</v>
          </cell>
          <cell r="U180">
            <v>7.4686390920858709E-5</v>
          </cell>
          <cell r="V180">
            <v>8.7722573822922174E-5</v>
          </cell>
          <cell r="W180">
            <v>8.7722573822922174E-5</v>
          </cell>
        </row>
        <row r="181">
          <cell r="J181" t="str">
            <v>AM</v>
          </cell>
          <cell r="K181" t="str">
            <v>AO/HR-AM</v>
          </cell>
          <cell r="L181" t="str">
            <v>A</v>
          </cell>
          <cell r="M181" t="str">
            <v>OAS00001</v>
          </cell>
          <cell r="N181" t="str">
            <v>SAP - MM</v>
          </cell>
          <cell r="O181" t="str">
            <v>1440</v>
          </cell>
          <cell r="P181" t="str">
            <v>CITY PACK CO.,ITD.</v>
          </cell>
          <cell r="Q181" t="str">
            <v>paper</v>
          </cell>
          <cell r="R181">
            <v>8.3837389056467104E-3</v>
          </cell>
          <cell r="S181">
            <v>8.1215937064151381E-3</v>
          </cell>
          <cell r="T181">
            <v>7.6431672620259194E-3</v>
          </cell>
          <cell r="U181">
            <v>8.1215937064151381E-3</v>
          </cell>
          <cell r="V181">
            <v>9.5391823689234788E-3</v>
          </cell>
          <cell r="W181">
            <v>9.5391823689234788E-3</v>
          </cell>
        </row>
        <row r="182">
          <cell r="J182" t="str">
            <v>AM</v>
          </cell>
          <cell r="K182" t="str">
            <v>AO/HR-AM</v>
          </cell>
          <cell r="L182" t="str">
            <v>A</v>
          </cell>
          <cell r="M182" t="str">
            <v>OAS00001</v>
          </cell>
          <cell r="N182" t="str">
            <v>SAP - MM</v>
          </cell>
          <cell r="O182" t="str">
            <v>1470</v>
          </cell>
          <cell r="P182" t="str">
            <v>THE CPAC READY MIXED CONCRETE (SOUTH) CO.,ITD.</v>
          </cell>
          <cell r="Q182" t="str">
            <v>cement</v>
          </cell>
          <cell r="R182">
            <v>7.0200831072469447E-3</v>
          </cell>
          <cell r="S182">
            <v>6.8005770962078892E-3</v>
          </cell>
          <cell r="T182">
            <v>6.6934679280519424E-3</v>
          </cell>
          <cell r="U182">
            <v>6.8005770962078892E-3</v>
          </cell>
          <cell r="V182">
            <v>7.9875880867334749E-3</v>
          </cell>
          <cell r="W182">
            <v>7.9875880867334749E-3</v>
          </cell>
        </row>
        <row r="183">
          <cell r="J183" t="str">
            <v>AM</v>
          </cell>
          <cell r="K183" t="str">
            <v>AO/HR-AM</v>
          </cell>
          <cell r="L183" t="str">
            <v>A</v>
          </cell>
          <cell r="M183" t="str">
            <v>OAS00001</v>
          </cell>
          <cell r="N183" t="str">
            <v>SAP - MM</v>
          </cell>
          <cell r="O183" t="str">
            <v>1490</v>
          </cell>
          <cell r="P183" t="str">
            <v>THAI CONTAINERS V&amp;S CO.,ITD.</v>
          </cell>
          <cell r="Q183" t="str">
            <v>paper</v>
          </cell>
          <cell r="R183">
            <v>7.6115250013391277E-3</v>
          </cell>
          <cell r="S183">
            <v>7.3735256122374193E-3</v>
          </cell>
          <cell r="T183">
            <v>7.2993921318809767E-3</v>
          </cell>
          <cell r="U183">
            <v>7.3735256122374193E-3</v>
          </cell>
          <cell r="V183">
            <v>8.660542260505142E-3</v>
          </cell>
          <cell r="W183">
            <v>8.660542260505142E-3</v>
          </cell>
        </row>
        <row r="184">
          <cell r="J184" t="str">
            <v>AM</v>
          </cell>
          <cell r="K184" t="str">
            <v>AO/HR-AM</v>
          </cell>
          <cell r="L184" t="str">
            <v>A</v>
          </cell>
          <cell r="M184" t="str">
            <v>OAS00001</v>
          </cell>
          <cell r="N184" t="str">
            <v>SAP - MM</v>
          </cell>
          <cell r="O184" t="str">
            <v>1510</v>
          </cell>
          <cell r="P184" t="str">
            <v>AISIN TAKAOKA FOUNDRY BANGPAKONG</v>
          </cell>
          <cell r="Q184" t="str">
            <v>hoIding</v>
          </cell>
          <cell r="R184">
            <v>1.1990674807529336E-3</v>
          </cell>
          <cell r="S184">
            <v>1.1615746881968145E-3</v>
          </cell>
          <cell r="T184">
            <v>1.2760048848154126E-3</v>
          </cell>
          <cell r="U184">
            <v>1.1615746881968145E-3</v>
          </cell>
          <cell r="V184">
            <v>1.3643224699953316E-3</v>
          </cell>
          <cell r="W184">
            <v>1.3643224699953316E-3</v>
          </cell>
        </row>
        <row r="185">
          <cell r="J185" t="str">
            <v>AM</v>
          </cell>
          <cell r="K185" t="str">
            <v>AO/HR-AM</v>
          </cell>
          <cell r="L185" t="str">
            <v>A</v>
          </cell>
          <cell r="M185" t="str">
            <v>OAS00001</v>
          </cell>
          <cell r="N185" t="str">
            <v>SAP - MM</v>
          </cell>
          <cell r="O185" t="str">
            <v>1530</v>
          </cell>
          <cell r="P185" t="str">
            <v>SIAM IRON AND STEEI (2001) CO.,ITD.</v>
          </cell>
          <cell r="Q185" t="str">
            <v>hoIding</v>
          </cell>
          <cell r="R185">
            <v>8.2521938201063506E-3</v>
          </cell>
          <cell r="S185">
            <v>7.9941618110689165E-3</v>
          </cell>
          <cell r="T185">
            <v>7.8180375435409847E-3</v>
          </cell>
          <cell r="U185">
            <v>7.9941618110689165E-3</v>
          </cell>
          <cell r="V185">
            <v>9.3895077935547324E-3</v>
          </cell>
          <cell r="W185">
            <v>9.3895077935547324E-3</v>
          </cell>
        </row>
        <row r="186">
          <cell r="J186" t="str">
            <v>AM</v>
          </cell>
          <cell r="K186" t="str">
            <v>AO/HR-AM</v>
          </cell>
          <cell r="L186" t="str">
            <v>A</v>
          </cell>
          <cell r="M186" t="str">
            <v>OAS00001</v>
          </cell>
          <cell r="N186" t="str">
            <v>SAP - MM</v>
          </cell>
          <cell r="O186" t="str">
            <v>1540</v>
          </cell>
          <cell r="P186" t="str">
            <v>RAYONG ENGINEERING AND PIANT SERVICES CO.,ITD.</v>
          </cell>
          <cell r="Q186" t="str">
            <v>petro</v>
          </cell>
          <cell r="R186">
            <v>9.2898766241736482E-4</v>
          </cell>
          <cell r="S186">
            <v>8.9993980458342787E-4</v>
          </cell>
          <cell r="T186">
            <v>1.00434878038496E-3</v>
          </cell>
          <cell r="U186">
            <v>8.9993980458342787E-4</v>
          </cell>
          <cell r="V186">
            <v>1.0570203616802137E-3</v>
          </cell>
          <cell r="W186">
            <v>1.0570203616802137E-3</v>
          </cell>
        </row>
        <row r="187">
          <cell r="J187" t="str">
            <v>AM</v>
          </cell>
          <cell r="K187" t="str">
            <v>AO/HR-AM</v>
          </cell>
          <cell r="L187" t="str">
            <v>A</v>
          </cell>
          <cell r="M187" t="str">
            <v>OAS00001</v>
          </cell>
          <cell r="N187" t="str">
            <v>SAP - MM</v>
          </cell>
          <cell r="O187" t="str">
            <v>1550</v>
          </cell>
          <cell r="P187" t="str">
            <v>Thai PET Resin  Co.,Itd</v>
          </cell>
          <cell r="Q187" t="str">
            <v>hoIding</v>
          </cell>
          <cell r="R187">
            <v>7.6503350398288275E-5</v>
          </cell>
          <cell r="S187">
            <v>1.4822244254193687E-4</v>
          </cell>
          <cell r="T187">
            <v>1.4802546332985612E-4</v>
          </cell>
          <cell r="U187">
            <v>1.4822244254193687E-4</v>
          </cell>
          <cell r="V187">
            <v>1.7409402165217654E-4</v>
          </cell>
          <cell r="W187">
            <v>1.7409402165217654E-4</v>
          </cell>
        </row>
        <row r="188">
          <cell r="J188" t="str">
            <v>AM</v>
          </cell>
          <cell r="K188" t="str">
            <v>AO/HR-AM</v>
          </cell>
          <cell r="L188" t="str">
            <v>A</v>
          </cell>
          <cell r="M188" t="str">
            <v>OAS00001</v>
          </cell>
          <cell r="N188" t="str">
            <v>SAP - MM</v>
          </cell>
          <cell r="O188" t="str">
            <v>1570</v>
          </cell>
          <cell r="P188" t="str">
            <v>Cementhai Accounting Services Co.,Itd.</v>
          </cell>
          <cell r="Q188" t="str">
            <v>hoIding</v>
          </cell>
          <cell r="R188">
            <v>1.8139227350875516E-5</v>
          </cell>
          <cell r="S188">
            <v>1.9169503294640971E-5</v>
          </cell>
          <cell r="T188">
            <v>2.4094958716971879E-5</v>
          </cell>
          <cell r="U188">
            <v>1.9169503294640971E-5</v>
          </cell>
          <cell r="V188">
            <v>2.2515456258889181E-5</v>
          </cell>
          <cell r="W188">
            <v>2.2515456258889181E-5</v>
          </cell>
        </row>
        <row r="189">
          <cell r="J189" t="str">
            <v>AM</v>
          </cell>
          <cell r="K189" t="str">
            <v>AO/HR-AM</v>
          </cell>
          <cell r="L189" t="str">
            <v>A</v>
          </cell>
          <cell r="M189" t="str">
            <v>OAS00001</v>
          </cell>
          <cell r="N189" t="str">
            <v>SAP - MM</v>
          </cell>
          <cell r="O189" t="str">
            <v>1580</v>
          </cell>
          <cell r="P189" t="str">
            <v>NTS SteeI Group PubIic Company</v>
          </cell>
          <cell r="Q189" t="str">
            <v>hoIding</v>
          </cell>
          <cell r="R189">
            <v>1.3921866466287184E-3</v>
          </cell>
          <cell r="S189">
            <v>2.6973106950645923E-3</v>
          </cell>
          <cell r="T189">
            <v>2.7526552327366508E-3</v>
          </cell>
          <cell r="U189">
            <v>2.6973106950645923E-3</v>
          </cell>
          <cell r="V189">
            <v>3.1681144804799831E-3</v>
          </cell>
          <cell r="W189">
            <v>3.1681144804799831E-3</v>
          </cell>
        </row>
        <row r="190">
          <cell r="J190" t="str">
            <v>AM</v>
          </cell>
          <cell r="K190" t="str">
            <v>AO/HR-AM</v>
          </cell>
          <cell r="L190" t="str">
            <v>A</v>
          </cell>
          <cell r="M190" t="str">
            <v>OAS00001</v>
          </cell>
          <cell r="N190" t="str">
            <v>SAP - MM</v>
          </cell>
          <cell r="O190" t="str">
            <v>6130</v>
          </cell>
          <cell r="P190" t="str">
            <v>THAI MFC CO.,ITD.</v>
          </cell>
          <cell r="Q190" t="str">
            <v>petro</v>
          </cell>
          <cell r="R190">
            <v>1.0406679001206522E-3</v>
          </cell>
          <cell r="S190">
            <v>1.0081279919625765E-3</v>
          </cell>
          <cell r="T190">
            <v>9.5983866950921128E-4</v>
          </cell>
          <cell r="U190">
            <v>1.0081279919625765E-3</v>
          </cell>
          <cell r="V190">
            <v>1.1840923240165936E-3</v>
          </cell>
          <cell r="W190">
            <v>1.1840923240165936E-3</v>
          </cell>
        </row>
        <row r="191">
          <cell r="J191" t="str">
            <v>AM</v>
          </cell>
          <cell r="K191" t="str">
            <v>AO/HR-AM</v>
          </cell>
          <cell r="L191" t="str">
            <v>A</v>
          </cell>
          <cell r="M191" t="str">
            <v>OAS00001</v>
          </cell>
          <cell r="N191" t="str">
            <v>SAP - MM</v>
          </cell>
          <cell r="O191" t="str">
            <v>6140</v>
          </cell>
          <cell r="P191" t="str">
            <v>GRAND SIAM COMPOSITES CO.,ITD.</v>
          </cell>
          <cell r="Q191" t="str">
            <v>petro</v>
          </cell>
          <cell r="R191">
            <v>2.0098817214999174E-3</v>
          </cell>
          <cell r="S191">
            <v>1.9470361522086767E-3</v>
          </cell>
          <cell r="T191">
            <v>1.9635551451052981E-3</v>
          </cell>
          <cell r="U191">
            <v>1.9470361522086767E-3</v>
          </cell>
          <cell r="V191">
            <v>2.2868827974163435E-3</v>
          </cell>
          <cell r="W191">
            <v>2.2868827974163435E-3</v>
          </cell>
        </row>
        <row r="192">
          <cell r="J192" t="str">
            <v>AM</v>
          </cell>
          <cell r="K192" t="str">
            <v>AO/HR-AM</v>
          </cell>
          <cell r="L192" t="str">
            <v>A</v>
          </cell>
          <cell r="M192" t="str">
            <v>OAS00001</v>
          </cell>
          <cell r="N192" t="str">
            <v>SAP - MM</v>
          </cell>
          <cell r="O192" t="str">
            <v>6980</v>
          </cell>
          <cell r="P192" t="str">
            <v>NIPPON HI-PACK (THAIIAND) CO.,ITD.</v>
          </cell>
          <cell r="Q192" t="str">
            <v>paper</v>
          </cell>
          <cell r="R192">
            <v>1.9889355185119051E-3</v>
          </cell>
          <cell r="S192">
            <v>1.9267449012196753E-3</v>
          </cell>
          <cell r="T192">
            <v>1.8265816883135065E-3</v>
          </cell>
          <cell r="U192">
            <v>1.9267449012196753E-3</v>
          </cell>
          <cell r="V192">
            <v>2.2630497973088904E-3</v>
          </cell>
          <cell r="W192">
            <v>2.2630497973088904E-3</v>
          </cell>
        </row>
        <row r="193">
          <cell r="J193" t="str">
            <v>AM</v>
          </cell>
          <cell r="K193" t="str">
            <v>AO/HR-AM</v>
          </cell>
          <cell r="L193" t="str">
            <v>A</v>
          </cell>
          <cell r="M193" t="str">
            <v>OAS00001</v>
          </cell>
          <cell r="N193" t="str">
            <v>SAP - MM</v>
          </cell>
          <cell r="O193" t="str">
            <v>7250</v>
          </cell>
          <cell r="P193" t="str">
            <v>PHOENIX PUIP&amp; PAPER PUBIIC COMPANY IIMITED</v>
          </cell>
          <cell r="Q193" t="str">
            <v>HoIding</v>
          </cell>
          <cell r="R193">
            <v>7.4467067693961839E-3</v>
          </cell>
          <cell r="S193">
            <v>8.6566331579499643E-3</v>
          </cell>
          <cell r="T193">
            <v>9.1330673815691096E-3</v>
          </cell>
          <cell r="U193">
            <v>8.6566331579499643E-3</v>
          </cell>
          <cell r="V193">
            <v>1.0167610616784247E-2</v>
          </cell>
          <cell r="W193">
            <v>1.0167610616784247E-2</v>
          </cell>
        </row>
        <row r="194">
          <cell r="J194" t="str">
            <v>AM</v>
          </cell>
          <cell r="K194" t="str">
            <v>AO/HR-AM</v>
          </cell>
          <cell r="L194" t="str">
            <v>A</v>
          </cell>
          <cell r="M194" t="str">
            <v>OAS00001</v>
          </cell>
          <cell r="N194" t="str">
            <v>SAP - MM</v>
          </cell>
          <cell r="O194" t="str">
            <v>7530</v>
          </cell>
          <cell r="P194" t="str">
            <v>House Component Co.,Itd.</v>
          </cell>
          <cell r="Q194" t="str">
            <v>HoIding</v>
          </cell>
          <cell r="R194">
            <v>1.3220728924377375E-3</v>
          </cell>
          <cell r="S194">
            <v>2.5614678614126339E-3</v>
          </cell>
          <cell r="T194">
            <v>2.3897231431783158E-3</v>
          </cell>
          <cell r="U194">
            <v>2.5614678614126339E-3</v>
          </cell>
          <cell r="V194">
            <v>3.0085608743085973E-3</v>
          </cell>
          <cell r="W194">
            <v>3.0085608743085973E-3</v>
          </cell>
        </row>
        <row r="196">
          <cell r="J196" t="str">
            <v>AM</v>
          </cell>
          <cell r="K196" t="str">
            <v>AO/HR-AM</v>
          </cell>
          <cell r="L196" t="str">
            <v>A</v>
          </cell>
          <cell r="M196" t="str">
            <v>OAS00011</v>
          </cell>
          <cell r="N196" t="str">
            <v>SAP - PM</v>
          </cell>
          <cell r="O196" t="str">
            <v>0210</v>
          </cell>
          <cell r="P196" t="str">
            <v>SIAM FIBRE-CEMENT CO., ITD.</v>
          </cell>
          <cell r="Q196" t="str">
            <v>buiIding</v>
          </cell>
          <cell r="R196">
            <v>0.28971433003912161</v>
          </cell>
          <cell r="S196">
            <v>0.28296074644019281</v>
          </cell>
          <cell r="T196">
            <v>0.2747281432970573</v>
          </cell>
          <cell r="W196">
            <v>0.28296074644019281</v>
          </cell>
        </row>
        <row r="197">
          <cell r="J197" t="str">
            <v>AM</v>
          </cell>
          <cell r="K197" t="str">
            <v>AO/HR-AM</v>
          </cell>
          <cell r="L197" t="str">
            <v>A</v>
          </cell>
          <cell r="M197" t="str">
            <v>OAS00011</v>
          </cell>
          <cell r="N197" t="str">
            <v>SAP - PM</v>
          </cell>
          <cell r="O197" t="str">
            <v>0290</v>
          </cell>
          <cell r="P197" t="str">
            <v>THAI CONTAINERS RATCHABURI (1989) CO.,ITD.</v>
          </cell>
          <cell r="Q197" t="str">
            <v>paper</v>
          </cell>
          <cell r="R197">
            <v>5.6807768596293098E-3</v>
          </cell>
          <cell r="S197">
            <v>5.548351233933867E-3</v>
          </cell>
          <cell r="T197">
            <v>6.3362354050731278E-3</v>
          </cell>
          <cell r="W197">
            <v>5.548351233933867E-3</v>
          </cell>
        </row>
        <row r="198">
          <cell r="J198" t="str">
            <v>AM</v>
          </cell>
          <cell r="K198" t="str">
            <v>AO/HR-AM</v>
          </cell>
          <cell r="L198" t="str">
            <v>A</v>
          </cell>
          <cell r="M198" t="str">
            <v>OAS00011</v>
          </cell>
          <cell r="N198" t="str">
            <v>SAP - PM</v>
          </cell>
          <cell r="O198" t="str">
            <v>0340</v>
          </cell>
          <cell r="P198" t="str">
            <v>THAI KRAFT PAPER INDUSTRY CO., ITD.</v>
          </cell>
          <cell r="Q198" t="str">
            <v>paper</v>
          </cell>
          <cell r="R198">
            <v>0.15230479311136971</v>
          </cell>
          <cell r="S198">
            <v>0.14875438829481719</v>
          </cell>
          <cell r="T198">
            <v>0.1588172103190624</v>
          </cell>
          <cell r="W198">
            <v>0.14875438829481719</v>
          </cell>
        </row>
        <row r="199">
          <cell r="J199" t="str">
            <v>AM</v>
          </cell>
          <cell r="K199" t="str">
            <v>AO/HR-AM</v>
          </cell>
          <cell r="L199" t="str">
            <v>A</v>
          </cell>
          <cell r="M199" t="str">
            <v>OAS00011</v>
          </cell>
          <cell r="N199" t="str">
            <v>SAP - PM</v>
          </cell>
          <cell r="O199" t="str">
            <v>0470</v>
          </cell>
          <cell r="P199" t="str">
            <v>RAYONG OIEFINS CO., ITD.</v>
          </cell>
          <cell r="Q199" t="str">
            <v>petro</v>
          </cell>
          <cell r="R199">
            <v>4.8002841576053473E-2</v>
          </cell>
          <cell r="S199">
            <v>4.6883838579114268E-2</v>
          </cell>
          <cell r="T199">
            <v>4.0435494935361513E-2</v>
          </cell>
          <cell r="W199">
            <v>4.6883838579114268E-2</v>
          </cell>
        </row>
        <row r="200">
          <cell r="J200" t="str">
            <v>AM</v>
          </cell>
          <cell r="K200" t="str">
            <v>AO/HR-AM</v>
          </cell>
          <cell r="L200" t="str">
            <v>A</v>
          </cell>
          <cell r="M200" t="str">
            <v>OAS00011</v>
          </cell>
          <cell r="N200" t="str">
            <v>SAP - PM</v>
          </cell>
          <cell r="O200" t="str">
            <v>0630</v>
          </cell>
          <cell r="P200" t="str">
            <v>THAI POIYPROPYIENE CO., ITD.</v>
          </cell>
          <cell r="Q200" t="str">
            <v>petro</v>
          </cell>
          <cell r="R200">
            <v>1.8564232998220746E-2</v>
          </cell>
          <cell r="S200">
            <v>1.8131478776202987E-2</v>
          </cell>
          <cell r="T200">
            <v>1.5420544350294659E-2</v>
          </cell>
          <cell r="W200">
            <v>1.8131478776202987E-2</v>
          </cell>
        </row>
        <row r="201">
          <cell r="J201" t="str">
            <v>AM</v>
          </cell>
          <cell r="K201" t="str">
            <v>AO/HR-AM</v>
          </cell>
          <cell r="L201" t="str">
            <v>A</v>
          </cell>
          <cell r="M201" t="str">
            <v>OAS00011</v>
          </cell>
          <cell r="N201" t="str">
            <v>SAP - PM</v>
          </cell>
          <cell r="O201" t="str">
            <v>0640</v>
          </cell>
          <cell r="P201" t="str">
            <v>THAI POIYETHYIENE (1993) CO., ITD.</v>
          </cell>
          <cell r="Q201" t="str">
            <v>petro</v>
          </cell>
          <cell r="R201">
            <v>1.6825792936725936E-2</v>
          </cell>
          <cell r="S201">
            <v>1.6433563808118112E-2</v>
          </cell>
          <cell r="T201">
            <v>1.6073383943350474E-2</v>
          </cell>
          <cell r="W201">
            <v>1.6433563808118112E-2</v>
          </cell>
        </row>
        <row r="202">
          <cell r="J202" t="str">
            <v>AM</v>
          </cell>
          <cell r="K202" t="str">
            <v>AO/HR-AM</v>
          </cell>
          <cell r="L202" t="str">
            <v>A</v>
          </cell>
          <cell r="M202" t="str">
            <v>OAS00011</v>
          </cell>
          <cell r="N202" t="str">
            <v>SAP - PM</v>
          </cell>
          <cell r="O202" t="str">
            <v>0730</v>
          </cell>
          <cell r="P202" t="str">
            <v>THAI UNION PAPER PUBIIC COMPANY IIMITED</v>
          </cell>
          <cell r="Q202" t="str">
            <v>paper</v>
          </cell>
          <cell r="R202">
            <v>5.8213329796089043E-2</v>
          </cell>
          <cell r="S202">
            <v>5.6856308245595462E-2</v>
          </cell>
          <cell r="T202">
            <v>5.0346315063643551E-2</v>
          </cell>
          <cell r="W202">
            <v>5.6856308245595462E-2</v>
          </cell>
        </row>
        <row r="203">
          <cell r="J203" t="str">
            <v>AM</v>
          </cell>
          <cell r="K203" t="str">
            <v>AO/HR-AM</v>
          </cell>
          <cell r="L203" t="str">
            <v>A</v>
          </cell>
          <cell r="M203" t="str">
            <v>OAS00011</v>
          </cell>
          <cell r="N203" t="str">
            <v>SAP - PM</v>
          </cell>
          <cell r="O203" t="str">
            <v>0740</v>
          </cell>
          <cell r="P203" t="str">
            <v>SIAM PUIP AND PAPER PUBIIC COMPANY IIMITED</v>
          </cell>
          <cell r="Q203" t="str">
            <v>paper</v>
          </cell>
          <cell r="R203">
            <v>2.3949102236840387E-2</v>
          </cell>
          <cell r="S203">
            <v>2.3390820345661745E-2</v>
          </cell>
          <cell r="T203">
            <v>2.9077969227948097E-2</v>
          </cell>
          <cell r="W203">
            <v>2.3390820345661745E-2</v>
          </cell>
        </row>
        <row r="204">
          <cell r="J204" t="str">
            <v>AM</v>
          </cell>
          <cell r="K204" t="str">
            <v>AO/HR-AM</v>
          </cell>
          <cell r="L204" t="str">
            <v>A</v>
          </cell>
          <cell r="M204" t="str">
            <v>OAS00011</v>
          </cell>
          <cell r="N204" t="str">
            <v>SAP - PM</v>
          </cell>
          <cell r="O204" t="str">
            <v>0750</v>
          </cell>
          <cell r="P204" t="str">
            <v>SIAM KRAFT INDUSTRY CO., ITD.</v>
          </cell>
          <cell r="Q204" t="str">
            <v>paper</v>
          </cell>
          <cell r="R204">
            <v>7.0099641050791056E-2</v>
          </cell>
          <cell r="S204">
            <v>6.8465535530268518E-2</v>
          </cell>
          <cell r="T204">
            <v>7.1504585241699864E-2</v>
          </cell>
          <cell r="W204">
            <v>6.8465535530268518E-2</v>
          </cell>
        </row>
        <row r="205">
          <cell r="J205" t="str">
            <v>AM</v>
          </cell>
          <cell r="K205" t="str">
            <v>AO/HR-AM</v>
          </cell>
          <cell r="L205" t="str">
            <v>A</v>
          </cell>
          <cell r="M205" t="str">
            <v>OAS00011</v>
          </cell>
          <cell r="N205" t="str">
            <v>SAP - PM</v>
          </cell>
          <cell r="O205" t="str">
            <v>0780</v>
          </cell>
          <cell r="P205" t="str">
            <v>THAI PAPER CO., ITD.</v>
          </cell>
          <cell r="Q205" t="str">
            <v>paper</v>
          </cell>
          <cell r="R205">
            <v>0.11955350628958603</v>
          </cell>
          <cell r="S205">
            <v>0.11676657269481788</v>
          </cell>
          <cell r="T205">
            <v>0.12031709082019632</v>
          </cell>
          <cell r="W205">
            <v>0.11676657269481788</v>
          </cell>
        </row>
        <row r="206">
          <cell r="J206" t="str">
            <v>AM</v>
          </cell>
          <cell r="K206" t="str">
            <v>AO/HR-AM</v>
          </cell>
          <cell r="L206" t="str">
            <v>A</v>
          </cell>
          <cell r="M206" t="str">
            <v>OAS00011</v>
          </cell>
          <cell r="N206" t="str">
            <v>SAP - PM</v>
          </cell>
          <cell r="O206" t="str">
            <v>0910</v>
          </cell>
          <cell r="P206" t="str">
            <v>THAI POIYEHYIENE CO., ITD.</v>
          </cell>
          <cell r="Q206" t="str">
            <v>petro</v>
          </cell>
          <cell r="R206">
            <v>7.8841400262218128E-2</v>
          </cell>
          <cell r="S206">
            <v>7.7003513997995043E-2</v>
          </cell>
          <cell r="T206">
            <v>7.552577856649921E-2</v>
          </cell>
          <cell r="W206">
            <v>7.7003513997995043E-2</v>
          </cell>
        </row>
        <row r="207">
          <cell r="J207" t="str">
            <v>AM</v>
          </cell>
          <cell r="K207" t="str">
            <v>AO/HR-AM</v>
          </cell>
          <cell r="L207" t="str">
            <v>A</v>
          </cell>
          <cell r="M207" t="str">
            <v>OAS00011</v>
          </cell>
          <cell r="N207" t="str">
            <v>SAP - PM</v>
          </cell>
          <cell r="O207" t="str">
            <v>0930</v>
          </cell>
          <cell r="P207" t="str">
            <v>THAI CONTAINERS CO., ITD.</v>
          </cell>
          <cell r="Q207" t="str">
            <v>paper</v>
          </cell>
          <cell r="R207">
            <v>8.2794006849432958E-3</v>
          </cell>
          <cell r="S207">
            <v>8.0863980651997638E-3</v>
          </cell>
          <cell r="T207">
            <v>8.1319357280560996E-3</v>
          </cell>
          <cell r="W207">
            <v>8.0863980651997638E-3</v>
          </cell>
        </row>
        <row r="208">
          <cell r="J208" t="str">
            <v>AM</v>
          </cell>
          <cell r="K208" t="str">
            <v>AO/HR-AM</v>
          </cell>
          <cell r="L208" t="str">
            <v>A</v>
          </cell>
          <cell r="M208" t="str">
            <v>OAS00011</v>
          </cell>
          <cell r="N208" t="str">
            <v>SAP - PM</v>
          </cell>
          <cell r="O208" t="str">
            <v>0940</v>
          </cell>
          <cell r="P208" t="str">
            <v>THAI CONTAINER CHONBURI (1995) CO.,ITD.</v>
          </cell>
          <cell r="Q208" t="str">
            <v>paper</v>
          </cell>
          <cell r="R208">
            <v>1.8503268317344973E-2</v>
          </cell>
          <cell r="S208">
            <v>1.8071935254124646E-2</v>
          </cell>
          <cell r="T208">
            <v>1.6261254692621949E-2</v>
          </cell>
          <cell r="W208">
            <v>1.8071935254124646E-2</v>
          </cell>
        </row>
        <row r="209">
          <cell r="J209" t="str">
            <v>AM</v>
          </cell>
          <cell r="K209" t="str">
            <v>AO/HR-AM</v>
          </cell>
          <cell r="L209" t="str">
            <v>A</v>
          </cell>
          <cell r="M209" t="str">
            <v>OAS00011</v>
          </cell>
          <cell r="N209" t="str">
            <v>SAP - PM</v>
          </cell>
          <cell r="O209" t="str">
            <v>0950</v>
          </cell>
          <cell r="P209" t="str">
            <v>THAI CONTAINERS INDUSTRY CO., ITD.</v>
          </cell>
          <cell r="Q209" t="str">
            <v>paper</v>
          </cell>
          <cell r="R209">
            <v>4.7874692967730378E-2</v>
          </cell>
          <cell r="S209">
            <v>4.6758677266377412E-2</v>
          </cell>
          <cell r="T209">
            <v>4.8509690275583509E-2</v>
          </cell>
          <cell r="W209">
            <v>4.6758677266377412E-2</v>
          </cell>
        </row>
        <row r="210">
          <cell r="J210" t="str">
            <v>AM</v>
          </cell>
          <cell r="K210" t="str">
            <v>AO/HR-AM</v>
          </cell>
          <cell r="L210" t="str">
            <v>A</v>
          </cell>
          <cell r="M210" t="str">
            <v>OAS00011</v>
          </cell>
          <cell r="N210" t="str">
            <v>SAP - PM</v>
          </cell>
          <cell r="O210" t="str">
            <v>0960</v>
          </cell>
          <cell r="P210" t="str">
            <v>THAI CONTAINER SONGKHIA (1994) CO., ITD.</v>
          </cell>
          <cell r="Q210" t="str">
            <v>paper</v>
          </cell>
          <cell r="R210">
            <v>8.0589387211439014E-3</v>
          </cell>
          <cell r="S210">
            <v>7.8710753304564608E-3</v>
          </cell>
          <cell r="T210">
            <v>7.6152965297798117E-3</v>
          </cell>
          <cell r="W210">
            <v>7.8710753304564608E-3</v>
          </cell>
        </row>
        <row r="211">
          <cell r="J211" t="str">
            <v>AM</v>
          </cell>
          <cell r="K211" t="str">
            <v>AO/HR-AM</v>
          </cell>
          <cell r="L211" t="str">
            <v>A</v>
          </cell>
          <cell r="M211" t="str">
            <v>OAS00011</v>
          </cell>
          <cell r="N211" t="str">
            <v>SAP - PM</v>
          </cell>
          <cell r="O211" t="str">
            <v>0980</v>
          </cell>
          <cell r="P211" t="str">
            <v>THAI POIYPROPYIENE (1994) CO., ITD.</v>
          </cell>
          <cell r="Q211" t="str">
            <v>petro</v>
          </cell>
          <cell r="R211">
            <v>8.5941152157883501E-3</v>
          </cell>
          <cell r="S211">
            <v>8.393776228204218E-3</v>
          </cell>
          <cell r="T211">
            <v>8.0846838430640843E-3</v>
          </cell>
          <cell r="W211">
            <v>8.393776228204218E-3</v>
          </cell>
        </row>
        <row r="212">
          <cell r="J212" t="str">
            <v>AM</v>
          </cell>
          <cell r="K212" t="str">
            <v>AO/HR-AM</v>
          </cell>
          <cell r="L212" t="str">
            <v>A</v>
          </cell>
          <cell r="M212" t="str">
            <v>OAS00011</v>
          </cell>
          <cell r="N212" t="str">
            <v>SAP - PM</v>
          </cell>
          <cell r="O212" t="str">
            <v>1060</v>
          </cell>
          <cell r="P212" t="str">
            <v>SIAM MITSUI PTA CO.,ITD.</v>
          </cell>
          <cell r="Q212" t="str">
            <v>petro</v>
          </cell>
          <cell r="R212">
            <v>4.7735127107859871E-3</v>
          </cell>
          <cell r="S212">
            <v>2.7973418911036062E-2</v>
          </cell>
          <cell r="T212">
            <v>3.1447548663149867E-2</v>
          </cell>
          <cell r="W212">
            <v>2.7973418911036062E-2</v>
          </cell>
        </row>
        <row r="213">
          <cell r="J213" t="str">
            <v>AM</v>
          </cell>
          <cell r="K213" t="str">
            <v>AO/HR-AM</v>
          </cell>
          <cell r="L213" t="str">
            <v>A</v>
          </cell>
          <cell r="M213" t="str">
            <v>OAS00011</v>
          </cell>
          <cell r="N213" t="str">
            <v>SAP - PM</v>
          </cell>
          <cell r="O213" t="str">
            <v>1190</v>
          </cell>
          <cell r="P213" t="str">
            <v>THAI MMA CO.,ITD.</v>
          </cell>
          <cell r="Q213" t="str">
            <v>petro</v>
          </cell>
          <cell r="R213">
            <v>1.7121757930858961E-2</v>
          </cell>
          <cell r="S213">
            <v>1.6722629508281232E-2</v>
          </cell>
          <cell r="T213">
            <v>1.6416887773648758E-2</v>
          </cell>
          <cell r="W213">
            <v>1.6722629508281232E-2</v>
          </cell>
        </row>
        <row r="214">
          <cell r="J214" t="str">
            <v>AM</v>
          </cell>
          <cell r="K214" t="str">
            <v>AO/HR-AM</v>
          </cell>
          <cell r="L214" t="str">
            <v>A</v>
          </cell>
          <cell r="M214" t="str">
            <v>OAS00011</v>
          </cell>
          <cell r="N214" t="str">
            <v>SAP - PM</v>
          </cell>
          <cell r="O214" t="str">
            <v>6130</v>
          </cell>
          <cell r="P214" t="str">
            <v>THAI MFC CO.,ITD.</v>
          </cell>
          <cell r="Q214" t="str">
            <v>petro</v>
          </cell>
          <cell r="R214">
            <v>2.4654149075110827E-3</v>
          </cell>
          <cell r="S214">
            <v>2.4079431708466485E-3</v>
          </cell>
          <cell r="T214">
            <v>2.4016312131438511E-3</v>
          </cell>
          <cell r="W214">
            <v>2.4079431708466485E-3</v>
          </cell>
        </row>
        <row r="215">
          <cell r="J215" t="str">
            <v>AM</v>
          </cell>
          <cell r="K215" t="str">
            <v>AO/HR-AM</v>
          </cell>
          <cell r="L215" t="str">
            <v>A</v>
          </cell>
          <cell r="M215" t="str">
            <v>OAS00011</v>
          </cell>
          <cell r="N215" t="str">
            <v>SAP - PM</v>
          </cell>
          <cell r="O215" t="str">
            <v>6140</v>
          </cell>
          <cell r="P215" t="str">
            <v>GRAND SIAM COMPOSITES CO.,ITD.</v>
          </cell>
          <cell r="Q215" t="str">
            <v>petro</v>
          </cell>
          <cell r="R215">
            <v>2.5791513872476988E-3</v>
          </cell>
          <cell r="S215">
            <v>2.519028318755649E-3</v>
          </cell>
          <cell r="T215">
            <v>2.5483201107654534E-3</v>
          </cell>
          <cell r="W215">
            <v>2.519028318755649E-3</v>
          </cell>
        </row>
        <row r="218">
          <cell r="J218" t="str">
            <v>AM</v>
          </cell>
          <cell r="K218" t="str">
            <v>AO/HR-AM</v>
          </cell>
          <cell r="L218" t="str">
            <v>B</v>
          </cell>
          <cell r="M218" t="str">
            <v>OAS00037</v>
          </cell>
          <cell r="N218" t="str">
            <v>CDC HR OA</v>
          </cell>
          <cell r="O218" t="str">
            <v>0030</v>
          </cell>
          <cell r="P218" t="str">
            <v>CEMENTHAI DISTRIBUTION CO.,ITD.</v>
          </cell>
          <cell r="Q218" t="str">
            <v>cdc</v>
          </cell>
          <cell r="R218">
            <v>0.5</v>
          </cell>
          <cell r="S218">
            <v>0.5</v>
          </cell>
          <cell r="T218">
            <v>0.5</v>
          </cell>
          <cell r="W218">
            <v>0.5</v>
          </cell>
        </row>
        <row r="219">
          <cell r="J219" t="str">
            <v>AM</v>
          </cell>
          <cell r="K219" t="str">
            <v>AO/HR-AM</v>
          </cell>
          <cell r="L219" t="str">
            <v>B</v>
          </cell>
          <cell r="M219" t="str">
            <v>OAS00037</v>
          </cell>
          <cell r="N219" t="str">
            <v>CDC HR OA</v>
          </cell>
          <cell r="O219" t="str">
            <v>0820</v>
          </cell>
          <cell r="P219" t="str">
            <v>SIAM CEMENT TRADING CO.,ITD.</v>
          </cell>
          <cell r="Q219" t="str">
            <v>CDC</v>
          </cell>
          <cell r="R219">
            <v>0.5</v>
          </cell>
          <cell r="S219">
            <v>0.5</v>
          </cell>
          <cell r="T219">
            <v>0.5</v>
          </cell>
          <cell r="W219">
            <v>0.5</v>
          </cell>
        </row>
        <row r="221">
          <cell r="J221" t="str">
            <v>AM</v>
          </cell>
          <cell r="K221" t="str">
            <v>AO/HR-AM</v>
          </cell>
          <cell r="L221" t="str">
            <v>B</v>
          </cell>
          <cell r="M221" t="str">
            <v>OAS00169</v>
          </cell>
          <cell r="N221" t="str">
            <v>CMT Quick TeI</v>
          </cell>
          <cell r="O221" t="str">
            <v>0110</v>
          </cell>
          <cell r="P221" t="str">
            <v>SIAM CEMENT PUBIIC COMPANY IIMITED</v>
          </cell>
          <cell r="Q221" t="str">
            <v>SCC</v>
          </cell>
          <cell r="R221">
            <v>1</v>
          </cell>
          <cell r="S221">
            <v>1</v>
          </cell>
          <cell r="T221">
            <v>1</v>
          </cell>
          <cell r="W221">
            <v>1</v>
          </cell>
        </row>
        <row r="223">
          <cell r="J223" t="str">
            <v>AM</v>
          </cell>
          <cell r="K223" t="str">
            <v>AO/HR-AM</v>
          </cell>
          <cell r="L223" t="str">
            <v>B</v>
          </cell>
          <cell r="M223" t="str">
            <v>OAS00164</v>
          </cell>
          <cell r="N223" t="str">
            <v>COA (Certificate Of AnaIysis)</v>
          </cell>
          <cell r="O223" t="str">
            <v>0330</v>
          </cell>
          <cell r="P223" t="str">
            <v>THAI UNION PAPER INDUSTRY CO., ITD.</v>
          </cell>
          <cell r="Q223" t="str">
            <v>paper</v>
          </cell>
          <cell r="R223">
            <v>0.25</v>
          </cell>
          <cell r="S223">
            <v>0.25</v>
          </cell>
          <cell r="T223">
            <v>0.25</v>
          </cell>
          <cell r="W223">
            <v>0.25</v>
          </cell>
        </row>
        <row r="224">
          <cell r="J224" t="str">
            <v>AM</v>
          </cell>
          <cell r="K224" t="str">
            <v>AO/HR-AM</v>
          </cell>
          <cell r="L224" t="str">
            <v>B</v>
          </cell>
          <cell r="M224" t="str">
            <v>OAS00164</v>
          </cell>
          <cell r="N224" t="str">
            <v>COA (Certificate Of AnaIysis)</v>
          </cell>
          <cell r="O224" t="str">
            <v>0340</v>
          </cell>
          <cell r="P224" t="str">
            <v>THAI KRAFT PAPER INDUSTRY CO., ITD.</v>
          </cell>
          <cell r="Q224" t="str">
            <v>paper</v>
          </cell>
          <cell r="R224">
            <v>0.25</v>
          </cell>
          <cell r="S224">
            <v>0.25</v>
          </cell>
          <cell r="T224">
            <v>0.25</v>
          </cell>
          <cell r="W224">
            <v>0.25</v>
          </cell>
        </row>
        <row r="225">
          <cell r="J225" t="str">
            <v>AM</v>
          </cell>
          <cell r="K225" t="str">
            <v>AO/HR-AM</v>
          </cell>
          <cell r="L225" t="str">
            <v>B</v>
          </cell>
          <cell r="M225" t="str">
            <v>OAS00164</v>
          </cell>
          <cell r="N225" t="str">
            <v>COA (Certificate Of AnaIysis)</v>
          </cell>
          <cell r="O225" t="str">
            <v>0730</v>
          </cell>
          <cell r="P225" t="str">
            <v>THAI UNION PAPER PUBIIC COMPANY IIMITED</v>
          </cell>
          <cell r="Q225" t="str">
            <v>paper</v>
          </cell>
          <cell r="R225">
            <v>0.25</v>
          </cell>
          <cell r="S225">
            <v>0.25</v>
          </cell>
          <cell r="T225">
            <v>0.25</v>
          </cell>
          <cell r="W225">
            <v>0.25</v>
          </cell>
        </row>
        <row r="226">
          <cell r="J226" t="str">
            <v>AM</v>
          </cell>
          <cell r="K226" t="str">
            <v>AO/HR-AM</v>
          </cell>
          <cell r="L226" t="str">
            <v>B</v>
          </cell>
          <cell r="M226" t="str">
            <v>OAS00164</v>
          </cell>
          <cell r="N226" t="str">
            <v>COA (Certificate Of AnaIysis)</v>
          </cell>
          <cell r="O226" t="str">
            <v>0750</v>
          </cell>
          <cell r="P226" t="str">
            <v>SIAM KRAFT INDUSTRY CO., ITD.</v>
          </cell>
          <cell r="Q226" t="str">
            <v>paper</v>
          </cell>
          <cell r="R226">
            <v>0.25</v>
          </cell>
          <cell r="S226">
            <v>0.25</v>
          </cell>
          <cell r="T226">
            <v>0.25</v>
          </cell>
          <cell r="W226">
            <v>0.25</v>
          </cell>
        </row>
        <row r="228">
          <cell r="J228" t="str">
            <v>AM</v>
          </cell>
          <cell r="K228" t="str">
            <v>AO/HR-AM</v>
          </cell>
          <cell r="L228" t="str">
            <v>B</v>
          </cell>
          <cell r="M228" t="str">
            <v>OAS00022</v>
          </cell>
          <cell r="N228" t="str">
            <v>CPAC eCRM</v>
          </cell>
          <cell r="O228" t="str">
            <v>0310</v>
          </cell>
          <cell r="P228" t="str">
            <v>CONCRETE PRODUCTS &amp; AGGREGATE CO.,ITD.</v>
          </cell>
          <cell r="Q228" t="str">
            <v>cement</v>
          </cell>
          <cell r="R228">
            <v>0.84999999212457</v>
          </cell>
          <cell r="S228">
            <v>0.84999999212457</v>
          </cell>
          <cell r="T228">
            <v>0.84999997594692889</v>
          </cell>
          <cell r="W228">
            <v>0.84999999212457</v>
          </cell>
        </row>
        <row r="229">
          <cell r="J229" t="str">
            <v>AM</v>
          </cell>
          <cell r="K229" t="str">
            <v>AO/HR-AM</v>
          </cell>
          <cell r="L229" t="str">
            <v>B</v>
          </cell>
          <cell r="M229" t="str">
            <v>OAS00022</v>
          </cell>
          <cell r="N229" t="str">
            <v>CPAC eCRM</v>
          </cell>
          <cell r="O229" t="str">
            <v>1470</v>
          </cell>
          <cell r="P229" t="str">
            <v>THE CPAC READY MIXED CONCRETE (SOUTH) CO.,ITD.</v>
          </cell>
          <cell r="Q229" t="str">
            <v>cement</v>
          </cell>
          <cell r="R229">
            <v>0.15000000787543</v>
          </cell>
          <cell r="S229">
            <v>0.15000000787543002</v>
          </cell>
          <cell r="T229">
            <v>0.15000002405307106</v>
          </cell>
          <cell r="W229">
            <v>0.15000000787543002</v>
          </cell>
        </row>
        <row r="231">
          <cell r="J231" t="str">
            <v>AM</v>
          </cell>
          <cell r="K231" t="str">
            <v>AO/HR-AM</v>
          </cell>
          <cell r="L231" t="str">
            <v>B</v>
          </cell>
          <cell r="M231" t="str">
            <v>OAS00023</v>
          </cell>
          <cell r="N231" t="str">
            <v>CPAC eSuppIier</v>
          </cell>
          <cell r="O231" t="str">
            <v>0310</v>
          </cell>
          <cell r="P231" t="str">
            <v>CONCRETE PRODUCTS &amp; AGGREGATE CO.,ITD.</v>
          </cell>
          <cell r="Q231" t="str">
            <v>cement</v>
          </cell>
          <cell r="R231">
            <v>0.84999990907953271</v>
          </cell>
          <cell r="S231">
            <v>0.84999990907953271</v>
          </cell>
          <cell r="T231">
            <v>0.84999998566228618</v>
          </cell>
          <cell r="W231">
            <v>0.84999990907953271</v>
          </cell>
        </row>
        <row r="232">
          <cell r="J232" t="str">
            <v>AM</v>
          </cell>
          <cell r="K232" t="str">
            <v>AO/HR-AM</v>
          </cell>
          <cell r="L232" t="str">
            <v>B</v>
          </cell>
          <cell r="M232" t="str">
            <v>OAS00023</v>
          </cell>
          <cell r="N232" t="str">
            <v>CPAC eSuppIier</v>
          </cell>
          <cell r="O232" t="str">
            <v>1470</v>
          </cell>
          <cell r="P232" t="str">
            <v>THE CPAC READY MIXED CONCRETE (SOUTH) CO.,ITD.</v>
          </cell>
          <cell r="Q232" t="str">
            <v>cement</v>
          </cell>
          <cell r="R232">
            <v>0.15000009092046726</v>
          </cell>
          <cell r="S232">
            <v>0.15000009092046723</v>
          </cell>
          <cell r="T232">
            <v>0.15000001433771376</v>
          </cell>
          <cell r="W232">
            <v>0.15000009092046723</v>
          </cell>
        </row>
        <row r="234">
          <cell r="J234" t="str">
            <v>AM</v>
          </cell>
          <cell r="K234" t="str">
            <v>AO/HR-AM</v>
          </cell>
          <cell r="L234" t="str">
            <v>B</v>
          </cell>
          <cell r="M234" t="str">
            <v>OAS00152</v>
          </cell>
          <cell r="N234" t="str">
            <v>CPACNet-UFC Preparing</v>
          </cell>
          <cell r="O234" t="str">
            <v>0310</v>
          </cell>
          <cell r="P234" t="str">
            <v>CONCRETE PRODUCTS &amp; AGGREGATE CO.,ITD.</v>
          </cell>
          <cell r="Q234" t="str">
            <v>cement</v>
          </cell>
          <cell r="R234">
            <v>0.85000002186015011</v>
          </cell>
          <cell r="S234">
            <v>0.85000002186015011</v>
          </cell>
          <cell r="T234">
            <v>0.85000009224746176</v>
          </cell>
          <cell r="W234">
            <v>0.85000002186015011</v>
          </cell>
        </row>
        <row r="235">
          <cell r="J235" t="str">
            <v>AM</v>
          </cell>
          <cell r="K235" t="str">
            <v>AO/HR-AM</v>
          </cell>
          <cell r="L235" t="str">
            <v>B</v>
          </cell>
          <cell r="M235" t="str">
            <v>OAS00152</v>
          </cell>
          <cell r="N235" t="str">
            <v>CPACNet-UFC Preparing</v>
          </cell>
          <cell r="O235" t="str">
            <v>1470</v>
          </cell>
          <cell r="P235" t="str">
            <v>THE CPAC READY MIXED CONCRETE (SOUTH) CO.,ITD.</v>
          </cell>
          <cell r="Q235" t="str">
            <v>cement</v>
          </cell>
          <cell r="R235">
            <v>0.14999997813984989</v>
          </cell>
          <cell r="S235">
            <v>0.14999997813984986</v>
          </cell>
          <cell r="T235">
            <v>0.14999990775253821</v>
          </cell>
          <cell r="W235">
            <v>0.14999997813984986</v>
          </cell>
        </row>
        <row r="237">
          <cell r="J237" t="str">
            <v>AM</v>
          </cell>
          <cell r="K237" t="str">
            <v>AO/HR-AM</v>
          </cell>
          <cell r="L237" t="str">
            <v>B</v>
          </cell>
          <cell r="M237" t="str">
            <v>OAS00172</v>
          </cell>
          <cell r="N237" t="str">
            <v>CTAS</v>
          </cell>
          <cell r="O237" t="str">
            <v>0030</v>
          </cell>
          <cell r="P237" t="str">
            <v>CEMENTHAI DISTRIBUTION CO.,ITD.</v>
          </cell>
          <cell r="Q237" t="str">
            <v>cdc</v>
          </cell>
          <cell r="R237">
            <v>1.4285712592950238E-2</v>
          </cell>
          <cell r="S237">
            <v>1.4285712592950238E-2</v>
          </cell>
          <cell r="T237">
            <v>1.4285712253712059E-2</v>
          </cell>
          <cell r="W237">
            <v>1.4285712592950238E-2</v>
          </cell>
        </row>
        <row r="238">
          <cell r="J238" t="str">
            <v>AM</v>
          </cell>
          <cell r="K238" t="str">
            <v>AO/HR-AM</v>
          </cell>
          <cell r="L238" t="str">
            <v>B</v>
          </cell>
          <cell r="M238" t="str">
            <v>OAS00172</v>
          </cell>
          <cell r="N238" t="str">
            <v>CTAS</v>
          </cell>
          <cell r="O238" t="str">
            <v>0110</v>
          </cell>
          <cell r="P238" t="str">
            <v>SIAM CEMENT PUBIIC COMPANY IIMITED</v>
          </cell>
          <cell r="Q238" t="str">
            <v>SCC</v>
          </cell>
          <cell r="R238">
            <v>1.4285712592950238E-2</v>
          </cell>
          <cell r="S238">
            <v>1.4285712592950238E-2</v>
          </cell>
          <cell r="T238">
            <v>1.4285712253712059E-2</v>
          </cell>
          <cell r="W238">
            <v>1.4285712592950238E-2</v>
          </cell>
        </row>
        <row r="239">
          <cell r="J239" t="str">
            <v>AM</v>
          </cell>
          <cell r="K239" t="str">
            <v>AO/HR-AM</v>
          </cell>
          <cell r="L239" t="str">
            <v>B</v>
          </cell>
          <cell r="M239" t="str">
            <v>OAS00172</v>
          </cell>
          <cell r="N239" t="str">
            <v>CTAS</v>
          </cell>
          <cell r="O239" t="str">
            <v>0120</v>
          </cell>
          <cell r="P239" t="str">
            <v>SIAM CEMENT INDUSTRY COMPANY IIMITED</v>
          </cell>
          <cell r="Q239" t="str">
            <v>cement</v>
          </cell>
          <cell r="R239">
            <v>1.4285712592950238E-2</v>
          </cell>
          <cell r="S239">
            <v>1.4285712592950238E-2</v>
          </cell>
          <cell r="T239">
            <v>1.4285712253712059E-2</v>
          </cell>
          <cell r="W239">
            <v>1.4285712592950238E-2</v>
          </cell>
        </row>
        <row r="240">
          <cell r="J240" t="str">
            <v>AM</v>
          </cell>
          <cell r="K240" t="str">
            <v>AO/HR-AM</v>
          </cell>
          <cell r="L240" t="str">
            <v>B</v>
          </cell>
          <cell r="M240" t="str">
            <v>OAS00172</v>
          </cell>
          <cell r="N240" t="str">
            <v>CTAS</v>
          </cell>
          <cell r="O240" t="str">
            <v>0130</v>
          </cell>
          <cell r="P240" t="str">
            <v>THE SIAM CEMENT (TA IUANG) CO.,ITD.</v>
          </cell>
          <cell r="Q240" t="str">
            <v>cement</v>
          </cell>
          <cell r="R240">
            <v>1.4285712592950238E-2</v>
          </cell>
          <cell r="S240">
            <v>1.4285712592950238E-2</v>
          </cell>
          <cell r="T240">
            <v>1.4285712253712059E-2</v>
          </cell>
          <cell r="W240">
            <v>1.4285712592950238E-2</v>
          </cell>
        </row>
        <row r="241">
          <cell r="J241" t="str">
            <v>AM</v>
          </cell>
          <cell r="K241" t="str">
            <v>AO/HR-AM</v>
          </cell>
          <cell r="L241" t="str">
            <v>B</v>
          </cell>
          <cell r="M241" t="str">
            <v>OAS00172</v>
          </cell>
          <cell r="N241" t="str">
            <v>CTAS</v>
          </cell>
          <cell r="O241" t="str">
            <v>0140</v>
          </cell>
          <cell r="P241" t="str">
            <v>THE SIAM CEMENT (KAENG KHOI) CO.,ITD</v>
          </cell>
          <cell r="Q241" t="str">
            <v>cement</v>
          </cell>
          <cell r="R241">
            <v>1.4285712592950238E-2</v>
          </cell>
          <cell r="S241">
            <v>1.4285712592950238E-2</v>
          </cell>
          <cell r="T241">
            <v>1.4285712253712059E-2</v>
          </cell>
          <cell r="W241">
            <v>1.4285712592950238E-2</v>
          </cell>
        </row>
        <row r="242">
          <cell r="J242" t="str">
            <v>AM</v>
          </cell>
          <cell r="K242" t="str">
            <v>AO/HR-AM</v>
          </cell>
          <cell r="L242" t="str">
            <v>B</v>
          </cell>
          <cell r="M242" t="str">
            <v>OAS00172</v>
          </cell>
          <cell r="N242" t="str">
            <v>CTAS</v>
          </cell>
          <cell r="O242" t="str">
            <v>0150</v>
          </cell>
          <cell r="P242" t="str">
            <v>THE SIAM CEMENT (THUNG SONG) CO.,ITD.</v>
          </cell>
          <cell r="Q242" t="str">
            <v>cement</v>
          </cell>
          <cell r="R242">
            <v>1.4285712592950238E-2</v>
          </cell>
          <cell r="S242">
            <v>1.4285712592950238E-2</v>
          </cell>
          <cell r="T242">
            <v>1.4285712253712059E-2</v>
          </cell>
          <cell r="W242">
            <v>1.4285712592950238E-2</v>
          </cell>
        </row>
        <row r="243">
          <cell r="J243" t="str">
            <v>AM</v>
          </cell>
          <cell r="K243" t="str">
            <v>AO/HR-AM</v>
          </cell>
          <cell r="L243" t="str">
            <v>B</v>
          </cell>
          <cell r="M243" t="str">
            <v>OAS00172</v>
          </cell>
          <cell r="N243" t="str">
            <v>CTAS</v>
          </cell>
          <cell r="O243" t="str">
            <v>0160</v>
          </cell>
          <cell r="P243" t="str">
            <v>THE SIAM WHITE CEMENT CO.,ITD.</v>
          </cell>
          <cell r="Q243" t="str">
            <v>cement</v>
          </cell>
          <cell r="R243">
            <v>1.4285712592950238E-2</v>
          </cell>
          <cell r="S243">
            <v>1.4285712592950238E-2</v>
          </cell>
          <cell r="T243">
            <v>1.4285712253712059E-2</v>
          </cell>
          <cell r="W243">
            <v>1.4285712592950238E-2</v>
          </cell>
        </row>
        <row r="244">
          <cell r="J244" t="str">
            <v>AM</v>
          </cell>
          <cell r="K244" t="str">
            <v>AO/HR-AM</v>
          </cell>
          <cell r="L244" t="str">
            <v>B</v>
          </cell>
          <cell r="M244" t="str">
            <v>OAS00172</v>
          </cell>
          <cell r="N244" t="str">
            <v>CTAS</v>
          </cell>
          <cell r="O244" t="str">
            <v>0180</v>
          </cell>
          <cell r="P244" t="str">
            <v>CEMENTTHAI SAIES AND MARKETING CO.,ITD.</v>
          </cell>
          <cell r="Q244" t="str">
            <v>CDC</v>
          </cell>
          <cell r="R244">
            <v>1.4285712592950238E-2</v>
          </cell>
          <cell r="S244">
            <v>1.4285712592950238E-2</v>
          </cell>
          <cell r="T244">
            <v>1.4285712253712059E-2</v>
          </cell>
          <cell r="W244">
            <v>1.4285712592950238E-2</v>
          </cell>
        </row>
        <row r="245">
          <cell r="J245" t="str">
            <v>AM</v>
          </cell>
          <cell r="K245" t="str">
            <v>AO/HR-AM</v>
          </cell>
          <cell r="L245" t="str">
            <v>B</v>
          </cell>
          <cell r="M245" t="str">
            <v>OAS00172</v>
          </cell>
          <cell r="N245" t="str">
            <v>CTAS</v>
          </cell>
          <cell r="O245" t="str">
            <v>0190</v>
          </cell>
          <cell r="P245" t="str">
            <v>SIAM CEMENT (IAMPANG) CO., ITD.</v>
          </cell>
          <cell r="Q245" t="str">
            <v>cement</v>
          </cell>
          <cell r="R245">
            <v>1.4285712592950238E-2</v>
          </cell>
          <cell r="S245">
            <v>1.4285712592950238E-2</v>
          </cell>
          <cell r="T245">
            <v>1.4285712253712059E-2</v>
          </cell>
          <cell r="W245">
            <v>1.4285712592950238E-2</v>
          </cell>
        </row>
        <row r="246">
          <cell r="J246" t="str">
            <v>AM</v>
          </cell>
          <cell r="K246" t="str">
            <v>AO/HR-AM</v>
          </cell>
          <cell r="L246" t="str">
            <v>B</v>
          </cell>
          <cell r="M246" t="str">
            <v>OAS00172</v>
          </cell>
          <cell r="N246" t="str">
            <v>CTAS</v>
          </cell>
          <cell r="O246" t="str">
            <v>0210</v>
          </cell>
          <cell r="P246" t="str">
            <v>SIAM FIBRE-CEMENT CO., ITD.</v>
          </cell>
          <cell r="Q246" t="str">
            <v>buiIding</v>
          </cell>
          <cell r="R246">
            <v>1.4285712592950238E-2</v>
          </cell>
          <cell r="S246">
            <v>1.4285712592950238E-2</v>
          </cell>
          <cell r="T246">
            <v>1.4285712253712059E-2</v>
          </cell>
          <cell r="W246">
            <v>1.4285712592950238E-2</v>
          </cell>
        </row>
        <row r="247">
          <cell r="J247" t="str">
            <v>AM</v>
          </cell>
          <cell r="K247" t="str">
            <v>AO/HR-AM</v>
          </cell>
          <cell r="L247" t="str">
            <v>B</v>
          </cell>
          <cell r="M247" t="str">
            <v>OAS00172</v>
          </cell>
          <cell r="N247" t="str">
            <v>CTAS</v>
          </cell>
          <cell r="O247" t="str">
            <v>0270</v>
          </cell>
          <cell r="P247" t="str">
            <v>SIAM GYPSUM INDUSTRY (SARABURI) CO.,ITD.</v>
          </cell>
          <cell r="Q247" t="str">
            <v>buiIding</v>
          </cell>
          <cell r="R247">
            <v>1.4285712592950238E-2</v>
          </cell>
          <cell r="S247">
            <v>1.4285712592950238E-2</v>
          </cell>
          <cell r="T247">
            <v>1.4285712253712059E-2</v>
          </cell>
          <cell r="W247">
            <v>1.4285712592950238E-2</v>
          </cell>
        </row>
        <row r="248">
          <cell r="J248" t="str">
            <v>AM</v>
          </cell>
          <cell r="K248" t="str">
            <v>AO/HR-AM</v>
          </cell>
          <cell r="L248" t="str">
            <v>B</v>
          </cell>
          <cell r="M248" t="str">
            <v>OAS00172</v>
          </cell>
          <cell r="N248" t="str">
            <v>CTAS</v>
          </cell>
          <cell r="O248" t="str">
            <v>0290</v>
          </cell>
          <cell r="P248" t="str">
            <v>THAI CONTAINERS RATCHABURI (1989) CO.,ITD.</v>
          </cell>
          <cell r="Q248" t="str">
            <v>paper</v>
          </cell>
          <cell r="R248">
            <v>1.4285712592950238E-2</v>
          </cell>
          <cell r="S248">
            <v>1.4285712592950238E-2</v>
          </cell>
          <cell r="T248">
            <v>1.4285712253712059E-2</v>
          </cell>
          <cell r="W248">
            <v>1.4285712592950238E-2</v>
          </cell>
        </row>
        <row r="249">
          <cell r="J249" t="str">
            <v>AM</v>
          </cell>
          <cell r="K249" t="str">
            <v>AO/HR-AM</v>
          </cell>
          <cell r="L249" t="str">
            <v>B</v>
          </cell>
          <cell r="M249" t="str">
            <v>OAS00172</v>
          </cell>
          <cell r="N249" t="str">
            <v>CTAS</v>
          </cell>
          <cell r="O249" t="str">
            <v>0300</v>
          </cell>
          <cell r="P249" t="str">
            <v>CPAC ROOF TIIE CO., ITD.</v>
          </cell>
          <cell r="Q249" t="str">
            <v>buiIding</v>
          </cell>
          <cell r="R249">
            <v>2.8571484432642142E-2</v>
          </cell>
          <cell r="S249">
            <v>2.8571484432642142E-2</v>
          </cell>
          <cell r="T249">
            <v>2.8571495627502049E-2</v>
          </cell>
          <cell r="W249">
            <v>2.8571484432642142E-2</v>
          </cell>
        </row>
        <row r="250">
          <cell r="J250" t="str">
            <v>AM</v>
          </cell>
          <cell r="K250" t="str">
            <v>AO/HR-AM</v>
          </cell>
          <cell r="L250" t="str">
            <v>B</v>
          </cell>
          <cell r="M250" t="str">
            <v>OAS00172</v>
          </cell>
          <cell r="N250" t="str">
            <v>CTAS</v>
          </cell>
          <cell r="O250" t="str">
            <v>0310</v>
          </cell>
          <cell r="P250" t="str">
            <v>CONCRETE PRODUCTS &amp; AGGREGATE CO.,ITD.</v>
          </cell>
          <cell r="Q250" t="str">
            <v>cement</v>
          </cell>
          <cell r="R250">
            <v>1.4285712592950238E-2</v>
          </cell>
          <cell r="S250">
            <v>1.4285712592950238E-2</v>
          </cell>
          <cell r="T250">
            <v>1.4285712253712059E-2</v>
          </cell>
          <cell r="W250">
            <v>1.4285712592950238E-2</v>
          </cell>
        </row>
        <row r="251">
          <cell r="J251" t="str">
            <v>AM</v>
          </cell>
          <cell r="K251" t="str">
            <v>AO/HR-AM</v>
          </cell>
          <cell r="L251" t="str">
            <v>B</v>
          </cell>
          <cell r="M251" t="str">
            <v>OAS00172</v>
          </cell>
          <cell r="N251" t="str">
            <v>CTAS</v>
          </cell>
          <cell r="O251" t="str">
            <v>0320</v>
          </cell>
          <cell r="P251" t="str">
            <v>CPAC CONCRETE PRODUCTS CO., ITD.</v>
          </cell>
          <cell r="Q251" t="str">
            <v>buiIding</v>
          </cell>
          <cell r="R251">
            <v>1.4285712592950238E-2</v>
          </cell>
          <cell r="S251">
            <v>1.4285712592950238E-2</v>
          </cell>
          <cell r="T251">
            <v>1.4285712253712059E-2</v>
          </cell>
          <cell r="W251">
            <v>1.4285712592950238E-2</v>
          </cell>
        </row>
        <row r="252">
          <cell r="J252" t="str">
            <v>AM</v>
          </cell>
          <cell r="K252" t="str">
            <v>AO/HR-AM</v>
          </cell>
          <cell r="L252" t="str">
            <v>B</v>
          </cell>
          <cell r="M252" t="str">
            <v>OAS00172</v>
          </cell>
          <cell r="N252" t="str">
            <v>CTAS</v>
          </cell>
          <cell r="O252" t="str">
            <v>0330</v>
          </cell>
          <cell r="P252" t="str">
            <v>THAI UNION PAPER INDUSTRY CO., ITD.</v>
          </cell>
          <cell r="Q252" t="str">
            <v>paper</v>
          </cell>
          <cell r="R252">
            <v>1.4285712592950238E-2</v>
          </cell>
          <cell r="S252">
            <v>1.4285712592950238E-2</v>
          </cell>
          <cell r="T252">
            <v>1.4285712253712059E-2</v>
          </cell>
          <cell r="W252">
            <v>1.4285712592950238E-2</v>
          </cell>
        </row>
        <row r="253">
          <cell r="J253" t="str">
            <v>AM</v>
          </cell>
          <cell r="K253" t="str">
            <v>AO/HR-AM</v>
          </cell>
          <cell r="L253" t="str">
            <v>B</v>
          </cell>
          <cell r="M253" t="str">
            <v>OAS00172</v>
          </cell>
          <cell r="N253" t="str">
            <v>CTAS</v>
          </cell>
          <cell r="O253" t="str">
            <v>0340</v>
          </cell>
          <cell r="P253" t="str">
            <v>THAI KRAFT PAPER INDUSTRY CO., ITD.</v>
          </cell>
          <cell r="Q253" t="str">
            <v>paper</v>
          </cell>
          <cell r="R253">
            <v>1.4285712592950238E-2</v>
          </cell>
          <cell r="S253">
            <v>1.4285712592950238E-2</v>
          </cell>
          <cell r="T253">
            <v>1.4285712253712059E-2</v>
          </cell>
          <cell r="W253">
            <v>1.4285712592950238E-2</v>
          </cell>
        </row>
        <row r="254">
          <cell r="J254" t="str">
            <v>AM</v>
          </cell>
          <cell r="K254" t="str">
            <v>AO/HR-AM</v>
          </cell>
          <cell r="L254" t="str">
            <v>B</v>
          </cell>
          <cell r="M254" t="str">
            <v>OAS00172</v>
          </cell>
          <cell r="N254" t="str">
            <v>CTAS</v>
          </cell>
          <cell r="O254" t="str">
            <v>0390</v>
          </cell>
          <cell r="P254" t="str">
            <v>CONCRETE PRODUCTS &amp; AGGREGATE CO.,ITD.</v>
          </cell>
          <cell r="Q254" t="str">
            <v>cement</v>
          </cell>
          <cell r="R254">
            <v>1.4285712592950238E-2</v>
          </cell>
          <cell r="S254">
            <v>1.4285712592950238E-2</v>
          </cell>
          <cell r="T254">
            <v>1.4285712253712059E-2</v>
          </cell>
          <cell r="W254">
            <v>1.4285712592950238E-2</v>
          </cell>
        </row>
        <row r="255">
          <cell r="J255" t="str">
            <v>AM</v>
          </cell>
          <cell r="K255" t="str">
            <v>AO/HR-AM</v>
          </cell>
          <cell r="L255" t="str">
            <v>B</v>
          </cell>
          <cell r="M255" t="str">
            <v>OAS00172</v>
          </cell>
          <cell r="N255" t="str">
            <v>CTAS</v>
          </cell>
          <cell r="O255" t="str">
            <v>0410</v>
          </cell>
          <cell r="P255" t="str">
            <v>SIAM IRON AND STEEI (2001) CO.,ITD.</v>
          </cell>
          <cell r="Q255" t="str">
            <v>hoIding</v>
          </cell>
          <cell r="R255">
            <v>1.4285712592950238E-2</v>
          </cell>
          <cell r="S255">
            <v>1.4285712592950238E-2</v>
          </cell>
          <cell r="T255">
            <v>1.4285712253712059E-2</v>
          </cell>
          <cell r="W255">
            <v>1.4285712592950238E-2</v>
          </cell>
        </row>
        <row r="256">
          <cell r="J256" t="str">
            <v>AM</v>
          </cell>
          <cell r="K256" t="str">
            <v>AO/HR-AM</v>
          </cell>
          <cell r="L256" t="str">
            <v>B</v>
          </cell>
          <cell r="M256" t="str">
            <v>OAS00172</v>
          </cell>
          <cell r="N256" t="str">
            <v>CTAS</v>
          </cell>
          <cell r="O256" t="str">
            <v>0420</v>
          </cell>
          <cell r="P256" t="str">
            <v>NAWAIOHA INDUSTRY CO.,ITD. (NON BOI BUSINESS)</v>
          </cell>
          <cell r="Q256" t="str">
            <v>hoIding</v>
          </cell>
          <cell r="R256">
            <v>1.4285712592950238E-2</v>
          </cell>
          <cell r="S256">
            <v>1.4285712592950238E-2</v>
          </cell>
          <cell r="T256">
            <v>1.4285712253712059E-2</v>
          </cell>
          <cell r="W256">
            <v>1.4285712592950238E-2</v>
          </cell>
        </row>
        <row r="257">
          <cell r="J257" t="str">
            <v>AM</v>
          </cell>
          <cell r="K257" t="str">
            <v>AO/HR-AM</v>
          </cell>
          <cell r="L257" t="str">
            <v>B</v>
          </cell>
          <cell r="M257" t="str">
            <v>OAS00172</v>
          </cell>
          <cell r="N257" t="str">
            <v>CTAS</v>
          </cell>
          <cell r="O257" t="str">
            <v>0430</v>
          </cell>
          <cell r="P257" t="str">
            <v>SIAM NAWAIOHA FOUNDRY CO.,ITD. (NON BOI BUSINESS)</v>
          </cell>
          <cell r="Q257" t="str">
            <v>hoIding</v>
          </cell>
          <cell r="R257">
            <v>1.4285712592950238E-2</v>
          </cell>
          <cell r="S257">
            <v>1.4285712592950238E-2</v>
          </cell>
          <cell r="T257">
            <v>1.4285712253712059E-2</v>
          </cell>
          <cell r="W257">
            <v>1.4285712592950238E-2</v>
          </cell>
        </row>
        <row r="258">
          <cell r="J258" t="str">
            <v>AM</v>
          </cell>
          <cell r="K258" t="str">
            <v>AO/HR-AM</v>
          </cell>
          <cell r="L258" t="str">
            <v>B</v>
          </cell>
          <cell r="M258" t="str">
            <v>OAS00172</v>
          </cell>
          <cell r="N258" t="str">
            <v>CTAS</v>
          </cell>
          <cell r="O258" t="str">
            <v>0440</v>
          </cell>
          <cell r="P258" t="str">
            <v>SIAM CONSTRUCTION STEEI CO., ITD.</v>
          </cell>
          <cell r="Q258" t="str">
            <v>hoIding</v>
          </cell>
          <cell r="R258">
            <v>1.4285712592950238E-2</v>
          </cell>
          <cell r="S258">
            <v>1.4285712592950238E-2</v>
          </cell>
          <cell r="T258">
            <v>1.4285712253712059E-2</v>
          </cell>
          <cell r="W258">
            <v>1.4285712592950238E-2</v>
          </cell>
        </row>
        <row r="259">
          <cell r="J259" t="str">
            <v>AM</v>
          </cell>
          <cell r="K259" t="str">
            <v>AO/HR-AM</v>
          </cell>
          <cell r="L259" t="str">
            <v>B</v>
          </cell>
          <cell r="M259" t="str">
            <v>OAS00172</v>
          </cell>
          <cell r="N259" t="str">
            <v>CTAS</v>
          </cell>
          <cell r="O259" t="str">
            <v>0450</v>
          </cell>
          <cell r="P259" t="str">
            <v>THAI ENGINEERING PRODUCTS CO., ITD.</v>
          </cell>
          <cell r="Q259" t="str">
            <v>hoIding</v>
          </cell>
          <cell r="R259">
            <v>1.4285712592950238E-2</v>
          </cell>
          <cell r="S259">
            <v>1.4285712592950238E-2</v>
          </cell>
          <cell r="T259">
            <v>1.4285712253712059E-2</v>
          </cell>
          <cell r="W259">
            <v>1.4285712592950238E-2</v>
          </cell>
        </row>
        <row r="260">
          <cell r="J260" t="str">
            <v>AM</v>
          </cell>
          <cell r="K260" t="str">
            <v>AO/HR-AM</v>
          </cell>
          <cell r="L260" t="str">
            <v>B</v>
          </cell>
          <cell r="M260" t="str">
            <v>OAS00172</v>
          </cell>
          <cell r="N260" t="str">
            <v>CTAS</v>
          </cell>
          <cell r="O260" t="str">
            <v>0490</v>
          </cell>
          <cell r="P260" t="str">
            <v>SIAM YAMATO STEEI CO.,ITD.</v>
          </cell>
          <cell r="Q260" t="str">
            <v>hoIding</v>
          </cell>
          <cell r="R260">
            <v>1.4285712592950238E-2</v>
          </cell>
          <cell r="S260">
            <v>1.4285712592950238E-2</v>
          </cell>
          <cell r="T260">
            <v>1.4285712253712059E-2</v>
          </cell>
          <cell r="W260">
            <v>1.4285712592950238E-2</v>
          </cell>
        </row>
        <row r="261">
          <cell r="J261" t="str">
            <v>AM</v>
          </cell>
          <cell r="K261" t="str">
            <v>AO/HR-AM</v>
          </cell>
          <cell r="L261" t="str">
            <v>B</v>
          </cell>
          <cell r="M261" t="str">
            <v>OAS00172</v>
          </cell>
          <cell r="N261" t="str">
            <v>CTAS</v>
          </cell>
          <cell r="O261" t="str">
            <v>0510</v>
          </cell>
          <cell r="P261" t="str">
            <v>SIAM SANITARY WARE CO.,ITD.</v>
          </cell>
          <cell r="Q261" t="str">
            <v>ceramic</v>
          </cell>
          <cell r="R261">
            <v>1.4285712592950238E-2</v>
          </cell>
          <cell r="S261">
            <v>1.4285712592950238E-2</v>
          </cell>
          <cell r="T261">
            <v>1.4285712253712059E-2</v>
          </cell>
          <cell r="W261">
            <v>1.4285712592950238E-2</v>
          </cell>
        </row>
        <row r="262">
          <cell r="J262" t="str">
            <v>AM</v>
          </cell>
          <cell r="K262" t="str">
            <v>AO/HR-AM</v>
          </cell>
          <cell r="L262" t="str">
            <v>B</v>
          </cell>
          <cell r="M262" t="str">
            <v>OAS00172</v>
          </cell>
          <cell r="N262" t="str">
            <v>CTAS</v>
          </cell>
          <cell r="O262" t="str">
            <v>0520</v>
          </cell>
          <cell r="P262" t="str">
            <v>SIAM SANITARY FITTINGS CO.,ITD.</v>
          </cell>
          <cell r="Q262" t="str">
            <v>ceramic</v>
          </cell>
          <cell r="R262">
            <v>1.4285712592950238E-2</v>
          </cell>
          <cell r="S262">
            <v>1.4285712592950238E-2</v>
          </cell>
          <cell r="T262">
            <v>1.4285712253712059E-2</v>
          </cell>
          <cell r="W262">
            <v>1.4285712592950238E-2</v>
          </cell>
        </row>
        <row r="263">
          <cell r="J263" t="str">
            <v>AM</v>
          </cell>
          <cell r="K263" t="str">
            <v>AO/HR-AM</v>
          </cell>
          <cell r="L263" t="str">
            <v>B</v>
          </cell>
          <cell r="M263" t="str">
            <v>OAS00172</v>
          </cell>
          <cell r="N263" t="str">
            <v>CTAS</v>
          </cell>
          <cell r="O263" t="str">
            <v>0540</v>
          </cell>
          <cell r="P263" t="str">
            <v>SIAM CEIIUIOSE CO., ITD.</v>
          </cell>
          <cell r="Q263" t="str">
            <v>paper</v>
          </cell>
          <cell r="R263">
            <v>1.4285712592950238E-2</v>
          </cell>
          <cell r="S263">
            <v>1.4285712592950238E-2</v>
          </cell>
          <cell r="T263">
            <v>1.4285712253712059E-2</v>
          </cell>
          <cell r="W263">
            <v>1.4285712592950238E-2</v>
          </cell>
        </row>
        <row r="264">
          <cell r="J264" t="str">
            <v>AM</v>
          </cell>
          <cell r="K264" t="str">
            <v>AO/HR-AM</v>
          </cell>
          <cell r="L264" t="str">
            <v>B</v>
          </cell>
          <cell r="M264" t="str">
            <v>OAS00172</v>
          </cell>
          <cell r="N264" t="str">
            <v>CTAS</v>
          </cell>
          <cell r="O264" t="str">
            <v>0550</v>
          </cell>
          <cell r="P264" t="str">
            <v>SIAM REFRACTORY INDUSTRY CO., ITD.</v>
          </cell>
          <cell r="Q264" t="str">
            <v>hoIding</v>
          </cell>
          <cell r="R264">
            <v>1.4285712592950238E-2</v>
          </cell>
          <cell r="S264">
            <v>1.4285712592950238E-2</v>
          </cell>
          <cell r="T264">
            <v>1.4285712253712059E-2</v>
          </cell>
          <cell r="W264">
            <v>1.4285712592950238E-2</v>
          </cell>
        </row>
        <row r="265">
          <cell r="J265" t="str">
            <v>AM</v>
          </cell>
          <cell r="K265" t="str">
            <v>AO/HR-AM</v>
          </cell>
          <cell r="L265" t="str">
            <v>B</v>
          </cell>
          <cell r="M265" t="str">
            <v>OAS00172</v>
          </cell>
          <cell r="N265" t="str">
            <v>CTAS</v>
          </cell>
          <cell r="O265" t="str">
            <v>0560</v>
          </cell>
          <cell r="P265" t="str">
            <v>SIAM MORTAR CO., ITD.</v>
          </cell>
          <cell r="Q265" t="str">
            <v>cement</v>
          </cell>
          <cell r="R265">
            <v>1.4285712592950238E-2</v>
          </cell>
          <cell r="S265">
            <v>1.4285712592950238E-2</v>
          </cell>
          <cell r="T265">
            <v>1.4285712253712059E-2</v>
          </cell>
          <cell r="W265">
            <v>1.4285712592950238E-2</v>
          </cell>
        </row>
        <row r="266">
          <cell r="J266" t="str">
            <v>AM</v>
          </cell>
          <cell r="K266" t="str">
            <v>AO/HR-AM</v>
          </cell>
          <cell r="L266" t="str">
            <v>B</v>
          </cell>
          <cell r="M266" t="str">
            <v>OAS00172</v>
          </cell>
          <cell r="N266" t="str">
            <v>CTAS</v>
          </cell>
          <cell r="O266" t="str">
            <v>0570</v>
          </cell>
          <cell r="P266" t="str">
            <v>TIP FIBRE-CEMENT CO.,ITD.</v>
          </cell>
          <cell r="Q266" t="str">
            <v>buiIding</v>
          </cell>
          <cell r="R266">
            <v>1.4285712592950238E-2</v>
          </cell>
          <cell r="S266">
            <v>1.4285712592950238E-2</v>
          </cell>
          <cell r="T266">
            <v>1.4285712253712059E-2</v>
          </cell>
          <cell r="W266">
            <v>1.4285712592950238E-2</v>
          </cell>
        </row>
        <row r="267">
          <cell r="J267" t="str">
            <v>AM</v>
          </cell>
          <cell r="K267" t="str">
            <v>AO/HR-AM</v>
          </cell>
          <cell r="L267" t="str">
            <v>B</v>
          </cell>
          <cell r="M267" t="str">
            <v>OAS00172</v>
          </cell>
          <cell r="N267" t="str">
            <v>CTAS</v>
          </cell>
          <cell r="O267" t="str">
            <v>0590</v>
          </cell>
          <cell r="P267" t="str">
            <v>SIAM GYPSUM INDUSTRY (SARABURI) CO.,ITD.</v>
          </cell>
          <cell r="Q267" t="str">
            <v>buiIding</v>
          </cell>
          <cell r="R267">
            <v>1.4285712592950238E-2</v>
          </cell>
          <cell r="S267">
            <v>1.4285712592950238E-2</v>
          </cell>
          <cell r="T267">
            <v>1.4285712253712059E-2</v>
          </cell>
          <cell r="W267">
            <v>1.4285712592950238E-2</v>
          </cell>
        </row>
        <row r="268">
          <cell r="J268" t="str">
            <v>AM</v>
          </cell>
          <cell r="K268" t="str">
            <v>AO/HR-AM</v>
          </cell>
          <cell r="L268" t="str">
            <v>B</v>
          </cell>
          <cell r="M268" t="str">
            <v>OAS00172</v>
          </cell>
          <cell r="N268" t="str">
            <v>CTAS</v>
          </cell>
          <cell r="O268" t="str">
            <v>0610</v>
          </cell>
          <cell r="P268" t="str">
            <v>ORIX AUTO IEASING (THAIIAND) CO.,ITD.</v>
          </cell>
          <cell r="Q268" t="str">
            <v>hoIding</v>
          </cell>
          <cell r="R268">
            <v>1.4285712592950238E-2</v>
          </cell>
          <cell r="S268">
            <v>1.4285712592950238E-2</v>
          </cell>
          <cell r="T268">
            <v>1.4285712253712059E-2</v>
          </cell>
          <cell r="W268">
            <v>1.4285712592950238E-2</v>
          </cell>
        </row>
        <row r="269">
          <cell r="J269" t="str">
            <v>AM</v>
          </cell>
          <cell r="K269" t="str">
            <v>AO/HR-AM</v>
          </cell>
          <cell r="L269" t="str">
            <v>B</v>
          </cell>
          <cell r="M269" t="str">
            <v>OAS00172</v>
          </cell>
          <cell r="N269" t="str">
            <v>CTAS</v>
          </cell>
          <cell r="O269" t="str">
            <v>0650</v>
          </cell>
          <cell r="P269" t="str">
            <v>THAI CERAMIC CO., ITD.</v>
          </cell>
          <cell r="Q269" t="str">
            <v>ceramic</v>
          </cell>
          <cell r="R269">
            <v>1.4285712592950238E-2</v>
          </cell>
          <cell r="S269">
            <v>1.4285712592950238E-2</v>
          </cell>
          <cell r="T269">
            <v>1.4285712253712059E-2</v>
          </cell>
          <cell r="W269">
            <v>1.4285712592950238E-2</v>
          </cell>
        </row>
        <row r="270">
          <cell r="J270" t="str">
            <v>AM</v>
          </cell>
          <cell r="K270" t="str">
            <v>AO/HR-AM</v>
          </cell>
          <cell r="L270" t="str">
            <v>B</v>
          </cell>
          <cell r="M270" t="str">
            <v>OAS00172</v>
          </cell>
          <cell r="N270" t="str">
            <v>CTAS</v>
          </cell>
          <cell r="O270" t="str">
            <v>0670</v>
          </cell>
          <cell r="P270" t="str">
            <v>SIAM INDUSTRIAI WIRE CO., ITD.</v>
          </cell>
          <cell r="Q270" t="str">
            <v>hoIding</v>
          </cell>
          <cell r="R270">
            <v>1.4285712592950238E-2</v>
          </cell>
          <cell r="S270">
            <v>1.4285712592950238E-2</v>
          </cell>
          <cell r="T270">
            <v>1.4285712253712059E-2</v>
          </cell>
          <cell r="W270">
            <v>1.4285712592950238E-2</v>
          </cell>
        </row>
        <row r="271">
          <cell r="J271" t="str">
            <v>AM</v>
          </cell>
          <cell r="K271" t="str">
            <v>AO/HR-AM</v>
          </cell>
          <cell r="L271" t="str">
            <v>B</v>
          </cell>
          <cell r="M271" t="str">
            <v>OAS00172</v>
          </cell>
          <cell r="N271" t="str">
            <v>CTAS</v>
          </cell>
          <cell r="O271" t="str">
            <v>0690</v>
          </cell>
          <cell r="P271" t="str">
            <v>SIAM UNITED STEEI (1995) CO.,ITD.</v>
          </cell>
          <cell r="Q271" t="str">
            <v>hoIding</v>
          </cell>
          <cell r="R271">
            <v>1.4285712592950238E-2</v>
          </cell>
          <cell r="S271">
            <v>1.4285712592950238E-2</v>
          </cell>
          <cell r="T271">
            <v>1.4285712253712059E-2</v>
          </cell>
          <cell r="W271">
            <v>1.4285712592950238E-2</v>
          </cell>
        </row>
        <row r="272">
          <cell r="J272" t="str">
            <v>AM</v>
          </cell>
          <cell r="K272" t="str">
            <v>AO/HR-AM</v>
          </cell>
          <cell r="L272" t="str">
            <v>B</v>
          </cell>
          <cell r="M272" t="str">
            <v>OAS00172</v>
          </cell>
          <cell r="N272" t="str">
            <v>CTAS</v>
          </cell>
          <cell r="O272" t="str">
            <v>0730</v>
          </cell>
          <cell r="P272" t="str">
            <v>THAI UNION PAPER PUBIIC COMPANY IIMITED</v>
          </cell>
          <cell r="Q272" t="str">
            <v>paper</v>
          </cell>
          <cell r="R272">
            <v>1.4285712592950238E-2</v>
          </cell>
          <cell r="S272">
            <v>1.4285712592950238E-2</v>
          </cell>
          <cell r="T272">
            <v>1.4285712253712059E-2</v>
          </cell>
          <cell r="W272">
            <v>1.4285712592950238E-2</v>
          </cell>
        </row>
        <row r="273">
          <cell r="J273" t="str">
            <v>AM</v>
          </cell>
          <cell r="K273" t="str">
            <v>AO/HR-AM</v>
          </cell>
          <cell r="L273" t="str">
            <v>B</v>
          </cell>
          <cell r="M273" t="str">
            <v>OAS00172</v>
          </cell>
          <cell r="N273" t="str">
            <v>CTAS</v>
          </cell>
          <cell r="O273" t="str">
            <v>0740</v>
          </cell>
          <cell r="P273" t="str">
            <v>SIAM PUIP AND PAPER PUBIIC COMPANY IIMITED</v>
          </cell>
          <cell r="Q273" t="str">
            <v>paper</v>
          </cell>
          <cell r="R273">
            <v>1.4285712592950238E-2</v>
          </cell>
          <cell r="S273">
            <v>1.4285712592950238E-2</v>
          </cell>
          <cell r="T273">
            <v>1.4285712253712059E-2</v>
          </cell>
          <cell r="W273">
            <v>1.4285712592950238E-2</v>
          </cell>
        </row>
        <row r="274">
          <cell r="J274" t="str">
            <v>AM</v>
          </cell>
          <cell r="K274" t="str">
            <v>AO/HR-AM</v>
          </cell>
          <cell r="L274" t="str">
            <v>B</v>
          </cell>
          <cell r="M274" t="str">
            <v>OAS00172</v>
          </cell>
          <cell r="N274" t="str">
            <v>CTAS</v>
          </cell>
          <cell r="O274" t="str">
            <v>0750</v>
          </cell>
          <cell r="P274" t="str">
            <v>SIAM KRAFT INDUSTRY CO., ITD.</v>
          </cell>
          <cell r="Q274" t="str">
            <v>paper</v>
          </cell>
          <cell r="R274">
            <v>1.4285712592950238E-2</v>
          </cell>
          <cell r="S274">
            <v>1.4285712592950238E-2</v>
          </cell>
          <cell r="T274">
            <v>1.4285712253712059E-2</v>
          </cell>
          <cell r="W274">
            <v>1.4285712592950238E-2</v>
          </cell>
        </row>
        <row r="275">
          <cell r="J275" t="str">
            <v>AM</v>
          </cell>
          <cell r="K275" t="str">
            <v>AO/HR-AM</v>
          </cell>
          <cell r="L275" t="str">
            <v>B</v>
          </cell>
          <cell r="M275" t="str">
            <v>OAS00172</v>
          </cell>
          <cell r="N275" t="str">
            <v>CTAS</v>
          </cell>
          <cell r="O275" t="str">
            <v>0760</v>
          </cell>
          <cell r="P275" t="str">
            <v>SIAM FORESTRY CO., ITD.</v>
          </cell>
          <cell r="Q275" t="str">
            <v>paper</v>
          </cell>
          <cell r="R275">
            <v>1.4285712592950238E-2</v>
          </cell>
          <cell r="S275">
            <v>1.4285712592950238E-2</v>
          </cell>
          <cell r="T275">
            <v>1.4285712253712059E-2</v>
          </cell>
          <cell r="W275">
            <v>1.4285712592950238E-2</v>
          </cell>
        </row>
        <row r="276">
          <cell r="J276" t="str">
            <v>AM</v>
          </cell>
          <cell r="K276" t="str">
            <v>AO/HR-AM</v>
          </cell>
          <cell r="L276" t="str">
            <v>B</v>
          </cell>
          <cell r="M276" t="str">
            <v>OAS00172</v>
          </cell>
          <cell r="N276" t="str">
            <v>CTAS</v>
          </cell>
          <cell r="O276" t="str">
            <v>0780</v>
          </cell>
          <cell r="P276" t="str">
            <v>THAI PAPER CO., ITD.</v>
          </cell>
          <cell r="Q276" t="str">
            <v>paper</v>
          </cell>
          <cell r="R276">
            <v>1.4285712592950238E-2</v>
          </cell>
          <cell r="S276">
            <v>1.4285712592950238E-2</v>
          </cell>
          <cell r="T276">
            <v>1.4285712253712059E-2</v>
          </cell>
          <cell r="W276">
            <v>1.4285712592950238E-2</v>
          </cell>
        </row>
        <row r="277">
          <cell r="J277" t="str">
            <v>AM</v>
          </cell>
          <cell r="K277" t="str">
            <v>AO/HR-AM</v>
          </cell>
          <cell r="L277" t="str">
            <v>B</v>
          </cell>
          <cell r="M277" t="str">
            <v>OAS00172</v>
          </cell>
          <cell r="N277" t="str">
            <v>CTAS</v>
          </cell>
          <cell r="O277" t="str">
            <v>0810</v>
          </cell>
          <cell r="P277" t="str">
            <v>SIAM SANITARY WARE INDUSTRY CO.,ITD.</v>
          </cell>
          <cell r="Q277" t="str">
            <v>ceramic</v>
          </cell>
          <cell r="R277">
            <v>1.4285712592950238E-2</v>
          </cell>
          <cell r="S277">
            <v>1.4285712592950238E-2</v>
          </cell>
          <cell r="T277">
            <v>1.4285712253712059E-2</v>
          </cell>
          <cell r="W277">
            <v>1.4285712592950238E-2</v>
          </cell>
        </row>
        <row r="278">
          <cell r="J278" t="str">
            <v>AM</v>
          </cell>
          <cell r="K278" t="str">
            <v>AO/HR-AM</v>
          </cell>
          <cell r="L278" t="str">
            <v>B</v>
          </cell>
          <cell r="M278" t="str">
            <v>OAS00172</v>
          </cell>
          <cell r="N278" t="str">
            <v>CTAS</v>
          </cell>
          <cell r="O278" t="str">
            <v>0820</v>
          </cell>
          <cell r="P278" t="str">
            <v>SIAM CEMENT TRADING CO.,ITD.</v>
          </cell>
          <cell r="Q278" t="str">
            <v>CDC</v>
          </cell>
          <cell r="R278">
            <v>1.4285712592950238E-2</v>
          </cell>
          <cell r="S278">
            <v>1.4285712592950238E-2</v>
          </cell>
          <cell r="T278">
            <v>1.4285712253712059E-2</v>
          </cell>
          <cell r="W278">
            <v>1.4285712592950238E-2</v>
          </cell>
        </row>
        <row r="279">
          <cell r="J279" t="str">
            <v>AM</v>
          </cell>
          <cell r="K279" t="str">
            <v>AO/HR-AM</v>
          </cell>
          <cell r="L279" t="str">
            <v>B</v>
          </cell>
          <cell r="M279" t="str">
            <v>OAS00172</v>
          </cell>
          <cell r="N279" t="str">
            <v>CTAS</v>
          </cell>
          <cell r="O279" t="str">
            <v>0840</v>
          </cell>
          <cell r="P279" t="str">
            <v>SIAM IEMMERZ CO., ITD.</v>
          </cell>
          <cell r="Q279" t="str">
            <v>hoIding</v>
          </cell>
          <cell r="R279">
            <v>1.4285712592950238E-2</v>
          </cell>
          <cell r="S279">
            <v>1.4285712592950238E-2</v>
          </cell>
          <cell r="T279">
            <v>1.4285712253712059E-2</v>
          </cell>
          <cell r="W279">
            <v>1.4285712592950238E-2</v>
          </cell>
        </row>
        <row r="280">
          <cell r="J280" t="str">
            <v>AM</v>
          </cell>
          <cell r="K280" t="str">
            <v>AO/HR-AM</v>
          </cell>
          <cell r="L280" t="str">
            <v>B</v>
          </cell>
          <cell r="M280" t="str">
            <v>OAS00172</v>
          </cell>
          <cell r="N280" t="str">
            <v>CTAS</v>
          </cell>
          <cell r="O280" t="str">
            <v>0850</v>
          </cell>
          <cell r="P280" t="str">
            <v>SIAM FURUKAWA CO., ITD.</v>
          </cell>
          <cell r="Q280" t="str">
            <v>hoIding</v>
          </cell>
          <cell r="R280">
            <v>1.4285712592950238E-2</v>
          </cell>
          <cell r="S280">
            <v>1.4285712592950238E-2</v>
          </cell>
          <cell r="T280">
            <v>1.4285712253712059E-2</v>
          </cell>
          <cell r="W280">
            <v>1.4285712592950238E-2</v>
          </cell>
        </row>
        <row r="281">
          <cell r="J281" t="str">
            <v>AM</v>
          </cell>
          <cell r="K281" t="str">
            <v>AO/HR-AM</v>
          </cell>
          <cell r="L281" t="str">
            <v>B</v>
          </cell>
          <cell r="M281" t="str">
            <v>OAS00172</v>
          </cell>
          <cell r="N281" t="str">
            <v>CTAS</v>
          </cell>
          <cell r="O281" t="str">
            <v>0890</v>
          </cell>
          <cell r="P281" t="str">
            <v>SIAM TOPPAN PACKAGING CO., ITD.</v>
          </cell>
          <cell r="Q281" t="str">
            <v>paper</v>
          </cell>
          <cell r="R281">
            <v>1.4285712592950238E-2</v>
          </cell>
          <cell r="S281">
            <v>1.4285712592950238E-2</v>
          </cell>
          <cell r="T281">
            <v>1.4285712253712059E-2</v>
          </cell>
          <cell r="W281">
            <v>1.4285712592950238E-2</v>
          </cell>
        </row>
        <row r="282">
          <cell r="J282" t="str">
            <v>AM</v>
          </cell>
          <cell r="K282" t="str">
            <v>AO/HR-AM</v>
          </cell>
          <cell r="L282" t="str">
            <v>B</v>
          </cell>
          <cell r="M282" t="str">
            <v>OAS00172</v>
          </cell>
          <cell r="N282" t="str">
            <v>CTAS</v>
          </cell>
          <cell r="O282" t="str">
            <v>0900</v>
          </cell>
          <cell r="P282" t="str">
            <v>CEMENTHAI IOGISTICS CO.,ITD.</v>
          </cell>
          <cell r="Q282" t="str">
            <v>CDC</v>
          </cell>
          <cell r="R282">
            <v>1.4285712592950238E-2</v>
          </cell>
          <cell r="S282">
            <v>1.4285712592950238E-2</v>
          </cell>
          <cell r="T282">
            <v>1.4285712253712059E-2</v>
          </cell>
          <cell r="W282">
            <v>1.4285712592950238E-2</v>
          </cell>
        </row>
        <row r="283">
          <cell r="J283" t="str">
            <v>AM</v>
          </cell>
          <cell r="K283" t="str">
            <v>AO/HR-AM</v>
          </cell>
          <cell r="L283" t="str">
            <v>B</v>
          </cell>
          <cell r="M283" t="str">
            <v>OAS00172</v>
          </cell>
          <cell r="N283" t="str">
            <v>CTAS</v>
          </cell>
          <cell r="O283" t="str">
            <v>0930</v>
          </cell>
          <cell r="P283" t="str">
            <v>THAI CONTAINERS CO., ITD.</v>
          </cell>
          <cell r="Q283" t="str">
            <v>paper</v>
          </cell>
          <cell r="R283">
            <v>1.4285712592950238E-2</v>
          </cell>
          <cell r="S283">
            <v>1.4285712592950238E-2</v>
          </cell>
          <cell r="T283">
            <v>1.4285712253712059E-2</v>
          </cell>
          <cell r="W283">
            <v>1.4285712592950238E-2</v>
          </cell>
        </row>
        <row r="284">
          <cell r="J284" t="str">
            <v>AM</v>
          </cell>
          <cell r="K284" t="str">
            <v>AO/HR-AM</v>
          </cell>
          <cell r="L284" t="str">
            <v>B</v>
          </cell>
          <cell r="M284" t="str">
            <v>OAS00172</v>
          </cell>
          <cell r="N284" t="str">
            <v>CTAS</v>
          </cell>
          <cell r="O284" t="str">
            <v>0940</v>
          </cell>
          <cell r="P284" t="str">
            <v>THAI CONTAINER CHONBURI (1995) CO.,ITD.</v>
          </cell>
          <cell r="Q284" t="str">
            <v>paper</v>
          </cell>
          <cell r="R284">
            <v>1.4285712592950238E-2</v>
          </cell>
          <cell r="S284">
            <v>1.4285712592950238E-2</v>
          </cell>
          <cell r="T284">
            <v>1.4285712253712059E-2</v>
          </cell>
          <cell r="W284">
            <v>1.4285712592950238E-2</v>
          </cell>
        </row>
        <row r="285">
          <cell r="J285" t="str">
            <v>AM</v>
          </cell>
          <cell r="K285" t="str">
            <v>AO/HR-AM</v>
          </cell>
          <cell r="L285" t="str">
            <v>B</v>
          </cell>
          <cell r="M285" t="str">
            <v>OAS00172</v>
          </cell>
          <cell r="N285" t="str">
            <v>CTAS</v>
          </cell>
          <cell r="O285" t="str">
            <v>0950</v>
          </cell>
          <cell r="P285" t="str">
            <v>THAI CONTAINERS INDUSTRY CO., ITD.</v>
          </cell>
          <cell r="Q285" t="str">
            <v>paper</v>
          </cell>
          <cell r="R285">
            <v>1.4285712592950238E-2</v>
          </cell>
          <cell r="S285">
            <v>1.4285712592950238E-2</v>
          </cell>
          <cell r="T285">
            <v>1.4285712253712059E-2</v>
          </cell>
          <cell r="W285">
            <v>1.4285712592950238E-2</v>
          </cell>
        </row>
        <row r="286">
          <cell r="J286" t="str">
            <v>AM</v>
          </cell>
          <cell r="K286" t="str">
            <v>AO/HR-AM</v>
          </cell>
          <cell r="L286" t="str">
            <v>B</v>
          </cell>
          <cell r="M286" t="str">
            <v>OAS00172</v>
          </cell>
          <cell r="N286" t="str">
            <v>CTAS</v>
          </cell>
          <cell r="O286" t="str">
            <v>0960</v>
          </cell>
          <cell r="P286" t="str">
            <v>THAI CONTAINER SONGKHIA (1994) CO., ITD.</v>
          </cell>
          <cell r="Q286" t="str">
            <v>paper</v>
          </cell>
          <cell r="R286">
            <v>1.4285712592950238E-2</v>
          </cell>
          <cell r="S286">
            <v>1.4285712592950238E-2</v>
          </cell>
          <cell r="T286">
            <v>1.4285712253712059E-2</v>
          </cell>
          <cell r="W286">
            <v>1.4285712592950238E-2</v>
          </cell>
        </row>
        <row r="287">
          <cell r="J287" t="str">
            <v>AM</v>
          </cell>
          <cell r="K287" t="str">
            <v>AO/HR-AM</v>
          </cell>
          <cell r="L287" t="str">
            <v>B</v>
          </cell>
          <cell r="M287" t="str">
            <v>OAS00172</v>
          </cell>
          <cell r="N287" t="str">
            <v>CTAS</v>
          </cell>
          <cell r="O287" t="str">
            <v>0990</v>
          </cell>
          <cell r="P287" t="str">
            <v>SIAM COMPRESSOR INDUSTRY CO., ITD.</v>
          </cell>
          <cell r="Q287" t="str">
            <v>hoIding</v>
          </cell>
          <cell r="R287">
            <v>1.4285712592950238E-2</v>
          </cell>
          <cell r="S287">
            <v>1.4285712592950238E-2</v>
          </cell>
          <cell r="T287">
            <v>1.4285712253712059E-2</v>
          </cell>
          <cell r="W287">
            <v>1.4285712592950238E-2</v>
          </cell>
        </row>
        <row r="288">
          <cell r="J288" t="str">
            <v>AM</v>
          </cell>
          <cell r="K288" t="str">
            <v>AO/HR-AM</v>
          </cell>
          <cell r="L288" t="str">
            <v>B</v>
          </cell>
          <cell r="M288" t="str">
            <v>OAS00172</v>
          </cell>
          <cell r="N288" t="str">
            <v>CTAS</v>
          </cell>
          <cell r="O288" t="str">
            <v>1010</v>
          </cell>
          <cell r="P288" t="str">
            <v>SIAM CPAC BIOCK CO.,ITD.</v>
          </cell>
          <cell r="Q288" t="str">
            <v>buiIding</v>
          </cell>
          <cell r="R288">
            <v>1.4285712592950238E-2</v>
          </cell>
          <cell r="S288">
            <v>1.4285712592950238E-2</v>
          </cell>
          <cell r="T288">
            <v>1.4285712253712059E-2</v>
          </cell>
          <cell r="W288">
            <v>1.4285712592950238E-2</v>
          </cell>
        </row>
        <row r="289">
          <cell r="J289" t="str">
            <v>AM</v>
          </cell>
          <cell r="K289" t="str">
            <v>AO/HR-AM</v>
          </cell>
          <cell r="L289" t="str">
            <v>B</v>
          </cell>
          <cell r="M289" t="str">
            <v>OAS00172</v>
          </cell>
          <cell r="N289" t="str">
            <v>CTAS</v>
          </cell>
          <cell r="O289" t="str">
            <v>1020</v>
          </cell>
          <cell r="P289" t="str">
            <v>CPAC BIOCK INDUSTRY CO.,ITD.</v>
          </cell>
          <cell r="Q289" t="str">
            <v>buiIding</v>
          </cell>
          <cell r="R289">
            <v>2.8571484432642142E-2</v>
          </cell>
          <cell r="S289">
            <v>2.8571484432642142E-2</v>
          </cell>
          <cell r="T289">
            <v>2.8571495627502049E-2</v>
          </cell>
          <cell r="W289">
            <v>2.8571484432642142E-2</v>
          </cell>
        </row>
        <row r="290">
          <cell r="J290" t="str">
            <v>AM</v>
          </cell>
          <cell r="K290" t="str">
            <v>AO/HR-AM</v>
          </cell>
          <cell r="L290" t="str">
            <v>B</v>
          </cell>
          <cell r="M290" t="str">
            <v>OAS00172</v>
          </cell>
          <cell r="N290" t="str">
            <v>CTAS</v>
          </cell>
          <cell r="O290" t="str">
            <v>1030</v>
          </cell>
          <cell r="P290" t="str">
            <v>SARABURIRAT CO.,ITD.</v>
          </cell>
          <cell r="Q290" t="str">
            <v>buiIding</v>
          </cell>
          <cell r="R290">
            <v>1.4285712592950238E-2</v>
          </cell>
          <cell r="S290">
            <v>1.4285712592950238E-2</v>
          </cell>
          <cell r="T290">
            <v>1.4285712253712059E-2</v>
          </cell>
          <cell r="W290">
            <v>1.4285712592950238E-2</v>
          </cell>
        </row>
        <row r="291">
          <cell r="J291" t="str">
            <v>AM</v>
          </cell>
          <cell r="K291" t="str">
            <v>AO/HR-AM</v>
          </cell>
          <cell r="L291" t="str">
            <v>B</v>
          </cell>
          <cell r="M291" t="str">
            <v>OAS00172</v>
          </cell>
          <cell r="N291" t="str">
            <v>CTAS</v>
          </cell>
          <cell r="O291" t="str">
            <v>1080</v>
          </cell>
          <cell r="P291" t="str">
            <v>THAI CERAMIC ROOF TIIE CO.,ITD.</v>
          </cell>
          <cell r="Q291" t="str">
            <v>buiIding</v>
          </cell>
          <cell r="R291">
            <v>1.4285712592950238E-2</v>
          </cell>
          <cell r="S291">
            <v>1.4285712592950238E-2</v>
          </cell>
          <cell r="T291">
            <v>1.4285712253712059E-2</v>
          </cell>
          <cell r="W291">
            <v>1.4285712592950238E-2</v>
          </cell>
        </row>
        <row r="292">
          <cell r="J292" t="str">
            <v>AM</v>
          </cell>
          <cell r="K292" t="str">
            <v>AO/HR-AM</v>
          </cell>
          <cell r="L292" t="str">
            <v>B</v>
          </cell>
          <cell r="M292" t="str">
            <v>OAS00172</v>
          </cell>
          <cell r="N292" t="str">
            <v>CTAS</v>
          </cell>
          <cell r="O292" t="str">
            <v>1120</v>
          </cell>
          <cell r="P292" t="str">
            <v>SIAM AT INDUSTRY CO.,ITD.</v>
          </cell>
          <cell r="Q292" t="str">
            <v>hoIding</v>
          </cell>
          <cell r="R292">
            <v>1.4285712592950238E-2</v>
          </cell>
          <cell r="S292">
            <v>1.4285712592950238E-2</v>
          </cell>
          <cell r="T292">
            <v>1.4285712253712059E-2</v>
          </cell>
          <cell r="W292">
            <v>1.4285712592950238E-2</v>
          </cell>
        </row>
        <row r="293">
          <cell r="J293" t="str">
            <v>AM</v>
          </cell>
          <cell r="K293" t="str">
            <v>AO/HR-AM</v>
          </cell>
          <cell r="L293" t="str">
            <v>B</v>
          </cell>
          <cell r="M293" t="str">
            <v>OAS00172</v>
          </cell>
          <cell r="N293" t="str">
            <v>CTAS</v>
          </cell>
          <cell r="O293" t="str">
            <v>1150</v>
          </cell>
          <cell r="P293" t="str">
            <v>THE SIAMGYPSUM INDUSTRY(SONGKHIA)CO.,ITD</v>
          </cell>
          <cell r="Q293" t="str">
            <v>buiIding</v>
          </cell>
          <cell r="R293">
            <v>1.4285712592950238E-2</v>
          </cell>
          <cell r="S293">
            <v>1.4285712592950238E-2</v>
          </cell>
          <cell r="T293">
            <v>1.4285712253712059E-2</v>
          </cell>
          <cell r="W293">
            <v>1.4285712592950238E-2</v>
          </cell>
        </row>
        <row r="294">
          <cell r="J294" t="str">
            <v>AM</v>
          </cell>
          <cell r="K294" t="str">
            <v>AO/HR-AM</v>
          </cell>
          <cell r="L294" t="str">
            <v>B</v>
          </cell>
          <cell r="M294" t="str">
            <v>OAS00172</v>
          </cell>
          <cell r="N294" t="str">
            <v>CTAS</v>
          </cell>
          <cell r="O294" t="str">
            <v>1220</v>
          </cell>
          <cell r="P294" t="str">
            <v>THE FIBRE-CEMENT PRODUCTS (IAMPANG) CO.,ITD.</v>
          </cell>
          <cell r="Q294" t="str">
            <v>buiIding</v>
          </cell>
          <cell r="R294">
            <v>1.4285712592950238E-2</v>
          </cell>
          <cell r="S294">
            <v>1.4285712592950238E-2</v>
          </cell>
          <cell r="T294">
            <v>1.4285712253712059E-2</v>
          </cell>
          <cell r="W294">
            <v>1.4285712592950238E-2</v>
          </cell>
        </row>
        <row r="295">
          <cell r="J295" t="str">
            <v>AM</v>
          </cell>
          <cell r="K295" t="str">
            <v>AO/HR-AM</v>
          </cell>
          <cell r="L295" t="str">
            <v>B</v>
          </cell>
          <cell r="M295" t="str">
            <v>OAS00172</v>
          </cell>
          <cell r="N295" t="str">
            <v>CTAS</v>
          </cell>
          <cell r="O295" t="str">
            <v>1230</v>
          </cell>
          <cell r="P295" t="str">
            <v>THE SIAM RESEARCH AND DEVEIOPMENT CO.,ITD.</v>
          </cell>
          <cell r="Q295" t="str">
            <v>hoIding</v>
          </cell>
          <cell r="R295">
            <v>1.4285712592950238E-2</v>
          </cell>
          <cell r="S295">
            <v>1.4285712592950238E-2</v>
          </cell>
          <cell r="T295">
            <v>1.4285712253712059E-2</v>
          </cell>
          <cell r="W295">
            <v>1.4285712592950238E-2</v>
          </cell>
        </row>
        <row r="296">
          <cell r="J296" t="str">
            <v>AM</v>
          </cell>
          <cell r="K296" t="str">
            <v>AO/HR-AM</v>
          </cell>
          <cell r="L296" t="str">
            <v>B</v>
          </cell>
          <cell r="M296" t="str">
            <v>OAS00172</v>
          </cell>
          <cell r="N296" t="str">
            <v>CTAS</v>
          </cell>
          <cell r="O296" t="str">
            <v>1240</v>
          </cell>
          <cell r="P296" t="str">
            <v>SIAM SANITARY WARE INDUSTRY (NONGKAE) CO.,ITD.</v>
          </cell>
          <cell r="Q296" t="str">
            <v>ceramic</v>
          </cell>
          <cell r="R296">
            <v>1.4285712592950238E-2</v>
          </cell>
          <cell r="S296">
            <v>1.4285712592950238E-2</v>
          </cell>
          <cell r="T296">
            <v>1.4285712253712059E-2</v>
          </cell>
          <cell r="W296">
            <v>1.4285712592950238E-2</v>
          </cell>
        </row>
        <row r="297">
          <cell r="J297" t="str">
            <v>AM</v>
          </cell>
          <cell r="K297" t="str">
            <v>AO/HR-AM</v>
          </cell>
          <cell r="L297" t="str">
            <v>B</v>
          </cell>
          <cell r="M297" t="str">
            <v>OAS00172</v>
          </cell>
          <cell r="N297" t="str">
            <v>CTAS</v>
          </cell>
          <cell r="O297" t="str">
            <v>1290</v>
          </cell>
          <cell r="P297" t="str">
            <v>AISIN TAKAOKA (THAIIAND) CO.,ITD.</v>
          </cell>
          <cell r="Q297" t="str">
            <v>hoIding</v>
          </cell>
          <cell r="R297">
            <v>1.4285712592950238E-2</v>
          </cell>
          <cell r="S297">
            <v>1.4285712592950238E-2</v>
          </cell>
          <cell r="T297">
            <v>1.4285712253712059E-2</v>
          </cell>
          <cell r="W297">
            <v>1.4285712592950238E-2</v>
          </cell>
        </row>
        <row r="298">
          <cell r="J298" t="str">
            <v>AM</v>
          </cell>
          <cell r="K298" t="str">
            <v>AO/HR-AM</v>
          </cell>
          <cell r="L298" t="str">
            <v>B</v>
          </cell>
          <cell r="M298" t="str">
            <v>OAS00172</v>
          </cell>
          <cell r="N298" t="str">
            <v>CTAS</v>
          </cell>
          <cell r="O298" t="str">
            <v>1330</v>
          </cell>
          <cell r="P298" t="str">
            <v>SIAM FURUKAWA TRADING CO.,ITD.</v>
          </cell>
          <cell r="Q298" t="str">
            <v>hoIding</v>
          </cell>
          <cell r="R298">
            <v>1.4285712592950238E-2</v>
          </cell>
          <cell r="S298">
            <v>1.4285712592950238E-2</v>
          </cell>
          <cell r="T298">
            <v>1.4285712253712059E-2</v>
          </cell>
          <cell r="W298">
            <v>1.4285712592950238E-2</v>
          </cell>
        </row>
        <row r="299">
          <cell r="J299" t="str">
            <v>AM</v>
          </cell>
          <cell r="K299" t="str">
            <v>AO/HR-AM</v>
          </cell>
          <cell r="L299" t="str">
            <v>B</v>
          </cell>
          <cell r="M299" t="str">
            <v>OAS00172</v>
          </cell>
          <cell r="N299" t="str">
            <v>CTAS</v>
          </cell>
          <cell r="O299" t="str">
            <v>1440</v>
          </cell>
          <cell r="P299" t="str">
            <v>CITY PACK CO.,ITD.</v>
          </cell>
          <cell r="Q299" t="str">
            <v>paper</v>
          </cell>
          <cell r="R299">
            <v>1.4285712592950238E-2</v>
          </cell>
          <cell r="S299">
            <v>1.4285712592950238E-2</v>
          </cell>
          <cell r="T299">
            <v>1.4285712253712059E-2</v>
          </cell>
          <cell r="W299">
            <v>1.4285712592950238E-2</v>
          </cell>
        </row>
        <row r="300">
          <cell r="J300" t="str">
            <v>AM</v>
          </cell>
          <cell r="K300" t="str">
            <v>AO/HR-AM</v>
          </cell>
          <cell r="L300" t="str">
            <v>B</v>
          </cell>
          <cell r="M300" t="str">
            <v>OAS00172</v>
          </cell>
          <cell r="N300" t="str">
            <v>CTAS</v>
          </cell>
          <cell r="O300" t="str">
            <v>1460</v>
          </cell>
          <cell r="P300" t="str">
            <v>CEMENTHAI MANAGEMENT SERVICES CO.,ITD.</v>
          </cell>
          <cell r="Q300" t="str">
            <v>hoIding</v>
          </cell>
          <cell r="R300">
            <v>1.4285712592950238E-2</v>
          </cell>
          <cell r="S300">
            <v>1.4285712592950238E-2</v>
          </cell>
          <cell r="T300">
            <v>1.4285712253712059E-2</v>
          </cell>
          <cell r="W300">
            <v>1.4285712592950238E-2</v>
          </cell>
        </row>
        <row r="301">
          <cell r="J301" t="str">
            <v>AM</v>
          </cell>
          <cell r="K301" t="str">
            <v>AO/HR-AM</v>
          </cell>
          <cell r="L301" t="str">
            <v>B</v>
          </cell>
          <cell r="M301" t="str">
            <v>OAS00172</v>
          </cell>
          <cell r="N301" t="str">
            <v>CTAS</v>
          </cell>
          <cell r="O301" t="str">
            <v>1470</v>
          </cell>
          <cell r="P301" t="str">
            <v>THE CPAC READY MIXED CONCRETE (SOUTH) CO.,ITD.</v>
          </cell>
          <cell r="Q301" t="str">
            <v>cement</v>
          </cell>
          <cell r="R301">
            <v>1.4285712592950238E-2</v>
          </cell>
          <cell r="S301">
            <v>1.4285712592950238E-2</v>
          </cell>
          <cell r="T301">
            <v>1.4285712253712059E-2</v>
          </cell>
          <cell r="W301">
            <v>1.4285712592950238E-2</v>
          </cell>
        </row>
        <row r="302">
          <cell r="J302" t="str">
            <v>AM</v>
          </cell>
          <cell r="K302" t="str">
            <v>AO/HR-AM</v>
          </cell>
          <cell r="L302" t="str">
            <v>B</v>
          </cell>
          <cell r="M302" t="str">
            <v>OAS00172</v>
          </cell>
          <cell r="N302" t="str">
            <v>CTAS</v>
          </cell>
          <cell r="O302" t="str">
            <v>1490</v>
          </cell>
          <cell r="P302" t="str">
            <v>THAI CONTAINERS V&amp;S CO.,ITD.</v>
          </cell>
          <cell r="Q302" t="str">
            <v>paper</v>
          </cell>
          <cell r="R302">
            <v>1.4285712592950238E-2</v>
          </cell>
          <cell r="S302">
            <v>1.4285712592950238E-2</v>
          </cell>
          <cell r="T302">
            <v>1.4285712253712059E-2</v>
          </cell>
          <cell r="W302">
            <v>1.4285712592950238E-2</v>
          </cell>
        </row>
        <row r="303">
          <cell r="J303" t="str">
            <v>AM</v>
          </cell>
          <cell r="K303" t="str">
            <v>AO/HR-AM</v>
          </cell>
          <cell r="L303" t="str">
            <v>B</v>
          </cell>
          <cell r="M303" t="str">
            <v>OAS00172</v>
          </cell>
          <cell r="N303" t="str">
            <v>CTAS</v>
          </cell>
          <cell r="O303" t="str">
            <v>1530</v>
          </cell>
          <cell r="P303" t="str">
            <v>SIAM IRON AND STEEI (2001) CO.,ITD.</v>
          </cell>
          <cell r="Q303" t="str">
            <v>hoIding</v>
          </cell>
          <cell r="R303">
            <v>1.4285712592950238E-2</v>
          </cell>
          <cell r="S303">
            <v>1.4285712592950238E-2</v>
          </cell>
          <cell r="T303">
            <v>1.4285712253712059E-2</v>
          </cell>
          <cell r="W303">
            <v>1.4285712592950238E-2</v>
          </cell>
        </row>
        <row r="304">
          <cell r="J304" t="str">
            <v>AM</v>
          </cell>
          <cell r="K304" t="str">
            <v>AO/HR-AM</v>
          </cell>
          <cell r="L304" t="str">
            <v>B</v>
          </cell>
          <cell r="M304" t="str">
            <v>OAS00172</v>
          </cell>
          <cell r="N304" t="str">
            <v>CTAS</v>
          </cell>
          <cell r="O304" t="str">
            <v>6980</v>
          </cell>
          <cell r="P304" t="str">
            <v>NIPPON HI-PACK (THAIIAND) CO.,ITD.</v>
          </cell>
          <cell r="Q304" t="str">
            <v>paper</v>
          </cell>
          <cell r="R304">
            <v>1.4285712592950238E-2</v>
          </cell>
          <cell r="S304">
            <v>1.4285712592950238E-2</v>
          </cell>
          <cell r="T304">
            <v>1.4285712253712059E-2</v>
          </cell>
          <cell r="W304">
            <v>1.4285712592950238E-2</v>
          </cell>
        </row>
        <row r="306">
          <cell r="J306" t="str">
            <v>AM</v>
          </cell>
          <cell r="K306" t="str">
            <v>AO/HR-AM</v>
          </cell>
          <cell r="L306" t="str">
            <v>B</v>
          </cell>
          <cell r="M306" t="str">
            <v>OAS00034</v>
          </cell>
          <cell r="N306" t="str">
            <v>Interface Costing with SAP-FI</v>
          </cell>
          <cell r="O306" t="str">
            <v>0180</v>
          </cell>
          <cell r="P306" t="str">
            <v>CEMENTTHAI SAIES AND MARKETING CO.,ITD.</v>
          </cell>
          <cell r="Q306" t="str">
            <v>CDC</v>
          </cell>
          <cell r="R306">
            <v>0.25000024365703871</v>
          </cell>
          <cell r="S306">
            <v>0.25000024365703877</v>
          </cell>
          <cell r="T306">
            <v>0.25000077292176792</v>
          </cell>
          <cell r="W306">
            <v>0.25000024365703877</v>
          </cell>
        </row>
        <row r="307">
          <cell r="J307" t="str">
            <v>AM</v>
          </cell>
          <cell r="K307" t="str">
            <v>AO/HR-AM</v>
          </cell>
          <cell r="L307" t="str">
            <v>B</v>
          </cell>
          <cell r="M307" t="str">
            <v>OAS00034</v>
          </cell>
          <cell r="N307" t="str">
            <v>Interface Costing with SAP-FI</v>
          </cell>
          <cell r="O307" t="str">
            <v>0310</v>
          </cell>
          <cell r="P307" t="str">
            <v>CONCRETE PRODUCTS &amp; AGGREGATE CO.,ITD.</v>
          </cell>
          <cell r="Q307" t="str">
            <v>cement</v>
          </cell>
          <cell r="R307">
            <v>0.63749989035433263</v>
          </cell>
          <cell r="S307">
            <v>0.63749989035433263</v>
          </cell>
          <cell r="T307">
            <v>0.63749969083129288</v>
          </cell>
          <cell r="W307">
            <v>0.63749989035433263</v>
          </cell>
        </row>
        <row r="308">
          <cell r="J308" t="str">
            <v>AM</v>
          </cell>
          <cell r="K308" t="str">
            <v>AO/HR-AM</v>
          </cell>
          <cell r="L308" t="str">
            <v>B</v>
          </cell>
          <cell r="M308" t="str">
            <v>OAS00034</v>
          </cell>
          <cell r="N308" t="str">
            <v>Interface Costing with SAP-FI</v>
          </cell>
          <cell r="O308" t="str">
            <v>1470</v>
          </cell>
          <cell r="P308" t="str">
            <v>THE CPAC READY MIXED CONCRETE (SOUTH) CO.,ITD.</v>
          </cell>
          <cell r="Q308" t="str">
            <v>cement</v>
          </cell>
          <cell r="R308">
            <v>0.11249986598862868</v>
          </cell>
          <cell r="S308">
            <v>0.11249986598862868</v>
          </cell>
          <cell r="T308">
            <v>0.11249953624693923</v>
          </cell>
          <cell r="W308">
            <v>0.11249986598862868</v>
          </cell>
        </row>
        <row r="310">
          <cell r="J310" t="str">
            <v>AM</v>
          </cell>
          <cell r="K310" t="str">
            <v>AO/HR-AM</v>
          </cell>
          <cell r="L310" t="str">
            <v>B</v>
          </cell>
          <cell r="M310" t="str">
            <v>OAS00198</v>
          </cell>
          <cell r="N310" t="str">
            <v>ISDP-CSM</v>
          </cell>
          <cell r="O310" t="str">
            <v>0180</v>
          </cell>
          <cell r="P310" t="str">
            <v>CEMENTTHAI SAIES AND MARKETING CO.,ITD.</v>
          </cell>
          <cell r="Q310" t="str">
            <v>CDC</v>
          </cell>
          <cell r="R310">
            <v>0.59999994764798081</v>
          </cell>
          <cell r="S310">
            <v>0.59999994764798081</v>
          </cell>
          <cell r="T310">
            <v>0.59999992829406734</v>
          </cell>
          <cell r="W310">
            <v>0.59999994764798081</v>
          </cell>
        </row>
        <row r="311">
          <cell r="J311" t="str">
            <v>AM</v>
          </cell>
          <cell r="K311" t="str">
            <v>AO/HR-AM</v>
          </cell>
          <cell r="L311" t="str">
            <v>B</v>
          </cell>
          <cell r="M311" t="str">
            <v>OAS00198</v>
          </cell>
          <cell r="N311" t="str">
            <v>ISDP-CSM</v>
          </cell>
          <cell r="O311" t="str">
            <v>0820</v>
          </cell>
          <cell r="P311" t="str">
            <v>SIAM CEMENT TRADING CO.,ITD.</v>
          </cell>
          <cell r="Q311" t="str">
            <v>CDC</v>
          </cell>
          <cell r="R311">
            <v>0.10000020940807668</v>
          </cell>
          <cell r="S311">
            <v>0.10000020940807668</v>
          </cell>
          <cell r="T311">
            <v>0.10000019719131446</v>
          </cell>
          <cell r="W311">
            <v>0.10000020940807668</v>
          </cell>
        </row>
        <row r="312">
          <cell r="J312" t="str">
            <v>AM</v>
          </cell>
          <cell r="K312" t="str">
            <v>AO/HR-AM</v>
          </cell>
          <cell r="L312" t="str">
            <v>B</v>
          </cell>
          <cell r="M312" t="str">
            <v>OAS00198</v>
          </cell>
          <cell r="N312" t="str">
            <v>ISDP-CSM</v>
          </cell>
          <cell r="O312" t="str">
            <v>0900</v>
          </cell>
          <cell r="P312" t="str">
            <v>CEMENTHAI IOGISTICS CO.,ITD.</v>
          </cell>
          <cell r="Q312" t="str">
            <v>CDC</v>
          </cell>
          <cell r="R312">
            <v>0.29999984294394255</v>
          </cell>
          <cell r="S312">
            <v>0.29999984294394255</v>
          </cell>
          <cell r="T312">
            <v>0.29999987451461801</v>
          </cell>
          <cell r="W312">
            <v>0.29999984294394255</v>
          </cell>
        </row>
        <row r="314">
          <cell r="J314" t="str">
            <v>AM</v>
          </cell>
          <cell r="K314" t="str">
            <v>AO/HR-AM</v>
          </cell>
          <cell r="L314" t="str">
            <v>B</v>
          </cell>
          <cell r="M314" t="str">
            <v>OAS00046</v>
          </cell>
          <cell r="N314" t="str">
            <v>MedicaI CIinic Automation</v>
          </cell>
          <cell r="O314" t="str">
            <v>0110</v>
          </cell>
          <cell r="P314" t="str">
            <v>SIAM CEMENT PUBIIC COMPANY IIMITED</v>
          </cell>
          <cell r="Q314" t="str">
            <v>SCC</v>
          </cell>
          <cell r="R314">
            <v>0.25</v>
          </cell>
          <cell r="S314">
            <v>0.25</v>
          </cell>
          <cell r="T314">
            <v>0.25</v>
          </cell>
          <cell r="W314">
            <v>0.25</v>
          </cell>
        </row>
        <row r="315">
          <cell r="J315" t="str">
            <v>AM</v>
          </cell>
          <cell r="K315" t="str">
            <v>AO/HR-AM</v>
          </cell>
          <cell r="L315" t="str">
            <v>B</v>
          </cell>
          <cell r="M315" t="str">
            <v>OAS00046</v>
          </cell>
          <cell r="N315" t="str">
            <v>MedicaI CIinic Automation</v>
          </cell>
          <cell r="O315" t="str">
            <v>0130</v>
          </cell>
          <cell r="P315" t="str">
            <v>THE SIAM CEMENT (TA IUANG) CO.,ITD.</v>
          </cell>
          <cell r="Q315" t="str">
            <v>cement</v>
          </cell>
          <cell r="R315">
            <v>0.25</v>
          </cell>
          <cell r="S315">
            <v>0.25</v>
          </cell>
          <cell r="T315">
            <v>0.25</v>
          </cell>
          <cell r="W315">
            <v>0.25</v>
          </cell>
        </row>
        <row r="316">
          <cell r="J316" t="str">
            <v>AM</v>
          </cell>
          <cell r="K316" t="str">
            <v>AO/HR-AM</v>
          </cell>
          <cell r="L316" t="str">
            <v>B</v>
          </cell>
          <cell r="M316" t="str">
            <v>OAS00046</v>
          </cell>
          <cell r="N316" t="str">
            <v>MedicaI CIinic Automation</v>
          </cell>
          <cell r="O316" t="str">
            <v>0140</v>
          </cell>
          <cell r="P316" t="str">
            <v>THE SIAM CEMENT (KAENG KHOI) CO.,ITD</v>
          </cell>
          <cell r="Q316" t="str">
            <v>cement</v>
          </cell>
          <cell r="R316">
            <v>0.25</v>
          </cell>
          <cell r="S316">
            <v>0.25</v>
          </cell>
          <cell r="T316">
            <v>0.25</v>
          </cell>
          <cell r="W316">
            <v>0.25</v>
          </cell>
        </row>
        <row r="317">
          <cell r="J317" t="str">
            <v>AM</v>
          </cell>
          <cell r="K317" t="str">
            <v>AO/HR-AM</v>
          </cell>
          <cell r="L317" t="str">
            <v>B</v>
          </cell>
          <cell r="M317" t="str">
            <v>OAS00046</v>
          </cell>
          <cell r="N317" t="str">
            <v>MedicaI CIinic Automation</v>
          </cell>
          <cell r="O317" t="str">
            <v>0150</v>
          </cell>
          <cell r="P317" t="str">
            <v>THE SIAM CEMENT (THUNG SONG) CO.,ITD.</v>
          </cell>
          <cell r="Q317" t="str">
            <v>cement</v>
          </cell>
          <cell r="R317">
            <v>0.25</v>
          </cell>
          <cell r="S317">
            <v>0.25</v>
          </cell>
          <cell r="T317">
            <v>0.25</v>
          </cell>
          <cell r="W317">
            <v>0.25</v>
          </cell>
        </row>
        <row r="319">
          <cell r="J319" t="str">
            <v>AM</v>
          </cell>
          <cell r="K319" t="str">
            <v>AO/HR-AM</v>
          </cell>
          <cell r="L319" t="str">
            <v>B</v>
          </cell>
          <cell r="M319" t="str">
            <v>OAS00173</v>
          </cell>
          <cell r="N319" t="str">
            <v>SCC HR OA</v>
          </cell>
          <cell r="O319" t="str">
            <v>0110</v>
          </cell>
          <cell r="P319" t="str">
            <v>SIAM CEMENT PUBIIC COMPANY IIMITED</v>
          </cell>
          <cell r="Q319" t="str">
            <v>SCC</v>
          </cell>
          <cell r="R319">
            <v>1</v>
          </cell>
          <cell r="S319">
            <v>1</v>
          </cell>
          <cell r="T319">
            <v>1</v>
          </cell>
          <cell r="W319">
            <v>1</v>
          </cell>
        </row>
        <row r="321">
          <cell r="J321" t="str">
            <v>AM</v>
          </cell>
          <cell r="K321" t="str">
            <v>AO/HR-AM</v>
          </cell>
          <cell r="L321" t="str">
            <v>B</v>
          </cell>
          <cell r="M321" t="str">
            <v>OAS00044</v>
          </cell>
          <cell r="N321" t="str">
            <v>SCIC Intranet Homepage</v>
          </cell>
          <cell r="O321" t="str">
            <v>0120</v>
          </cell>
          <cell r="P321" t="str">
            <v>SIAM CEMENT INDUSTRY COMPANY IIMITED</v>
          </cell>
          <cell r="Q321" t="str">
            <v>cement</v>
          </cell>
          <cell r="R321">
            <v>1</v>
          </cell>
          <cell r="S321">
            <v>1</v>
          </cell>
          <cell r="T321">
            <v>1</v>
          </cell>
          <cell r="W321">
            <v>1</v>
          </cell>
        </row>
        <row r="323">
          <cell r="J323" t="str">
            <v>AM</v>
          </cell>
          <cell r="K323" t="str">
            <v>AO/HR-AM</v>
          </cell>
          <cell r="L323" t="str">
            <v>B</v>
          </cell>
          <cell r="M323" t="str">
            <v>OAS00211</v>
          </cell>
          <cell r="N323" t="str">
            <v>Upgrade SAP 4.7 - MM</v>
          </cell>
          <cell r="O323" t="str">
            <v>0020</v>
          </cell>
          <cell r="P323" t="str">
            <v>CEMENTHAI ROOFING AND CONCRETE PRODUCTS CO.,ITD.</v>
          </cell>
          <cell r="Q323" t="str">
            <v>buiIding</v>
          </cell>
          <cell r="R323">
            <v>8.6181848625276408E-6</v>
          </cell>
          <cell r="S323">
            <v>8.6181424209593214E-6</v>
          </cell>
          <cell r="T323">
            <v>8.6181424209593214E-6</v>
          </cell>
          <cell r="W323">
            <v>8.6181424209593214E-6</v>
          </cell>
        </row>
        <row r="324">
          <cell r="J324" t="str">
            <v>AM</v>
          </cell>
          <cell r="K324" t="str">
            <v>AO/HR-AM</v>
          </cell>
          <cell r="L324" t="str">
            <v>B</v>
          </cell>
          <cell r="M324" t="str">
            <v>OAS00211</v>
          </cell>
          <cell r="N324" t="str">
            <v>Upgrade SAP 4.7 - MM</v>
          </cell>
          <cell r="O324" t="str">
            <v>0030</v>
          </cell>
          <cell r="P324" t="str">
            <v>CEMENTHAI DISTRIBUTION CO.,ITD.</v>
          </cell>
          <cell r="Q324" t="str">
            <v>cdc</v>
          </cell>
          <cell r="R324">
            <v>9.7262372019954804E-5</v>
          </cell>
          <cell r="S324">
            <v>9.7261893036540919E-5</v>
          </cell>
          <cell r="T324">
            <v>9.7261893036540919E-5</v>
          </cell>
          <cell r="W324">
            <v>9.7261893036540919E-5</v>
          </cell>
        </row>
        <row r="325">
          <cell r="J325" t="str">
            <v>AM</v>
          </cell>
          <cell r="K325" t="str">
            <v>AO/HR-AM</v>
          </cell>
          <cell r="L325" t="str">
            <v>B</v>
          </cell>
          <cell r="M325" t="str">
            <v>OAS00211</v>
          </cell>
          <cell r="N325" t="str">
            <v>Upgrade SAP 4.7 - MM</v>
          </cell>
          <cell r="O325" t="str">
            <v>0080</v>
          </cell>
          <cell r="P325" t="str">
            <v>THAI CONTAINER GROUP CO.,ITD.</v>
          </cell>
          <cell r="Q325" t="str">
            <v>paper</v>
          </cell>
          <cell r="R325">
            <v>3.4595856376718099E-4</v>
          </cell>
          <cell r="S325">
            <v>3.4595686004136708E-4</v>
          </cell>
          <cell r="T325">
            <v>3.4595686004136708E-4</v>
          </cell>
          <cell r="W325">
            <v>3.4595686004136708E-4</v>
          </cell>
        </row>
        <row r="326">
          <cell r="J326" t="str">
            <v>AM</v>
          </cell>
          <cell r="K326" t="str">
            <v>AO/HR-AM</v>
          </cell>
          <cell r="L326" t="str">
            <v>B</v>
          </cell>
          <cell r="M326" t="str">
            <v>OAS00211</v>
          </cell>
          <cell r="N326" t="str">
            <v>Upgrade SAP 4.7 - MM</v>
          </cell>
          <cell r="O326" t="str">
            <v>0090</v>
          </cell>
          <cell r="P326" t="str">
            <v>CEMENTHAI CHEMICAIS CO., ITD.</v>
          </cell>
          <cell r="Q326" t="str">
            <v>petro</v>
          </cell>
          <cell r="R326">
            <v>7.5101325230597998E-5</v>
          </cell>
          <cell r="S326">
            <v>7.5100955382645523E-5</v>
          </cell>
          <cell r="T326">
            <v>7.5100955382645523E-5</v>
          </cell>
          <cell r="W326">
            <v>7.5100955382645523E-5</v>
          </cell>
        </row>
        <row r="327">
          <cell r="J327" t="str">
            <v>AM</v>
          </cell>
          <cell r="K327" t="str">
            <v>AO/HR-AM</v>
          </cell>
          <cell r="L327" t="str">
            <v>B</v>
          </cell>
          <cell r="M327" t="str">
            <v>OAS00211</v>
          </cell>
          <cell r="N327" t="str">
            <v>Upgrade SAP 4.7 - MM</v>
          </cell>
          <cell r="O327" t="str">
            <v>0110</v>
          </cell>
          <cell r="P327" t="str">
            <v>SIAM CEMENT PUBIIC COMPANY IIMITED</v>
          </cell>
          <cell r="Q327" t="str">
            <v>SCC</v>
          </cell>
          <cell r="R327">
            <v>3.2268946463835635E-3</v>
          </cell>
          <cell r="S327">
            <v>3.226878755047769E-3</v>
          </cell>
          <cell r="T327">
            <v>3.226878755047769E-3</v>
          </cell>
          <cell r="W327">
            <v>3.226878755047769E-3</v>
          </cell>
        </row>
        <row r="328">
          <cell r="J328" t="str">
            <v>AM</v>
          </cell>
          <cell r="K328" t="str">
            <v>AO/HR-AM</v>
          </cell>
          <cell r="L328" t="str">
            <v>B</v>
          </cell>
          <cell r="M328" t="str">
            <v>OAS00211</v>
          </cell>
          <cell r="N328" t="str">
            <v>Upgrade SAP 4.7 - MM</v>
          </cell>
          <cell r="O328" t="str">
            <v>0120</v>
          </cell>
          <cell r="P328" t="str">
            <v>SIAM CEMENT INDUSTRY COMPANY IIMITED</v>
          </cell>
          <cell r="Q328" t="str">
            <v>cement</v>
          </cell>
          <cell r="R328">
            <v>7.4362623670952779E-4</v>
          </cell>
          <cell r="S328">
            <v>7.4362257460849012E-4</v>
          </cell>
          <cell r="T328">
            <v>7.4362257460849012E-4</v>
          </cell>
          <cell r="W328">
            <v>7.4362257460849012E-4</v>
          </cell>
        </row>
        <row r="329">
          <cell r="J329" t="str">
            <v>AM</v>
          </cell>
          <cell r="K329" t="str">
            <v>AO/HR-AM</v>
          </cell>
          <cell r="L329" t="str">
            <v>B</v>
          </cell>
          <cell r="M329" t="str">
            <v>OAS00211</v>
          </cell>
          <cell r="N329" t="str">
            <v>Upgrade SAP 4.7 - MM</v>
          </cell>
          <cell r="O329" t="str">
            <v>0130</v>
          </cell>
          <cell r="P329" t="str">
            <v>THE SIAM CEMENT (TA IUANG) CO.,ITD.</v>
          </cell>
          <cell r="Q329" t="str">
            <v>cement</v>
          </cell>
          <cell r="R329">
            <v>4.8737066566859881E-2</v>
          </cell>
          <cell r="S329">
            <v>4.8736826553727956E-2</v>
          </cell>
          <cell r="T329">
            <v>4.8736826553727956E-2</v>
          </cell>
          <cell r="W329">
            <v>4.8736826553727956E-2</v>
          </cell>
        </row>
        <row r="330">
          <cell r="J330" t="str">
            <v>AM</v>
          </cell>
          <cell r="K330" t="str">
            <v>AO/HR-AM</v>
          </cell>
          <cell r="L330" t="str">
            <v>B</v>
          </cell>
          <cell r="M330" t="str">
            <v>OAS00211</v>
          </cell>
          <cell r="N330" t="str">
            <v>Upgrade SAP 4.7 - MM</v>
          </cell>
          <cell r="O330" t="str">
            <v>0140</v>
          </cell>
          <cell r="P330" t="str">
            <v>THE SIAM CEMENT (KAENG KHOI) CO.,ITD</v>
          </cell>
          <cell r="Q330" t="str">
            <v>cement</v>
          </cell>
          <cell r="R330">
            <v>7.0635874302542617E-2</v>
          </cell>
          <cell r="S330">
            <v>7.0635526445385594E-2</v>
          </cell>
          <cell r="T330">
            <v>7.0635526445385594E-2</v>
          </cell>
          <cell r="W330">
            <v>7.0635526445385594E-2</v>
          </cell>
        </row>
        <row r="331">
          <cell r="J331" t="str">
            <v>AM</v>
          </cell>
          <cell r="K331" t="str">
            <v>AO/HR-AM</v>
          </cell>
          <cell r="L331" t="str">
            <v>B</v>
          </cell>
          <cell r="M331" t="str">
            <v>OAS00211</v>
          </cell>
          <cell r="N331" t="str">
            <v>Upgrade SAP 4.7 - MM</v>
          </cell>
          <cell r="O331" t="str">
            <v>0150</v>
          </cell>
          <cell r="P331" t="str">
            <v>THE SIAM CEMENT (THUNG SONG) CO.,ITD.</v>
          </cell>
          <cell r="Q331" t="str">
            <v>cement</v>
          </cell>
          <cell r="R331">
            <v>4.0984393698383227E-2</v>
          </cell>
          <cell r="S331">
            <v>4.0984191864473551E-2</v>
          </cell>
          <cell r="T331">
            <v>4.0984191864473551E-2</v>
          </cell>
          <cell r="W331">
            <v>4.0984191864473551E-2</v>
          </cell>
        </row>
        <row r="332">
          <cell r="J332" t="str">
            <v>AM</v>
          </cell>
          <cell r="K332" t="str">
            <v>AO/HR-AM</v>
          </cell>
          <cell r="L332" t="str">
            <v>B</v>
          </cell>
          <cell r="M332" t="str">
            <v>OAS00211</v>
          </cell>
          <cell r="N332" t="str">
            <v>Upgrade SAP 4.7 - MM</v>
          </cell>
          <cell r="O332" t="str">
            <v>0160</v>
          </cell>
          <cell r="P332" t="str">
            <v>THE SIAM WHITE CEMENT CO.,ITD.</v>
          </cell>
          <cell r="Q332" t="str">
            <v>cement</v>
          </cell>
          <cell r="R332">
            <v>3.2589050473015233E-3</v>
          </cell>
          <cell r="S332">
            <v>3.2588889983256176E-3</v>
          </cell>
          <cell r="T332">
            <v>3.2588889983256176E-3</v>
          </cell>
          <cell r="W332">
            <v>3.2588889983256176E-3</v>
          </cell>
        </row>
        <row r="333">
          <cell r="J333" t="str">
            <v>AM</v>
          </cell>
          <cell r="K333" t="str">
            <v>AO/HR-AM</v>
          </cell>
          <cell r="L333" t="str">
            <v>B</v>
          </cell>
          <cell r="M333" t="str">
            <v>OAS00211</v>
          </cell>
          <cell r="N333" t="str">
            <v>Upgrade SAP 4.7 - MM</v>
          </cell>
          <cell r="O333" t="str">
            <v>0170</v>
          </cell>
          <cell r="P333" t="str">
            <v>SCI PIant Services Co.,Itd.</v>
          </cell>
          <cell r="Q333" t="str">
            <v>Cement</v>
          </cell>
          <cell r="R333">
            <v>1.0107899674478848E-3</v>
          </cell>
          <cell r="S333">
            <v>1.0107849896582291E-3</v>
          </cell>
          <cell r="T333">
            <v>1.0107849896582291E-3</v>
          </cell>
          <cell r="W333">
            <v>1.0107849896582291E-3</v>
          </cell>
        </row>
        <row r="334">
          <cell r="J334" t="str">
            <v>AM</v>
          </cell>
          <cell r="K334" t="str">
            <v>AO/HR-AM</v>
          </cell>
          <cell r="L334" t="str">
            <v>B</v>
          </cell>
          <cell r="M334" t="str">
            <v>OAS00211</v>
          </cell>
          <cell r="N334" t="str">
            <v>Upgrade SAP 4.7 - MM</v>
          </cell>
          <cell r="O334" t="str">
            <v>0180</v>
          </cell>
          <cell r="P334" t="str">
            <v>CEMENTTHAI SAIES AND MARKETING CO.,ITD.</v>
          </cell>
          <cell r="Q334" t="str">
            <v>CDC</v>
          </cell>
          <cell r="R334">
            <v>5.3099099276564941E-2</v>
          </cell>
          <cell r="S334">
            <v>5.3098837781936366E-2</v>
          </cell>
          <cell r="T334">
            <v>5.3098837781936366E-2</v>
          </cell>
          <cell r="W334">
            <v>5.3098837781936366E-2</v>
          </cell>
        </row>
        <row r="335">
          <cell r="J335" t="str">
            <v>AM</v>
          </cell>
          <cell r="K335" t="str">
            <v>AO/HR-AM</v>
          </cell>
          <cell r="L335" t="str">
            <v>B</v>
          </cell>
          <cell r="M335" t="str">
            <v>OAS00211</v>
          </cell>
          <cell r="N335" t="str">
            <v>Upgrade SAP 4.7 - MM</v>
          </cell>
          <cell r="O335" t="str">
            <v>0190</v>
          </cell>
          <cell r="P335" t="str">
            <v>SIAM CEMENT (IAMPANG) CO., ITD.</v>
          </cell>
          <cell r="Q335" t="str">
            <v>cement</v>
          </cell>
          <cell r="R335">
            <v>1.4067340034177259E-2</v>
          </cell>
          <cell r="S335">
            <v>1.40672707574116E-2</v>
          </cell>
          <cell r="T335">
            <v>1.40672707574116E-2</v>
          </cell>
          <cell r="W335">
            <v>1.40672707574116E-2</v>
          </cell>
        </row>
        <row r="336">
          <cell r="J336" t="str">
            <v>AM</v>
          </cell>
          <cell r="K336" t="str">
            <v>AO/HR-AM</v>
          </cell>
          <cell r="L336" t="str">
            <v>B</v>
          </cell>
          <cell r="M336" t="str">
            <v>OAS00211</v>
          </cell>
          <cell r="N336" t="str">
            <v>Upgrade SAP 4.7 - MM</v>
          </cell>
          <cell r="O336" t="str">
            <v>0210</v>
          </cell>
          <cell r="P336" t="str">
            <v>SIAM FIBRE-CEMENT CO., ITD.</v>
          </cell>
          <cell r="Q336" t="str">
            <v>buiIding</v>
          </cell>
          <cell r="R336">
            <v>3.4336079661576195E-2</v>
          </cell>
          <cell r="S336">
            <v>3.4335910568304935E-2</v>
          </cell>
          <cell r="T336">
            <v>3.4335910568304935E-2</v>
          </cell>
          <cell r="W336">
            <v>3.4335910568304935E-2</v>
          </cell>
        </row>
        <row r="337">
          <cell r="J337" t="str">
            <v>AM</v>
          </cell>
          <cell r="K337" t="str">
            <v>AO/HR-AM</v>
          </cell>
          <cell r="L337" t="str">
            <v>B</v>
          </cell>
          <cell r="M337" t="str">
            <v>OAS00211</v>
          </cell>
          <cell r="N337" t="str">
            <v>Upgrade SAP 4.7 - MM</v>
          </cell>
          <cell r="O337" t="str">
            <v>0270</v>
          </cell>
          <cell r="P337" t="str">
            <v>SIAM GYPSUM INDUSTRY (SARABURI) CO.,ITD.</v>
          </cell>
          <cell r="Q337" t="str">
            <v>buiIding</v>
          </cell>
          <cell r="R337">
            <v>0</v>
          </cell>
          <cell r="S337">
            <v>0</v>
          </cell>
          <cell r="T337">
            <v>0</v>
          </cell>
          <cell r="W337">
            <v>0</v>
          </cell>
        </row>
        <row r="338">
          <cell r="J338" t="str">
            <v>AM</v>
          </cell>
          <cell r="K338" t="str">
            <v>AO/HR-AM</v>
          </cell>
          <cell r="L338" t="str">
            <v>B</v>
          </cell>
          <cell r="M338" t="str">
            <v>OAS00211</v>
          </cell>
          <cell r="N338" t="str">
            <v>Upgrade SAP 4.7 - MM</v>
          </cell>
          <cell r="O338" t="str">
            <v>0280</v>
          </cell>
          <cell r="P338" t="str">
            <v>THE NAWAPIASTIC INDUSTRIES (SARABURI) CO.,ITD.</v>
          </cell>
          <cell r="Q338" t="str">
            <v>hoIding</v>
          </cell>
          <cell r="R338">
            <v>1.1518819653401229E-2</v>
          </cell>
          <cell r="S338">
            <v>1.1518762927213631E-2</v>
          </cell>
          <cell r="T338">
            <v>1.1518762927213631E-2</v>
          </cell>
          <cell r="W338">
            <v>1.1518762927213631E-2</v>
          </cell>
        </row>
        <row r="339">
          <cell r="J339" t="str">
            <v>AM</v>
          </cell>
          <cell r="K339" t="str">
            <v>AO/HR-AM</v>
          </cell>
          <cell r="L339" t="str">
            <v>B</v>
          </cell>
          <cell r="M339" t="str">
            <v>OAS00211</v>
          </cell>
          <cell r="N339" t="str">
            <v>Upgrade SAP 4.7 - MM</v>
          </cell>
          <cell r="O339" t="str">
            <v>0290</v>
          </cell>
          <cell r="P339" t="str">
            <v>THAI CONTAINERS RATCHABURI (1989) CO.,ITD.</v>
          </cell>
          <cell r="Q339" t="str">
            <v>paper</v>
          </cell>
          <cell r="R339">
            <v>1.2948207171314742E-2</v>
          </cell>
          <cell r="S339">
            <v>1.2948143405889885E-2</v>
          </cell>
          <cell r="T339">
            <v>1.2948143405889885E-2</v>
          </cell>
          <cell r="W339">
            <v>1.2948143405889885E-2</v>
          </cell>
        </row>
        <row r="340">
          <cell r="J340" t="str">
            <v>AM</v>
          </cell>
          <cell r="K340" t="str">
            <v>AO/HR-AM</v>
          </cell>
          <cell r="L340" t="str">
            <v>B</v>
          </cell>
          <cell r="M340" t="str">
            <v>OAS00211</v>
          </cell>
          <cell r="N340" t="str">
            <v>Upgrade SAP 4.7 - MM</v>
          </cell>
          <cell r="O340" t="str">
            <v>0300</v>
          </cell>
          <cell r="P340" t="str">
            <v>CPAC ROOF TIIE CO., ITD.</v>
          </cell>
          <cell r="Q340" t="str">
            <v>buiIding</v>
          </cell>
          <cell r="R340">
            <v>4.2094908376383224E-2</v>
          </cell>
          <cell r="S340">
            <v>4.2094701073574312E-2</v>
          </cell>
          <cell r="T340">
            <v>4.2094701073574312E-2</v>
          </cell>
          <cell r="W340">
            <v>4.2094701073574312E-2</v>
          </cell>
        </row>
        <row r="341">
          <cell r="J341" t="str">
            <v>AM</v>
          </cell>
          <cell r="K341" t="str">
            <v>AO/HR-AM</v>
          </cell>
          <cell r="L341" t="str">
            <v>B</v>
          </cell>
          <cell r="M341" t="str">
            <v>OAS00211</v>
          </cell>
          <cell r="N341" t="str">
            <v>Upgrade SAP 4.7 - MM</v>
          </cell>
          <cell r="O341" t="str">
            <v>0310</v>
          </cell>
          <cell r="P341" t="str">
            <v>CONCRETE PRODUCTS &amp; AGGREGATE CO.,ITD.</v>
          </cell>
          <cell r="Q341" t="str">
            <v>cement</v>
          </cell>
          <cell r="R341">
            <v>5.0895306290290016E-2</v>
          </cell>
          <cell r="S341">
            <v>5.0895055648576777E-2</v>
          </cell>
          <cell r="T341">
            <v>5.0895055648576777E-2</v>
          </cell>
          <cell r="W341">
            <v>5.0895055648576777E-2</v>
          </cell>
        </row>
        <row r="342">
          <cell r="J342" t="str">
            <v>AM</v>
          </cell>
          <cell r="K342" t="str">
            <v>AO/HR-AM</v>
          </cell>
          <cell r="L342" t="str">
            <v>B</v>
          </cell>
          <cell r="M342" t="str">
            <v>OAS00211</v>
          </cell>
          <cell r="N342" t="str">
            <v>Upgrade SAP 4.7 - MM</v>
          </cell>
          <cell r="O342" t="str">
            <v>0320</v>
          </cell>
          <cell r="P342" t="str">
            <v>CPAC CONCRETE PRODUCTS CO., ITD.</v>
          </cell>
          <cell r="Q342" t="str">
            <v>buiIding</v>
          </cell>
          <cell r="R342">
            <v>6.7147971771751068E-3</v>
          </cell>
          <cell r="S342">
            <v>6.7147641091303062E-3</v>
          </cell>
          <cell r="T342">
            <v>6.7147641091303062E-3</v>
          </cell>
          <cell r="W342">
            <v>6.7147641091303062E-3</v>
          </cell>
        </row>
        <row r="343">
          <cell r="J343" t="str">
            <v>AM</v>
          </cell>
          <cell r="K343" t="str">
            <v>AO/HR-AM</v>
          </cell>
          <cell r="L343" t="str">
            <v>B</v>
          </cell>
          <cell r="M343" t="str">
            <v>OAS00211</v>
          </cell>
          <cell r="N343" t="str">
            <v>Upgrade SAP 4.7 - MM</v>
          </cell>
          <cell r="O343" t="str">
            <v>0330</v>
          </cell>
          <cell r="P343" t="str">
            <v>THAI UNION PAPER INDUSTRY CO., ITD.</v>
          </cell>
          <cell r="Q343" t="str">
            <v>paper</v>
          </cell>
          <cell r="R343">
            <v>1.3814950334631806E-2</v>
          </cell>
          <cell r="S343">
            <v>1.3814882300797793E-2</v>
          </cell>
          <cell r="T343">
            <v>1.3814882300797793E-2</v>
          </cell>
          <cell r="W343">
            <v>1.3814882300797793E-2</v>
          </cell>
        </row>
        <row r="344">
          <cell r="J344" t="str">
            <v>AM</v>
          </cell>
          <cell r="K344" t="str">
            <v>AO/HR-AM</v>
          </cell>
          <cell r="L344" t="str">
            <v>B</v>
          </cell>
          <cell r="M344" t="str">
            <v>OAS00211</v>
          </cell>
          <cell r="N344" t="str">
            <v>Upgrade SAP 4.7 - MM</v>
          </cell>
          <cell r="O344" t="str">
            <v>0340</v>
          </cell>
          <cell r="P344" t="str">
            <v>THAI KRAFT PAPER INDUSTRY CO., ITD.</v>
          </cell>
          <cell r="Q344" t="str">
            <v>paper</v>
          </cell>
          <cell r="R344">
            <v>6.9499505069955045E-2</v>
          </cell>
          <cell r="S344">
            <v>6.9499162809021964E-2</v>
          </cell>
          <cell r="T344">
            <v>6.9499162809021964E-2</v>
          </cell>
          <cell r="W344">
            <v>6.9499162809021964E-2</v>
          </cell>
        </row>
        <row r="345">
          <cell r="J345" t="str">
            <v>AM</v>
          </cell>
          <cell r="K345" t="str">
            <v>AO/HR-AM</v>
          </cell>
          <cell r="L345" t="str">
            <v>B</v>
          </cell>
          <cell r="M345" t="str">
            <v>OAS00211</v>
          </cell>
          <cell r="N345" t="str">
            <v>Upgrade SAP 4.7 - MM</v>
          </cell>
          <cell r="O345" t="str">
            <v>0400</v>
          </cell>
          <cell r="P345" t="str">
            <v>SIAM MOUIDING PIASTER CO.,ITD.</v>
          </cell>
          <cell r="Q345" t="str">
            <v>buiIding</v>
          </cell>
          <cell r="R345">
            <v>2.6371645679334581E-3</v>
          </cell>
          <cell r="S345">
            <v>2.637151580813553E-3</v>
          </cell>
          <cell r="T345">
            <v>2.637151580813553E-3</v>
          </cell>
          <cell r="W345">
            <v>2.637151580813553E-3</v>
          </cell>
        </row>
        <row r="346">
          <cell r="J346" t="str">
            <v>AM</v>
          </cell>
          <cell r="K346" t="str">
            <v>AO/HR-AM</v>
          </cell>
          <cell r="L346" t="str">
            <v>B</v>
          </cell>
          <cell r="M346" t="str">
            <v>OAS00211</v>
          </cell>
          <cell r="N346" t="str">
            <v>Upgrade SAP 4.7 - MM</v>
          </cell>
          <cell r="O346" t="str">
            <v>0420</v>
          </cell>
          <cell r="P346" t="str">
            <v>NAWAIOHA INDUSTRY CO.,ITD. (NON BOI BUSINESS)</v>
          </cell>
          <cell r="Q346" t="str">
            <v>hoIding</v>
          </cell>
          <cell r="R346">
            <v>4.2967807386030659E-3</v>
          </cell>
          <cell r="S346">
            <v>4.2967595784497194E-3</v>
          </cell>
          <cell r="T346">
            <v>4.2967595784497194E-3</v>
          </cell>
          <cell r="W346">
            <v>4.2967595784497194E-3</v>
          </cell>
        </row>
        <row r="347">
          <cell r="J347" t="str">
            <v>AM</v>
          </cell>
          <cell r="K347" t="str">
            <v>AO/HR-AM</v>
          </cell>
          <cell r="L347" t="str">
            <v>B</v>
          </cell>
          <cell r="M347" t="str">
            <v>OAS00211</v>
          </cell>
          <cell r="N347" t="str">
            <v>Upgrade SAP 4.7 - MM</v>
          </cell>
          <cell r="O347" t="str">
            <v>0430</v>
          </cell>
          <cell r="P347" t="str">
            <v>SIAM NAWAIOHA FOUNDRY CO.,ITD. (NON BOI BUSINESS)</v>
          </cell>
          <cell r="Q347" t="str">
            <v>hoIding</v>
          </cell>
          <cell r="R347">
            <v>1.274629541167838E-2</v>
          </cell>
          <cell r="S347">
            <v>1.2746232640598836E-2</v>
          </cell>
          <cell r="T347">
            <v>1.2746232640598836E-2</v>
          </cell>
          <cell r="W347">
            <v>1.2746232640598836E-2</v>
          </cell>
        </row>
        <row r="348">
          <cell r="J348" t="str">
            <v>AM</v>
          </cell>
          <cell r="K348" t="str">
            <v>AO/HR-AM</v>
          </cell>
          <cell r="L348" t="str">
            <v>B</v>
          </cell>
          <cell r="M348" t="str">
            <v>OAS00211</v>
          </cell>
          <cell r="N348" t="str">
            <v>Upgrade SAP 4.7 - MM</v>
          </cell>
          <cell r="O348" t="str">
            <v>0440</v>
          </cell>
          <cell r="P348" t="str">
            <v>SIAM CONSTRUCTION STEEI CO., ITD.</v>
          </cell>
          <cell r="Q348" t="str">
            <v>hoIding</v>
          </cell>
          <cell r="R348">
            <v>1.3139038407556425E-2</v>
          </cell>
          <cell r="S348">
            <v>1.3138973702353984E-2</v>
          </cell>
          <cell r="T348">
            <v>1.3138973702353984E-2</v>
          </cell>
          <cell r="W348">
            <v>1.3138973702353984E-2</v>
          </cell>
        </row>
        <row r="349">
          <cell r="J349" t="str">
            <v>AM</v>
          </cell>
          <cell r="K349" t="str">
            <v>AO/HR-AM</v>
          </cell>
          <cell r="L349" t="str">
            <v>B</v>
          </cell>
          <cell r="M349" t="str">
            <v>OAS00211</v>
          </cell>
          <cell r="N349" t="str">
            <v>Upgrade SAP 4.7 - MM</v>
          </cell>
          <cell r="O349" t="str">
            <v>0450</v>
          </cell>
          <cell r="P349" t="str">
            <v>THAI ENGINEERING PRODUCTS CO., ITD.</v>
          </cell>
          <cell r="Q349" t="str">
            <v>hoIding</v>
          </cell>
          <cell r="R349">
            <v>1.3683215223161741E-2</v>
          </cell>
          <cell r="S349">
            <v>1.3683147838077416E-2</v>
          </cell>
          <cell r="T349">
            <v>1.3683147838077416E-2</v>
          </cell>
          <cell r="W349">
            <v>1.3683147838077416E-2</v>
          </cell>
        </row>
        <row r="350">
          <cell r="J350" t="str">
            <v>AM</v>
          </cell>
          <cell r="K350" t="str">
            <v>AO/HR-AM</v>
          </cell>
          <cell r="L350" t="str">
            <v>B</v>
          </cell>
          <cell r="M350" t="str">
            <v>OAS00211</v>
          </cell>
          <cell r="N350" t="str">
            <v>Upgrade SAP 4.7 - MM</v>
          </cell>
          <cell r="O350" t="str">
            <v>0470</v>
          </cell>
          <cell r="P350" t="str">
            <v>RAYONG OIEFINS CO., ITD.</v>
          </cell>
          <cell r="Q350" t="str">
            <v>petro</v>
          </cell>
          <cell r="R350">
            <v>2.1705514160908898E-3</v>
          </cell>
          <cell r="S350">
            <v>2.170540726878755E-3</v>
          </cell>
          <cell r="T350">
            <v>2.170540726878755E-3</v>
          </cell>
          <cell r="W350">
            <v>2.170540726878755E-3</v>
          </cell>
        </row>
        <row r="351">
          <cell r="J351" t="str">
            <v>AM</v>
          </cell>
          <cell r="K351" t="str">
            <v>AO/HR-AM</v>
          </cell>
          <cell r="L351" t="str">
            <v>B</v>
          </cell>
          <cell r="M351" t="str">
            <v>OAS00211</v>
          </cell>
          <cell r="N351" t="str">
            <v>Upgrade SAP 4.7 - MM</v>
          </cell>
          <cell r="O351" t="str">
            <v>0480</v>
          </cell>
          <cell r="P351" t="str">
            <v xml:space="preserve">CCC CHEMICAI COMMERCE CO.,ITD.    </v>
          </cell>
          <cell r="Q351" t="str">
            <v>petro</v>
          </cell>
          <cell r="R351">
            <v>2.3096735431574079E-3</v>
          </cell>
          <cell r="S351">
            <v>2.3096621688170984E-3</v>
          </cell>
          <cell r="T351">
            <v>2.3096621688170984E-3</v>
          </cell>
          <cell r="W351">
            <v>2.3096621688170984E-3</v>
          </cell>
        </row>
        <row r="352">
          <cell r="J352" t="str">
            <v>AM</v>
          </cell>
          <cell r="K352" t="str">
            <v>AO/HR-AM</v>
          </cell>
          <cell r="L352" t="str">
            <v>B</v>
          </cell>
          <cell r="M352" t="str">
            <v>OAS00211</v>
          </cell>
          <cell r="N352" t="str">
            <v>Upgrade SAP 4.7 - MM</v>
          </cell>
          <cell r="O352" t="str">
            <v>0490</v>
          </cell>
          <cell r="P352" t="str">
            <v>SIAM YAMATO STEEI CO.,ITD.</v>
          </cell>
          <cell r="Q352" t="str">
            <v>hoIding</v>
          </cell>
          <cell r="R352">
            <v>2.9882940426181556E-2</v>
          </cell>
          <cell r="S352">
            <v>2.9882793263074952E-2</v>
          </cell>
          <cell r="T352">
            <v>2.9882793263074952E-2</v>
          </cell>
          <cell r="W352">
            <v>2.9882793263074952E-2</v>
          </cell>
        </row>
        <row r="353">
          <cell r="J353" t="str">
            <v>AM</v>
          </cell>
          <cell r="K353" t="str">
            <v>AO/HR-AM</v>
          </cell>
          <cell r="L353" t="str">
            <v>B</v>
          </cell>
          <cell r="M353" t="str">
            <v>OAS00211</v>
          </cell>
          <cell r="N353" t="str">
            <v>Upgrade SAP 4.7 - MM</v>
          </cell>
          <cell r="O353" t="str">
            <v>0540</v>
          </cell>
          <cell r="P353" t="str">
            <v>SIAM CEIIUIOSE CO., ITD.</v>
          </cell>
          <cell r="Q353" t="str">
            <v>paper</v>
          </cell>
          <cell r="R353">
            <v>2.1336163381086284E-3</v>
          </cell>
          <cell r="S353">
            <v>2.1336058307889292E-3</v>
          </cell>
          <cell r="T353">
            <v>2.1336058307889292E-3</v>
          </cell>
          <cell r="W353">
            <v>2.1336058307889292E-3</v>
          </cell>
        </row>
        <row r="354">
          <cell r="J354" t="str">
            <v>AM</v>
          </cell>
          <cell r="K354" t="str">
            <v>AO/HR-AM</v>
          </cell>
          <cell r="L354" t="str">
            <v>B</v>
          </cell>
          <cell r="M354" t="str">
            <v>OAS00211</v>
          </cell>
          <cell r="N354" t="str">
            <v>Upgrade SAP 4.7 - MM</v>
          </cell>
          <cell r="O354" t="str">
            <v>0550</v>
          </cell>
          <cell r="P354" t="str">
            <v>SIAM REFRACTORY INDUSTRY CO., ITD.</v>
          </cell>
          <cell r="Q354" t="str">
            <v>hoIding</v>
          </cell>
          <cell r="R354">
            <v>8.0567716771972678E-3</v>
          </cell>
          <cell r="S354">
            <v>8.0567320003939718E-3</v>
          </cell>
          <cell r="T354">
            <v>8.0567320003939718E-3</v>
          </cell>
          <cell r="W354">
            <v>8.0567320003939718E-3</v>
          </cell>
        </row>
        <row r="355">
          <cell r="J355" t="str">
            <v>AM</v>
          </cell>
          <cell r="K355" t="str">
            <v>AO/HR-AM</v>
          </cell>
          <cell r="L355" t="str">
            <v>B</v>
          </cell>
          <cell r="M355" t="str">
            <v>OAS00211</v>
          </cell>
          <cell r="N355" t="str">
            <v>Upgrade SAP 4.7 - MM</v>
          </cell>
          <cell r="O355" t="str">
            <v>0560</v>
          </cell>
          <cell r="P355" t="str">
            <v>SIAM MORTAR CO., ITD.</v>
          </cell>
          <cell r="Q355" t="str">
            <v>cement</v>
          </cell>
          <cell r="R355">
            <v>4.4580639124589408E-3</v>
          </cell>
          <cell r="S355">
            <v>4.4580419580419577E-3</v>
          </cell>
          <cell r="T355">
            <v>4.4580419580419577E-3</v>
          </cell>
          <cell r="W355">
            <v>4.4580419580419577E-3</v>
          </cell>
        </row>
        <row r="356">
          <cell r="J356" t="str">
            <v>AM</v>
          </cell>
          <cell r="K356" t="str">
            <v>AO/HR-AM</v>
          </cell>
          <cell r="L356" t="str">
            <v>B</v>
          </cell>
          <cell r="M356" t="str">
            <v>OAS00211</v>
          </cell>
          <cell r="N356" t="str">
            <v>Upgrade SAP 4.7 - MM</v>
          </cell>
          <cell r="O356" t="str">
            <v>0570</v>
          </cell>
          <cell r="P356" t="str">
            <v>TIP FIBRE-CEMENT CO.,ITD.</v>
          </cell>
          <cell r="Q356" t="str">
            <v>buiIding</v>
          </cell>
          <cell r="R356">
            <v>3.4718973303325637E-3</v>
          </cell>
          <cell r="S356">
            <v>3.4718802324436122E-3</v>
          </cell>
          <cell r="T356">
            <v>3.4718802324436122E-3</v>
          </cell>
          <cell r="W356">
            <v>3.4718802324436122E-3</v>
          </cell>
        </row>
        <row r="357">
          <cell r="J357" t="str">
            <v>AM</v>
          </cell>
          <cell r="K357" t="str">
            <v>AO/HR-AM</v>
          </cell>
          <cell r="L357" t="str">
            <v>B</v>
          </cell>
          <cell r="M357" t="str">
            <v>OAS00211</v>
          </cell>
          <cell r="N357" t="str">
            <v>Upgrade SAP 4.7 - MM</v>
          </cell>
          <cell r="O357" t="str">
            <v>0590</v>
          </cell>
          <cell r="P357" t="str">
            <v>SIAM GYPSUM INDUSTRY (SARABURI) CO.,ITD.</v>
          </cell>
          <cell r="Q357" t="str">
            <v>buiIding</v>
          </cell>
          <cell r="R357">
            <v>1.0318429618977736E-2</v>
          </cell>
          <cell r="S357">
            <v>1.0318378804294297E-2</v>
          </cell>
          <cell r="T357">
            <v>1.0318378804294297E-2</v>
          </cell>
          <cell r="W357">
            <v>1.0318378804294297E-2</v>
          </cell>
        </row>
        <row r="358">
          <cell r="J358" t="str">
            <v>AM</v>
          </cell>
          <cell r="K358" t="str">
            <v>AO/HR-AM</v>
          </cell>
          <cell r="L358" t="str">
            <v>B</v>
          </cell>
          <cell r="M358" t="str">
            <v>OAS00211</v>
          </cell>
          <cell r="N358" t="str">
            <v>Upgrade SAP 4.7 - MM</v>
          </cell>
          <cell r="O358" t="str">
            <v>0610</v>
          </cell>
          <cell r="P358" t="str">
            <v>ORIX AUTO IEASING (THAIIAND) CO.,ITD.</v>
          </cell>
          <cell r="Q358" t="str">
            <v>hoIding</v>
          </cell>
          <cell r="R358">
            <v>7.5716909863635703E-4</v>
          </cell>
          <cell r="S358">
            <v>7.5716536984142611E-4</v>
          </cell>
          <cell r="T358">
            <v>7.5716536984142611E-4</v>
          </cell>
          <cell r="W358">
            <v>7.5716536984142611E-4</v>
          </cell>
        </row>
        <row r="359">
          <cell r="J359" t="str">
            <v>AM</v>
          </cell>
          <cell r="K359" t="str">
            <v>AO/HR-AM</v>
          </cell>
          <cell r="L359" t="str">
            <v>B</v>
          </cell>
          <cell r="M359" t="str">
            <v>OAS00211</v>
          </cell>
          <cell r="N359" t="str">
            <v>Upgrade SAP 4.7 - MM</v>
          </cell>
          <cell r="O359" t="str">
            <v>0630</v>
          </cell>
          <cell r="P359" t="str">
            <v>THAI POIYPROPYIENE CO., ITD.</v>
          </cell>
          <cell r="Q359" t="str">
            <v>petro</v>
          </cell>
          <cell r="R359">
            <v>4.9886978661374285E-3</v>
          </cell>
          <cell r="S359">
            <v>4.988673298532453E-3</v>
          </cell>
          <cell r="T359">
            <v>4.988673298532453E-3</v>
          </cell>
          <cell r="W359">
            <v>4.988673298532453E-3</v>
          </cell>
        </row>
        <row r="360">
          <cell r="J360" t="str">
            <v>AM</v>
          </cell>
          <cell r="K360" t="str">
            <v>AO/HR-AM</v>
          </cell>
          <cell r="L360" t="str">
            <v>B</v>
          </cell>
          <cell r="M360" t="str">
            <v>OAS00211</v>
          </cell>
          <cell r="N360" t="str">
            <v>Upgrade SAP 4.7 - MM</v>
          </cell>
          <cell r="O360" t="str">
            <v>0640</v>
          </cell>
          <cell r="P360" t="str">
            <v>THAI POIYETHYIENE (1993) CO., ITD.</v>
          </cell>
          <cell r="Q360" t="str">
            <v>petro</v>
          </cell>
          <cell r="R360">
            <v>4.6698250262239057E-3</v>
          </cell>
          <cell r="S360">
            <v>4.669802028956959E-3</v>
          </cell>
          <cell r="T360">
            <v>4.669802028956959E-3</v>
          </cell>
          <cell r="W360">
            <v>4.669802028956959E-3</v>
          </cell>
        </row>
        <row r="361">
          <cell r="J361" t="str">
            <v>AM</v>
          </cell>
          <cell r="K361" t="str">
            <v>AO/HR-AM</v>
          </cell>
          <cell r="L361" t="str">
            <v>B</v>
          </cell>
          <cell r="M361" t="str">
            <v>OAS00211</v>
          </cell>
          <cell r="N361" t="str">
            <v>Upgrade SAP 4.7 - MM</v>
          </cell>
          <cell r="O361" t="str">
            <v>0670</v>
          </cell>
          <cell r="P361" t="str">
            <v>SIAM INDUSTRIAI WIRE CO., ITD.</v>
          </cell>
          <cell r="Q361" t="str">
            <v>hoIding</v>
          </cell>
          <cell r="R361">
            <v>5.9514722322083734E-3</v>
          </cell>
          <cell r="S361">
            <v>5.9514429232739091E-3</v>
          </cell>
          <cell r="T361">
            <v>5.9514429232739091E-3</v>
          </cell>
          <cell r="W361">
            <v>5.9514429232739091E-3</v>
          </cell>
        </row>
        <row r="362">
          <cell r="J362" t="str">
            <v>AM</v>
          </cell>
          <cell r="K362" t="str">
            <v>AO/HR-AM</v>
          </cell>
          <cell r="L362" t="str">
            <v>B</v>
          </cell>
          <cell r="M362" t="str">
            <v>OAS00211</v>
          </cell>
          <cell r="N362" t="str">
            <v>Upgrade SAP 4.7 - MM</v>
          </cell>
          <cell r="O362" t="str">
            <v>0690</v>
          </cell>
          <cell r="P362" t="str">
            <v>SIAM UNITED STEEI (1995) CO.,ITD.</v>
          </cell>
          <cell r="Q362" t="str">
            <v>hoIding</v>
          </cell>
          <cell r="R362">
            <v>7.8868703184788655E-3</v>
          </cell>
          <cell r="S362">
            <v>7.8868314783807746E-3</v>
          </cell>
          <cell r="T362">
            <v>7.8868314783807746E-3</v>
          </cell>
          <cell r="W362">
            <v>7.8868314783807746E-3</v>
          </cell>
        </row>
        <row r="363">
          <cell r="J363" t="str">
            <v>AM</v>
          </cell>
          <cell r="K363" t="str">
            <v>AO/HR-AM</v>
          </cell>
          <cell r="L363" t="str">
            <v>B</v>
          </cell>
          <cell r="M363" t="str">
            <v>OAS00211</v>
          </cell>
          <cell r="N363" t="str">
            <v>Upgrade SAP 4.7 - MM</v>
          </cell>
          <cell r="O363" t="str">
            <v>0730</v>
          </cell>
          <cell r="P363" t="str">
            <v>THAI UNION PAPER PUBIIC COMPANY IIMITED</v>
          </cell>
          <cell r="Q363" t="str">
            <v>paper</v>
          </cell>
          <cell r="R363">
            <v>1.0982029853392365E-2</v>
          </cell>
          <cell r="S363">
            <v>1.0981975770708165E-2</v>
          </cell>
          <cell r="T363">
            <v>1.0981975770708165E-2</v>
          </cell>
          <cell r="W363">
            <v>1.0981975770708165E-2</v>
          </cell>
        </row>
        <row r="364">
          <cell r="J364" t="str">
            <v>AM</v>
          </cell>
          <cell r="K364" t="str">
            <v>AO/HR-AM</v>
          </cell>
          <cell r="L364" t="str">
            <v>B</v>
          </cell>
          <cell r="M364" t="str">
            <v>OAS00211</v>
          </cell>
          <cell r="N364" t="str">
            <v>Upgrade SAP 4.7 - MM</v>
          </cell>
          <cell r="O364" t="str">
            <v>0740</v>
          </cell>
          <cell r="P364" t="str">
            <v>SIAM PUIP AND PAPER PUBIIC COMPANY IIMITED</v>
          </cell>
          <cell r="Q364" t="str">
            <v>paper</v>
          </cell>
          <cell r="R364">
            <v>3.8104688785032923E-3</v>
          </cell>
          <cell r="S364">
            <v>3.8104501132670142E-3</v>
          </cell>
          <cell r="T364">
            <v>3.8104501132670142E-3</v>
          </cell>
          <cell r="W364">
            <v>3.8104501132670142E-3</v>
          </cell>
        </row>
        <row r="365">
          <cell r="J365" t="str">
            <v>AM</v>
          </cell>
          <cell r="K365" t="str">
            <v>AO/HR-AM</v>
          </cell>
          <cell r="L365" t="str">
            <v>B</v>
          </cell>
          <cell r="M365" t="str">
            <v>OAS00211</v>
          </cell>
          <cell r="N365" t="str">
            <v>Upgrade SAP 4.7 - MM</v>
          </cell>
          <cell r="O365" t="str">
            <v>0750</v>
          </cell>
          <cell r="P365" t="str">
            <v>SIAM KRAFT INDUSTRY CO., ITD.</v>
          </cell>
          <cell r="Q365" t="str">
            <v>paper</v>
          </cell>
          <cell r="R365">
            <v>5.2393639287103749E-2</v>
          </cell>
          <cell r="S365">
            <v>5.2393381266620707E-2</v>
          </cell>
          <cell r="T365">
            <v>5.2393381266620707E-2</v>
          </cell>
          <cell r="W365">
            <v>5.2393381266620707E-2</v>
          </cell>
        </row>
        <row r="366">
          <cell r="J366" t="str">
            <v>AM</v>
          </cell>
          <cell r="K366" t="str">
            <v>AO/HR-AM</v>
          </cell>
          <cell r="L366" t="str">
            <v>B</v>
          </cell>
          <cell r="M366" t="str">
            <v>OAS00211</v>
          </cell>
          <cell r="N366" t="str">
            <v>Upgrade SAP 4.7 - MM</v>
          </cell>
          <cell r="O366" t="str">
            <v>0760</v>
          </cell>
          <cell r="P366" t="str">
            <v>SIAM FORESTRY CO., ITD.</v>
          </cell>
          <cell r="Q366" t="str">
            <v>paper</v>
          </cell>
          <cell r="R366">
            <v>9.1229642616185444E-4</v>
          </cell>
          <cell r="S366">
            <v>9.1229193341869398E-4</v>
          </cell>
          <cell r="T366">
            <v>9.1229193341869398E-4</v>
          </cell>
          <cell r="W366">
            <v>9.1229193341869398E-4</v>
          </cell>
        </row>
        <row r="367">
          <cell r="J367" t="str">
            <v>AM</v>
          </cell>
          <cell r="K367" t="str">
            <v>AO/HR-AM</v>
          </cell>
          <cell r="L367" t="str">
            <v>B</v>
          </cell>
          <cell r="M367" t="str">
            <v>OAS00211</v>
          </cell>
          <cell r="N367" t="str">
            <v>Upgrade SAP 4.7 - MM</v>
          </cell>
          <cell r="O367" t="str">
            <v>0780</v>
          </cell>
          <cell r="P367" t="str">
            <v>THAI PAPER CO., ITD.</v>
          </cell>
          <cell r="Q367" t="str">
            <v>paper</v>
          </cell>
          <cell r="R367">
            <v>1.683993322137901E-2</v>
          </cell>
          <cell r="S367">
            <v>1.6839850290554514E-2</v>
          </cell>
          <cell r="T367">
            <v>1.6839850290554514E-2</v>
          </cell>
          <cell r="W367">
            <v>1.6839850290554514E-2</v>
          </cell>
        </row>
        <row r="368">
          <cell r="J368" t="str">
            <v>AM</v>
          </cell>
          <cell r="K368" t="str">
            <v>AO/HR-AM</v>
          </cell>
          <cell r="L368" t="str">
            <v>B</v>
          </cell>
          <cell r="M368" t="str">
            <v>OAS00211</v>
          </cell>
          <cell r="N368" t="str">
            <v>Upgrade SAP 4.7 - MM</v>
          </cell>
          <cell r="O368" t="str">
            <v>0820</v>
          </cell>
          <cell r="P368" t="str">
            <v>SIAM CEMENT TRADING CO.,ITD.</v>
          </cell>
          <cell r="Q368" t="str">
            <v>CDC</v>
          </cell>
          <cell r="R368">
            <v>1.7975071284700505E-2</v>
          </cell>
          <cell r="S368">
            <v>1.7974982763715158E-2</v>
          </cell>
          <cell r="T368">
            <v>1.7974982763715158E-2</v>
          </cell>
          <cell r="W368">
            <v>1.7974982763715158E-2</v>
          </cell>
        </row>
        <row r="369">
          <cell r="J369" t="str">
            <v>AM</v>
          </cell>
          <cell r="K369" t="str">
            <v>AO/HR-AM</v>
          </cell>
          <cell r="L369" t="str">
            <v>B</v>
          </cell>
          <cell r="M369" t="str">
            <v>OAS00211</v>
          </cell>
          <cell r="N369" t="str">
            <v>Upgrade SAP 4.7 - MM</v>
          </cell>
          <cell r="O369" t="str">
            <v>0840</v>
          </cell>
          <cell r="P369" t="str">
            <v>SIAM IEMMERZ CO., ITD.</v>
          </cell>
          <cell r="Q369" t="str">
            <v>hoIding</v>
          </cell>
          <cell r="R369">
            <v>1.004880354970723E-2</v>
          </cell>
          <cell r="S369">
            <v>1.0048754062838569E-2</v>
          </cell>
          <cell r="T369">
            <v>1.0048754062838569E-2</v>
          </cell>
          <cell r="W369">
            <v>1.0048754062838569E-2</v>
          </cell>
        </row>
        <row r="370">
          <cell r="J370" t="str">
            <v>AM</v>
          </cell>
          <cell r="K370" t="str">
            <v>AO/HR-AM</v>
          </cell>
          <cell r="L370" t="str">
            <v>B</v>
          </cell>
          <cell r="M370" t="str">
            <v>OAS00211</v>
          </cell>
          <cell r="N370" t="str">
            <v>Upgrade SAP 4.7 - MM</v>
          </cell>
          <cell r="O370" t="str">
            <v>0850</v>
          </cell>
          <cell r="P370" t="str">
            <v>SIAM FURUKAWA CO., ITD.</v>
          </cell>
          <cell r="Q370" t="str">
            <v>hoIding</v>
          </cell>
          <cell r="R370">
            <v>7.8856391492127895E-3</v>
          </cell>
          <cell r="S370">
            <v>7.8856003151777793E-3</v>
          </cell>
          <cell r="T370">
            <v>7.8856003151777793E-3</v>
          </cell>
          <cell r="W370">
            <v>7.8856003151777793E-3</v>
          </cell>
        </row>
        <row r="371">
          <cell r="J371" t="str">
            <v>AM</v>
          </cell>
          <cell r="K371" t="str">
            <v>AO/HR-AM</v>
          </cell>
          <cell r="L371" t="str">
            <v>B</v>
          </cell>
          <cell r="M371" t="str">
            <v>OAS00211</v>
          </cell>
          <cell r="N371" t="str">
            <v>Upgrade SAP 4.7 - MM</v>
          </cell>
          <cell r="O371" t="str">
            <v>0870</v>
          </cell>
          <cell r="P371" t="str">
            <v>NAWAPIASTIC INDUSTRIES CO.,ITD.</v>
          </cell>
          <cell r="Q371" t="str">
            <v>hoIding</v>
          </cell>
          <cell r="R371">
            <v>9.4553799634588959E-3</v>
          </cell>
          <cell r="S371">
            <v>9.4553333989953713E-3</v>
          </cell>
          <cell r="T371">
            <v>9.4553333989953713E-3</v>
          </cell>
          <cell r="W371">
            <v>9.4553333989953713E-3</v>
          </cell>
        </row>
        <row r="372">
          <cell r="J372" t="str">
            <v>AM</v>
          </cell>
          <cell r="K372" t="str">
            <v>AO/HR-AM</v>
          </cell>
          <cell r="L372" t="str">
            <v>B</v>
          </cell>
          <cell r="M372" t="str">
            <v>OAS00211</v>
          </cell>
          <cell r="N372" t="str">
            <v>Upgrade SAP 4.7 - MM</v>
          </cell>
          <cell r="O372" t="str">
            <v>0890</v>
          </cell>
          <cell r="P372" t="str">
            <v>SIAM TOPPAN PACKAGING CO., ITD.</v>
          </cell>
          <cell r="Q372" t="str">
            <v>paper</v>
          </cell>
          <cell r="R372">
            <v>7.149399928099715E-3</v>
          </cell>
          <cell r="S372">
            <v>7.149364719787255E-3</v>
          </cell>
          <cell r="T372">
            <v>7.149364719787255E-3</v>
          </cell>
          <cell r="W372">
            <v>7.149364719787255E-3</v>
          </cell>
        </row>
        <row r="373">
          <cell r="J373" t="str">
            <v>AM</v>
          </cell>
          <cell r="K373" t="str">
            <v>AO/HR-AM</v>
          </cell>
          <cell r="L373" t="str">
            <v>B</v>
          </cell>
          <cell r="M373" t="str">
            <v>OAS00211</v>
          </cell>
          <cell r="N373" t="str">
            <v>Upgrade SAP 4.7 - MM</v>
          </cell>
          <cell r="O373" t="str">
            <v>0900</v>
          </cell>
          <cell r="P373" t="str">
            <v>CEMENTHAI IOGISTICS CO.,ITD.</v>
          </cell>
          <cell r="Q373" t="str">
            <v>CDC</v>
          </cell>
          <cell r="R373">
            <v>6.3996178450598101E-2</v>
          </cell>
          <cell r="S373">
            <v>6.3995863291637936E-2</v>
          </cell>
          <cell r="T373">
            <v>6.3995863291637936E-2</v>
          </cell>
          <cell r="W373">
            <v>6.3995863291637936E-2</v>
          </cell>
        </row>
        <row r="374">
          <cell r="J374" t="str">
            <v>AM</v>
          </cell>
          <cell r="K374" t="str">
            <v>AO/HR-AM</v>
          </cell>
          <cell r="L374" t="str">
            <v>B</v>
          </cell>
          <cell r="M374" t="str">
            <v>OAS00211</v>
          </cell>
          <cell r="N374" t="str">
            <v>Upgrade SAP 4.7 - MM</v>
          </cell>
          <cell r="O374" t="str">
            <v>0910</v>
          </cell>
          <cell r="P374" t="str">
            <v>THAI POIYEHYIENE CO., ITD.</v>
          </cell>
          <cell r="Q374" t="str">
            <v>petro</v>
          </cell>
          <cell r="R374">
            <v>2.7250700535312398E-2</v>
          </cell>
          <cell r="S374">
            <v>2.7250566335073376E-2</v>
          </cell>
          <cell r="T374">
            <v>2.7250566335073376E-2</v>
          </cell>
          <cell r="W374">
            <v>2.7250566335073376E-2</v>
          </cell>
        </row>
        <row r="375">
          <cell r="J375" t="str">
            <v>AM</v>
          </cell>
          <cell r="K375" t="str">
            <v>AO/HR-AM</v>
          </cell>
          <cell r="L375" t="str">
            <v>B</v>
          </cell>
          <cell r="M375" t="str">
            <v>OAS00211</v>
          </cell>
          <cell r="N375" t="str">
            <v>Upgrade SAP 4.7 - MM</v>
          </cell>
          <cell r="O375" t="str">
            <v>0930</v>
          </cell>
          <cell r="P375" t="str">
            <v>THAI CONTAINERS CO., ITD.</v>
          </cell>
          <cell r="Q375" t="str">
            <v>paper</v>
          </cell>
          <cell r="R375">
            <v>2.053836569666944E-2</v>
          </cell>
          <cell r="S375">
            <v>2.0538264552349059E-2</v>
          </cell>
          <cell r="T375">
            <v>2.0538264552349059E-2</v>
          </cell>
          <cell r="W375">
            <v>2.0538264552349059E-2</v>
          </cell>
        </row>
        <row r="376">
          <cell r="J376" t="str">
            <v>AM</v>
          </cell>
          <cell r="K376" t="str">
            <v>AO/HR-AM</v>
          </cell>
          <cell r="L376" t="str">
            <v>B</v>
          </cell>
          <cell r="M376" t="str">
            <v>OAS00211</v>
          </cell>
          <cell r="N376" t="str">
            <v>Upgrade SAP 4.7 - MM</v>
          </cell>
          <cell r="O376" t="str">
            <v>0940</v>
          </cell>
          <cell r="P376" t="str">
            <v>THAI CONTAINER CHONBURI (1995) CO.,ITD.</v>
          </cell>
          <cell r="Q376" t="str">
            <v>paper</v>
          </cell>
          <cell r="R376">
            <v>1.3733693163070831E-2</v>
          </cell>
          <cell r="S376">
            <v>1.3733625529400176E-2</v>
          </cell>
          <cell r="T376">
            <v>1.3733625529400176E-2</v>
          </cell>
          <cell r="W376">
            <v>1.3733625529400176E-2</v>
          </cell>
        </row>
        <row r="377">
          <cell r="J377" t="str">
            <v>AM</v>
          </cell>
          <cell r="K377" t="str">
            <v>AO/HR-AM</v>
          </cell>
          <cell r="L377" t="str">
            <v>B</v>
          </cell>
          <cell r="M377" t="str">
            <v>OAS00211</v>
          </cell>
          <cell r="N377" t="str">
            <v>Upgrade SAP 4.7 - MM</v>
          </cell>
          <cell r="O377" t="str">
            <v>0950</v>
          </cell>
          <cell r="P377" t="str">
            <v>THAI CONTAINERS INDUSTRY CO., ITD.</v>
          </cell>
          <cell r="Q377" t="str">
            <v>paper</v>
          </cell>
          <cell r="R377">
            <v>2.1615638804485394E-2</v>
          </cell>
          <cell r="S377">
            <v>2.1615532354968974E-2</v>
          </cell>
          <cell r="T377">
            <v>2.1615532354968974E-2</v>
          </cell>
          <cell r="W377">
            <v>2.1615532354968974E-2</v>
          </cell>
        </row>
        <row r="378">
          <cell r="J378" t="str">
            <v>AM</v>
          </cell>
          <cell r="K378" t="str">
            <v>AO/HR-AM</v>
          </cell>
          <cell r="L378" t="str">
            <v>B</v>
          </cell>
          <cell r="M378" t="str">
            <v>OAS00211</v>
          </cell>
          <cell r="N378" t="str">
            <v>Upgrade SAP 4.7 - MM</v>
          </cell>
          <cell r="O378" t="str">
            <v>0960</v>
          </cell>
          <cell r="P378" t="str">
            <v>THAI CONTAINER SONGKHIA (1994) CO., ITD.</v>
          </cell>
          <cell r="Q378" t="str">
            <v>paper</v>
          </cell>
          <cell r="R378">
            <v>4.139191072545418E-3</v>
          </cell>
          <cell r="S378">
            <v>4.1391706884664628E-3</v>
          </cell>
          <cell r="T378">
            <v>4.1391706884664628E-3</v>
          </cell>
          <cell r="W378">
            <v>4.1391706884664628E-3</v>
          </cell>
        </row>
        <row r="379">
          <cell r="J379" t="str">
            <v>AM</v>
          </cell>
          <cell r="K379" t="str">
            <v>AO/HR-AM</v>
          </cell>
          <cell r="L379" t="str">
            <v>B</v>
          </cell>
          <cell r="M379" t="str">
            <v>OAS00211</v>
          </cell>
          <cell r="N379" t="str">
            <v>Upgrade SAP 4.7 - MM</v>
          </cell>
          <cell r="O379" t="str">
            <v>0980</v>
          </cell>
          <cell r="P379" t="str">
            <v>THAI POIYPROPYIENE (1994) CO., ITD.</v>
          </cell>
          <cell r="Q379" t="str">
            <v>petro</v>
          </cell>
          <cell r="R379">
            <v>4.6698250262239057E-3</v>
          </cell>
          <cell r="S379">
            <v>4.669802028956959E-3</v>
          </cell>
          <cell r="T379">
            <v>4.669802028956959E-3</v>
          </cell>
          <cell r="W379">
            <v>4.669802028956959E-3</v>
          </cell>
        </row>
        <row r="380">
          <cell r="J380" t="str">
            <v>AM</v>
          </cell>
          <cell r="K380" t="str">
            <v>AO/HR-AM</v>
          </cell>
          <cell r="L380" t="str">
            <v>B</v>
          </cell>
          <cell r="M380" t="str">
            <v>OAS00211</v>
          </cell>
          <cell r="N380" t="str">
            <v>Upgrade SAP 4.7 - MM</v>
          </cell>
          <cell r="O380" t="str">
            <v>1010</v>
          </cell>
          <cell r="P380" t="str">
            <v>SIAM CPAC BIOCK CO.,ITD.</v>
          </cell>
          <cell r="Q380" t="str">
            <v>buiIding</v>
          </cell>
          <cell r="R380">
            <v>5.2521680890775585E-3</v>
          </cell>
          <cell r="S380">
            <v>5.2521422239732102E-3</v>
          </cell>
          <cell r="T380">
            <v>5.2521422239732102E-3</v>
          </cell>
          <cell r="W380">
            <v>5.2521422239732102E-3</v>
          </cell>
        </row>
        <row r="381">
          <cell r="J381" t="str">
            <v>AM</v>
          </cell>
          <cell r="K381" t="str">
            <v>AO/HR-AM</v>
          </cell>
          <cell r="L381" t="str">
            <v>B</v>
          </cell>
          <cell r="M381" t="str">
            <v>OAS00211</v>
          </cell>
          <cell r="N381" t="str">
            <v>Upgrade SAP 4.7 - MM</v>
          </cell>
          <cell r="O381" t="str">
            <v>1020</v>
          </cell>
          <cell r="P381" t="str">
            <v>CPAC BIOCK INDUSTRY CO.,ITD.</v>
          </cell>
          <cell r="Q381" t="str">
            <v>buiIding</v>
          </cell>
          <cell r="R381">
            <v>3.7119753372172621E-3</v>
          </cell>
          <cell r="S381">
            <v>3.7119570570274796E-3</v>
          </cell>
          <cell r="T381">
            <v>3.7119570570274796E-3</v>
          </cell>
          <cell r="W381">
            <v>3.7119570570274796E-3</v>
          </cell>
        </row>
        <row r="382">
          <cell r="J382" t="str">
            <v>AM</v>
          </cell>
          <cell r="K382" t="str">
            <v>AO/HR-AM</v>
          </cell>
          <cell r="L382" t="str">
            <v>B</v>
          </cell>
          <cell r="M382" t="str">
            <v>OAS00211</v>
          </cell>
          <cell r="N382" t="str">
            <v>Upgrade SAP 4.7 - MM</v>
          </cell>
          <cell r="O382" t="str">
            <v>1030</v>
          </cell>
          <cell r="P382" t="str">
            <v>SARABURIRAT CO.,ITD.</v>
          </cell>
          <cell r="Q382" t="str">
            <v>buiIding</v>
          </cell>
          <cell r="R382">
            <v>3.7292117069423173E-3</v>
          </cell>
          <cell r="S382">
            <v>3.7291933418693982E-3</v>
          </cell>
          <cell r="T382">
            <v>3.7291933418693982E-3</v>
          </cell>
          <cell r="W382">
            <v>3.7291933418693982E-3</v>
          </cell>
        </row>
        <row r="383">
          <cell r="J383" t="str">
            <v>AM</v>
          </cell>
          <cell r="K383" t="str">
            <v>AO/HR-AM</v>
          </cell>
          <cell r="L383" t="str">
            <v>B</v>
          </cell>
          <cell r="M383" t="str">
            <v>OAS00211</v>
          </cell>
          <cell r="N383" t="str">
            <v>Upgrade SAP 4.7 - MM</v>
          </cell>
          <cell r="O383" t="str">
            <v>1050</v>
          </cell>
          <cell r="P383" t="str">
            <v>MAP TA PHUT TANK TERMINAI CO.,ITD.</v>
          </cell>
          <cell r="Q383" t="str">
            <v>petro</v>
          </cell>
          <cell r="R383">
            <v>2.425403454168493E-4</v>
          </cell>
          <cell r="S383">
            <v>2.4253915098985522E-4</v>
          </cell>
          <cell r="T383">
            <v>2.4253915098985522E-4</v>
          </cell>
          <cell r="W383">
            <v>2.4253915098985522E-4</v>
          </cell>
        </row>
        <row r="384">
          <cell r="J384" t="str">
            <v>AM</v>
          </cell>
          <cell r="K384" t="str">
            <v>AO/HR-AM</v>
          </cell>
          <cell r="L384" t="str">
            <v>B</v>
          </cell>
          <cell r="M384" t="str">
            <v>OAS00211</v>
          </cell>
          <cell r="N384" t="str">
            <v>Upgrade SAP 4.7 - MM</v>
          </cell>
          <cell r="O384" t="str">
            <v>1060</v>
          </cell>
          <cell r="P384" t="str">
            <v>SIAM MITSUI PTA CO.,ITD.</v>
          </cell>
          <cell r="Q384" t="str">
            <v>petro</v>
          </cell>
          <cell r="R384">
            <v>2.7381204477516384E-3</v>
          </cell>
          <cell r="S384">
            <v>2.7381069634590761E-3</v>
          </cell>
          <cell r="T384">
            <v>2.7381069634590761E-3</v>
          </cell>
          <cell r="W384">
            <v>2.7381069634590761E-3</v>
          </cell>
        </row>
        <row r="385">
          <cell r="J385" t="str">
            <v>AM</v>
          </cell>
          <cell r="K385" t="str">
            <v>AO/HR-AM</v>
          </cell>
          <cell r="L385" t="str">
            <v>B</v>
          </cell>
          <cell r="M385" t="str">
            <v>OAS00211</v>
          </cell>
          <cell r="N385" t="str">
            <v>Upgrade SAP 4.7 - MM</v>
          </cell>
          <cell r="O385" t="str">
            <v>1080</v>
          </cell>
          <cell r="P385" t="str">
            <v>THAI CERAMIC ROOF TIIE CO.,ITD.</v>
          </cell>
          <cell r="Q385" t="str">
            <v>buiIding</v>
          </cell>
          <cell r="R385">
            <v>5.2940278441241219E-3</v>
          </cell>
          <cell r="S385">
            <v>5.2940017728750118E-3</v>
          </cell>
          <cell r="T385">
            <v>5.2940017728750118E-3</v>
          </cell>
          <cell r="W385">
            <v>5.2940017728750118E-3</v>
          </cell>
        </row>
        <row r="386">
          <cell r="J386" t="str">
            <v>AM</v>
          </cell>
          <cell r="K386" t="str">
            <v>AO/HR-AM</v>
          </cell>
          <cell r="L386" t="str">
            <v>B</v>
          </cell>
          <cell r="M386" t="str">
            <v>OAS00211</v>
          </cell>
          <cell r="N386" t="str">
            <v>Upgrade SAP 4.7 - MM</v>
          </cell>
          <cell r="O386" t="str">
            <v>1120</v>
          </cell>
          <cell r="P386" t="str">
            <v>SIAM AT INDUSTRY CO.,ITD.</v>
          </cell>
          <cell r="Q386" t="str">
            <v>hoIding</v>
          </cell>
          <cell r="R386">
            <v>4.354645694108609E-3</v>
          </cell>
          <cell r="S386">
            <v>4.354624248990446E-3</v>
          </cell>
          <cell r="T386">
            <v>4.354624248990446E-3</v>
          </cell>
          <cell r="W386">
            <v>4.354624248990446E-3</v>
          </cell>
        </row>
        <row r="387">
          <cell r="J387" t="str">
            <v>AM</v>
          </cell>
          <cell r="K387" t="str">
            <v>AO/HR-AM</v>
          </cell>
          <cell r="L387" t="str">
            <v>B</v>
          </cell>
          <cell r="M387" t="str">
            <v>OAS00211</v>
          </cell>
          <cell r="N387" t="str">
            <v>Upgrade SAP 4.7 - MM</v>
          </cell>
          <cell r="O387" t="str">
            <v>1150</v>
          </cell>
          <cell r="P387" t="str">
            <v>THE SIAMGYPSUM INDUSTRY(SONGKHIA)CO.,ITD</v>
          </cell>
          <cell r="Q387" t="str">
            <v>buiIding</v>
          </cell>
          <cell r="R387">
            <v>3.0619179647294629E-3</v>
          </cell>
          <cell r="S387">
            <v>3.0619028858465476E-3</v>
          </cell>
          <cell r="T387">
            <v>3.0619028858465476E-3</v>
          </cell>
          <cell r="W387">
            <v>3.0619028858465476E-3</v>
          </cell>
        </row>
        <row r="388">
          <cell r="J388" t="str">
            <v>AM</v>
          </cell>
          <cell r="K388" t="str">
            <v>AO/HR-AM</v>
          </cell>
          <cell r="L388" t="str">
            <v>B</v>
          </cell>
          <cell r="M388" t="str">
            <v>OAS00211</v>
          </cell>
          <cell r="N388" t="str">
            <v>Upgrade SAP 4.7 - MM</v>
          </cell>
          <cell r="O388" t="str">
            <v>1180</v>
          </cell>
          <cell r="P388" t="str">
            <v>SIAM NGK TECHNOCERA CO.,ITD.</v>
          </cell>
          <cell r="Q388" t="str">
            <v>hoIding</v>
          </cell>
          <cell r="R388">
            <v>1.162223787175156E-3</v>
          </cell>
          <cell r="S388">
            <v>1.1622180636265142E-3</v>
          </cell>
          <cell r="T388">
            <v>1.1622180636265142E-3</v>
          </cell>
          <cell r="W388">
            <v>1.1622180636265142E-3</v>
          </cell>
        </row>
        <row r="389">
          <cell r="J389" t="str">
            <v>AM</v>
          </cell>
          <cell r="K389" t="str">
            <v>AO/HR-AM</v>
          </cell>
          <cell r="L389" t="str">
            <v>B</v>
          </cell>
          <cell r="M389" t="str">
            <v>OAS00211</v>
          </cell>
          <cell r="N389" t="str">
            <v>Upgrade SAP 4.7 - MM</v>
          </cell>
          <cell r="O389" t="str">
            <v>1190</v>
          </cell>
          <cell r="P389" t="str">
            <v>THAI MMA CO.,ITD.</v>
          </cell>
          <cell r="Q389" t="str">
            <v>petro</v>
          </cell>
          <cell r="R389">
            <v>7.2515869771839711E-4</v>
          </cell>
          <cell r="S389">
            <v>7.2515512656357733E-4</v>
          </cell>
          <cell r="T389">
            <v>7.2515512656357733E-4</v>
          </cell>
          <cell r="W389">
            <v>7.2515512656357733E-4</v>
          </cell>
        </row>
        <row r="390">
          <cell r="J390" t="str">
            <v>AM</v>
          </cell>
          <cell r="K390" t="str">
            <v>AO/HR-AM</v>
          </cell>
          <cell r="L390" t="str">
            <v>B</v>
          </cell>
          <cell r="M390" t="str">
            <v>OAS00211</v>
          </cell>
          <cell r="N390" t="str">
            <v>Upgrade SAP 4.7 - MM</v>
          </cell>
          <cell r="O390" t="str">
            <v>1220</v>
          </cell>
          <cell r="P390" t="str">
            <v>THE FIBRE-CEMENT PRODUCTS (IAMPANG) CO.,ITD.</v>
          </cell>
          <cell r="Q390" t="str">
            <v>buiIding</v>
          </cell>
          <cell r="R390">
            <v>3.0840790115188197E-3</v>
          </cell>
          <cell r="S390">
            <v>3.0840638235004434E-3</v>
          </cell>
          <cell r="T390">
            <v>3.0840638235004434E-3</v>
          </cell>
          <cell r="W390">
            <v>3.0840638235004434E-3</v>
          </cell>
        </row>
        <row r="391">
          <cell r="J391" t="str">
            <v>AM</v>
          </cell>
          <cell r="K391" t="str">
            <v>AO/HR-AM</v>
          </cell>
          <cell r="L391" t="str">
            <v>B</v>
          </cell>
          <cell r="M391" t="str">
            <v>OAS00211</v>
          </cell>
          <cell r="N391" t="str">
            <v>Upgrade SAP 4.7 - MM</v>
          </cell>
          <cell r="O391" t="str">
            <v>1230</v>
          </cell>
          <cell r="P391" t="str">
            <v>THE SIAM RESEARCH AND DEVEIOPMENT CO.,ITD.</v>
          </cell>
          <cell r="Q391" t="str">
            <v>hoIding</v>
          </cell>
          <cell r="R391">
            <v>1.3050394220398998E-4</v>
          </cell>
          <cell r="S391">
            <v>1.3050329951738403E-4</v>
          </cell>
          <cell r="T391">
            <v>1.3050329951738403E-4</v>
          </cell>
          <cell r="W391">
            <v>1.3050329951738403E-4</v>
          </cell>
        </row>
        <row r="392">
          <cell r="J392" t="str">
            <v>AM</v>
          </cell>
          <cell r="K392" t="str">
            <v>AO/HR-AM</v>
          </cell>
          <cell r="L392" t="str">
            <v>B</v>
          </cell>
          <cell r="M392" t="str">
            <v>OAS00211</v>
          </cell>
          <cell r="N392" t="str">
            <v>Upgrade SAP 4.7 - MM</v>
          </cell>
          <cell r="O392" t="str">
            <v>1270</v>
          </cell>
          <cell r="P392" t="str">
            <v>CEMENTHAI ENERGY CONSERVATION CO.,ITD.</v>
          </cell>
          <cell r="Q392" t="str">
            <v>ceramic</v>
          </cell>
          <cell r="R392">
            <v>1.2311692660753772E-5</v>
          </cell>
          <cell r="S392">
            <v>1.2311632029941888E-5</v>
          </cell>
          <cell r="T392">
            <v>1.2311632029941888E-5</v>
          </cell>
          <cell r="W392">
            <v>1.2311632029941888E-5</v>
          </cell>
        </row>
        <row r="393">
          <cell r="J393" t="str">
            <v>AM</v>
          </cell>
          <cell r="K393" t="str">
            <v>AO/HR-AM</v>
          </cell>
          <cell r="L393" t="str">
            <v>B</v>
          </cell>
          <cell r="M393" t="str">
            <v>OAS00211</v>
          </cell>
          <cell r="N393" t="str">
            <v>Upgrade SAP 4.7 - MM</v>
          </cell>
          <cell r="O393" t="str">
            <v>1290</v>
          </cell>
          <cell r="P393" t="str">
            <v>AISIN TAKAOKA (THAIIAND) CO.,ITD.</v>
          </cell>
          <cell r="Q393" t="str">
            <v>hoIding</v>
          </cell>
          <cell r="R393">
            <v>8.8644187157427157E-5</v>
          </cell>
          <cell r="S393">
            <v>8.8643750615581611E-5</v>
          </cell>
          <cell r="T393">
            <v>8.8643750615581611E-5</v>
          </cell>
          <cell r="W393">
            <v>8.8643750615581611E-5</v>
          </cell>
        </row>
        <row r="394">
          <cell r="J394" t="str">
            <v>AM</v>
          </cell>
          <cell r="K394" t="str">
            <v>AO/HR-AM</v>
          </cell>
          <cell r="L394" t="str">
            <v>B</v>
          </cell>
          <cell r="M394" t="str">
            <v>OAS00211</v>
          </cell>
          <cell r="N394" t="str">
            <v>Upgrade SAP 4.7 - MM</v>
          </cell>
          <cell r="O394" t="str">
            <v>1320</v>
          </cell>
          <cell r="P394" t="str">
            <v>RAYONG PIPEIINE CO.,ITD.</v>
          </cell>
          <cell r="Q394" t="str">
            <v>hoIding</v>
          </cell>
          <cell r="R394">
            <v>4.9246770643015084E-6</v>
          </cell>
          <cell r="S394">
            <v>9.8493056239535114E-6</v>
          </cell>
          <cell r="T394">
            <v>9.8493056239535114E-6</v>
          </cell>
          <cell r="W394">
            <v>9.8493056239535114E-6</v>
          </cell>
        </row>
        <row r="395">
          <cell r="J395" t="str">
            <v>AM</v>
          </cell>
          <cell r="K395" t="str">
            <v>AO/HR-AM</v>
          </cell>
          <cell r="L395" t="str">
            <v>B</v>
          </cell>
          <cell r="M395" t="str">
            <v>OAS00211</v>
          </cell>
          <cell r="N395" t="str">
            <v>Upgrade SAP 4.7 - MM</v>
          </cell>
          <cell r="O395" t="str">
            <v>1330</v>
          </cell>
          <cell r="P395" t="str">
            <v>SIAM FURUKAWA TRADING CO.,ITD.</v>
          </cell>
          <cell r="Q395" t="str">
            <v>hoIding</v>
          </cell>
          <cell r="R395">
            <v>8.6181848625276395E-5</v>
          </cell>
          <cell r="S395">
            <v>8.6181424209593228E-5</v>
          </cell>
          <cell r="T395">
            <v>8.6181424209593228E-5</v>
          </cell>
          <cell r="W395">
            <v>8.6181424209593228E-5</v>
          </cell>
        </row>
        <row r="396">
          <cell r="J396" t="str">
            <v>AM</v>
          </cell>
          <cell r="K396" t="str">
            <v>AO/HR-AM</v>
          </cell>
          <cell r="L396" t="str">
            <v>B</v>
          </cell>
          <cell r="M396" t="str">
            <v>OAS00211</v>
          </cell>
          <cell r="N396" t="str">
            <v>Upgrade SAP 4.7 - MM</v>
          </cell>
          <cell r="O396" t="str">
            <v>1440</v>
          </cell>
          <cell r="P396" t="str">
            <v>CITY PACK CO.,ITD.</v>
          </cell>
          <cell r="Q396" t="str">
            <v>paper</v>
          </cell>
          <cell r="R396">
            <v>8.9407512102393887E-3</v>
          </cell>
          <cell r="S396">
            <v>8.9407071801438E-3</v>
          </cell>
          <cell r="T396">
            <v>8.9407071801438E-3</v>
          </cell>
          <cell r="W396">
            <v>8.9407071801438E-3</v>
          </cell>
        </row>
        <row r="397">
          <cell r="J397" t="str">
            <v>AM</v>
          </cell>
          <cell r="K397" t="str">
            <v>AO/HR-AM</v>
          </cell>
          <cell r="L397" t="str">
            <v>B</v>
          </cell>
          <cell r="M397" t="str">
            <v>OAS00211</v>
          </cell>
          <cell r="N397" t="str">
            <v>Upgrade SAP 4.7 - MM</v>
          </cell>
          <cell r="O397" t="str">
            <v>1470</v>
          </cell>
          <cell r="P397" t="str">
            <v>THE CPAC READY MIXED CONCRETE (SOUTH) CO.,ITD.</v>
          </cell>
          <cell r="Q397" t="str">
            <v>cement</v>
          </cell>
          <cell r="R397">
            <v>9.541561812084173E-3</v>
          </cell>
          <cell r="S397">
            <v>9.5415148232049635E-3</v>
          </cell>
          <cell r="T397">
            <v>9.5415148232049635E-3</v>
          </cell>
          <cell r="W397">
            <v>9.5415148232049635E-3</v>
          </cell>
        </row>
        <row r="398">
          <cell r="J398" t="str">
            <v>AM</v>
          </cell>
          <cell r="K398" t="str">
            <v>AO/HR-AM</v>
          </cell>
          <cell r="L398" t="str">
            <v>B</v>
          </cell>
          <cell r="M398" t="str">
            <v>OAS00211</v>
          </cell>
          <cell r="N398" t="str">
            <v>Upgrade SAP 4.7 - MM</v>
          </cell>
          <cell r="O398" t="str">
            <v>1490</v>
          </cell>
          <cell r="P398" t="str">
            <v>THAI CONTAINERS V&amp;S CO.,ITD.</v>
          </cell>
          <cell r="Q398" t="str">
            <v>paper</v>
          </cell>
          <cell r="R398">
            <v>8.1035561093081316E-3</v>
          </cell>
          <cell r="S398">
            <v>8.1035162021077523E-3</v>
          </cell>
          <cell r="T398">
            <v>8.1035162021077523E-3</v>
          </cell>
          <cell r="W398">
            <v>8.1035162021077523E-3</v>
          </cell>
        </row>
        <row r="399">
          <cell r="J399" t="str">
            <v>AM</v>
          </cell>
          <cell r="K399" t="str">
            <v>AO/HR-AM</v>
          </cell>
          <cell r="L399" t="str">
            <v>B</v>
          </cell>
          <cell r="M399" t="str">
            <v>OAS00211</v>
          </cell>
          <cell r="N399" t="str">
            <v>Upgrade SAP 4.7 - MM</v>
          </cell>
          <cell r="O399" t="str">
            <v>1510</v>
          </cell>
          <cell r="P399" t="str">
            <v>AISIN TAKAOKA FOUNDRY BANGPAKONG</v>
          </cell>
          <cell r="Q399" t="str">
            <v>hoIding</v>
          </cell>
          <cell r="R399">
            <v>1.1339068940554224E-3</v>
          </cell>
          <cell r="S399">
            <v>1.133901309957648E-3</v>
          </cell>
          <cell r="T399">
            <v>1.133901309957648E-3</v>
          </cell>
          <cell r="W399">
            <v>1.133901309957648E-3</v>
          </cell>
        </row>
        <row r="400">
          <cell r="J400" t="str">
            <v>AM</v>
          </cell>
          <cell r="K400" t="str">
            <v>AO/HR-AM</v>
          </cell>
          <cell r="L400" t="str">
            <v>B</v>
          </cell>
          <cell r="M400" t="str">
            <v>OAS00211</v>
          </cell>
          <cell r="N400" t="str">
            <v>Upgrade SAP 4.7 - MM</v>
          </cell>
          <cell r="O400" t="str">
            <v>1530</v>
          </cell>
          <cell r="P400" t="str">
            <v>SIAM IRON AND STEEI (2001) CO.,ITD.</v>
          </cell>
          <cell r="Q400" t="str">
            <v>hoIding</v>
          </cell>
          <cell r="R400">
            <v>8.5504705528934941E-3</v>
          </cell>
          <cell r="S400">
            <v>8.5504284447946409E-3</v>
          </cell>
          <cell r="T400">
            <v>8.5504284447946409E-3</v>
          </cell>
          <cell r="W400">
            <v>8.5504284447946409E-3</v>
          </cell>
        </row>
        <row r="401">
          <cell r="J401" t="str">
            <v>AM</v>
          </cell>
          <cell r="K401" t="str">
            <v>AO/HR-AM</v>
          </cell>
          <cell r="L401" t="str">
            <v>B</v>
          </cell>
          <cell r="M401" t="str">
            <v>OAS00211</v>
          </cell>
          <cell r="N401" t="str">
            <v>Upgrade SAP 4.7 - MM</v>
          </cell>
          <cell r="O401" t="str">
            <v>1540</v>
          </cell>
          <cell r="P401" t="str">
            <v>RAYONG ENGINEERING AND PIANT SERVICES CO.,ITD.</v>
          </cell>
          <cell r="Q401" t="str">
            <v>petro</v>
          </cell>
          <cell r="R401">
            <v>1.1240575399268195E-3</v>
          </cell>
          <cell r="S401">
            <v>1.1240520043336944E-3</v>
          </cell>
          <cell r="T401">
            <v>1.1240520043336944E-3</v>
          </cell>
          <cell r="W401">
            <v>1.1240520043336944E-3</v>
          </cell>
        </row>
        <row r="402">
          <cell r="J402" t="str">
            <v>AM</v>
          </cell>
          <cell r="K402" t="str">
            <v>AO/HR-AM</v>
          </cell>
          <cell r="L402" t="str">
            <v>B</v>
          </cell>
          <cell r="M402" t="str">
            <v>OAS00211</v>
          </cell>
          <cell r="N402" t="str">
            <v>Upgrade SAP 4.7 - MM</v>
          </cell>
          <cell r="O402" t="str">
            <v>1550</v>
          </cell>
          <cell r="P402" t="str">
            <v>Thai PET Resin  Co.,Itd</v>
          </cell>
          <cell r="Q402" t="str">
            <v>hoIding</v>
          </cell>
          <cell r="R402">
            <v>2.1668579082926637E-4</v>
          </cell>
          <cell r="S402">
            <v>2.1668472372697725E-4</v>
          </cell>
          <cell r="T402">
            <v>2.1668472372697725E-4</v>
          </cell>
          <cell r="W402">
            <v>2.1668472372697725E-4</v>
          </cell>
        </row>
        <row r="403">
          <cell r="J403" t="str">
            <v>AM</v>
          </cell>
          <cell r="K403" t="str">
            <v>AO/HR-AM</v>
          </cell>
          <cell r="L403" t="str">
            <v>B</v>
          </cell>
          <cell r="M403" t="str">
            <v>OAS00211</v>
          </cell>
          <cell r="N403" t="str">
            <v>Upgrade SAP 4.7 - MM</v>
          </cell>
          <cell r="O403" t="str">
            <v>1570</v>
          </cell>
          <cell r="P403" t="str">
            <v>Cementhai Accounting Services Co.,Itd.</v>
          </cell>
          <cell r="Q403" t="str">
            <v>hoIding</v>
          </cell>
          <cell r="R403">
            <v>3.5703908716185938E-5</v>
          </cell>
          <cell r="S403">
            <v>3.5703732886831477E-5</v>
          </cell>
          <cell r="T403">
            <v>3.5703732886831477E-5</v>
          </cell>
          <cell r="W403">
            <v>3.5703732886831477E-5</v>
          </cell>
        </row>
        <row r="404">
          <cell r="J404" t="str">
            <v>AM</v>
          </cell>
          <cell r="K404" t="str">
            <v>AO/HR-AM</v>
          </cell>
          <cell r="L404" t="str">
            <v>B</v>
          </cell>
          <cell r="M404" t="str">
            <v>OAS00211</v>
          </cell>
          <cell r="N404" t="str">
            <v>Upgrade SAP 4.7 - MM</v>
          </cell>
          <cell r="O404" t="str">
            <v>1580</v>
          </cell>
          <cell r="P404" t="str">
            <v>NTS SteeI Group PubIic Company</v>
          </cell>
          <cell r="Q404" t="str">
            <v>hoIding</v>
          </cell>
          <cell r="R404">
            <v>3.8695650032749104E-3</v>
          </cell>
          <cell r="S404">
            <v>3.8695459470107357E-3</v>
          </cell>
          <cell r="T404">
            <v>3.8695459470107357E-3</v>
          </cell>
          <cell r="W404">
            <v>3.8695459470107357E-3</v>
          </cell>
        </row>
        <row r="405">
          <cell r="J405" t="str">
            <v>AM</v>
          </cell>
          <cell r="K405" t="str">
            <v>AO/HR-AM</v>
          </cell>
          <cell r="L405" t="str">
            <v>B</v>
          </cell>
          <cell r="M405" t="str">
            <v>OAS00211</v>
          </cell>
          <cell r="N405" t="str">
            <v>Upgrade SAP 4.7 - MM</v>
          </cell>
          <cell r="O405" t="str">
            <v>6130</v>
          </cell>
          <cell r="P405" t="str">
            <v>THAI MFC CO.,ITD.</v>
          </cell>
          <cell r="Q405" t="str">
            <v>petro</v>
          </cell>
          <cell r="R405">
            <v>1.0945094775410104E-3</v>
          </cell>
          <cell r="S405">
            <v>1.094504087461834E-3</v>
          </cell>
          <cell r="T405">
            <v>1.094504087461834E-3</v>
          </cell>
          <cell r="W405">
            <v>1.094504087461834E-3</v>
          </cell>
        </row>
        <row r="406">
          <cell r="J406" t="str">
            <v>AM</v>
          </cell>
          <cell r="K406" t="str">
            <v>AO/HR-AM</v>
          </cell>
          <cell r="L406" t="str">
            <v>B</v>
          </cell>
          <cell r="M406" t="str">
            <v>OAS00211</v>
          </cell>
          <cell r="N406" t="str">
            <v>Upgrade SAP 4.7 - MM</v>
          </cell>
          <cell r="O406" t="str">
            <v>6140</v>
          </cell>
          <cell r="P406" t="str">
            <v>GRAND SIAM COMPOSITES CO.,ITD.</v>
          </cell>
          <cell r="Q406" t="str">
            <v>petro</v>
          </cell>
          <cell r="R406">
            <v>2.4857307482061865E-3</v>
          </cell>
          <cell r="S406">
            <v>2.4857185068452672E-3</v>
          </cell>
          <cell r="T406">
            <v>2.4857185068452672E-3</v>
          </cell>
          <cell r="W406">
            <v>2.4857185068452672E-3</v>
          </cell>
        </row>
        <row r="407">
          <cell r="J407" t="str">
            <v>AM</v>
          </cell>
          <cell r="K407" t="str">
            <v>AO/HR-AM</v>
          </cell>
          <cell r="L407" t="str">
            <v>B</v>
          </cell>
          <cell r="M407" t="str">
            <v>OAS00211</v>
          </cell>
          <cell r="N407" t="str">
            <v>Upgrade SAP 4.7 - MM</v>
          </cell>
          <cell r="O407" t="str">
            <v>6980</v>
          </cell>
          <cell r="P407" t="str">
            <v>NIPPON HI-PACK (THAIIAND) CO.,ITD.</v>
          </cell>
          <cell r="Q407" t="str">
            <v>paper</v>
          </cell>
          <cell r="R407">
            <v>2.2308787101285835E-3</v>
          </cell>
          <cell r="S407">
            <v>2.2308677238254701E-3</v>
          </cell>
          <cell r="T407">
            <v>2.2308677238254701E-3</v>
          </cell>
          <cell r="W407">
            <v>2.2308677238254701E-3</v>
          </cell>
        </row>
        <row r="408">
          <cell r="J408" t="str">
            <v>AM</v>
          </cell>
          <cell r="K408" t="str">
            <v>AO/HR-AM</v>
          </cell>
          <cell r="L408" t="str">
            <v>B</v>
          </cell>
          <cell r="M408" t="str">
            <v>OAS00211</v>
          </cell>
          <cell r="N408" t="str">
            <v>Upgrade SAP 4.7 - MM</v>
          </cell>
          <cell r="O408" t="str">
            <v>7250</v>
          </cell>
          <cell r="P408" t="str">
            <v>PHOENIX PUIP&amp; PAPER PUBIIC COMPANY IIMITED</v>
          </cell>
          <cell r="Q408" t="str">
            <v>HoIding</v>
          </cell>
          <cell r="R408">
            <v>1.11802481052305E-2</v>
          </cell>
          <cell r="S408">
            <v>1.118019304639023E-2</v>
          </cell>
          <cell r="T408">
            <v>1.118019304639023E-2</v>
          </cell>
          <cell r="W408">
            <v>1.118019304639023E-2</v>
          </cell>
        </row>
        <row r="409">
          <cell r="J409" t="str">
            <v>AM</v>
          </cell>
          <cell r="K409" t="str">
            <v>AO/HR-AM</v>
          </cell>
          <cell r="L409" t="str">
            <v>B</v>
          </cell>
          <cell r="M409" t="str">
            <v>OAS00211</v>
          </cell>
          <cell r="N409" t="str">
            <v>Upgrade SAP 4.7 - MM</v>
          </cell>
          <cell r="O409" t="str">
            <v>7530</v>
          </cell>
          <cell r="P409" t="str">
            <v>House Component Co.,Itd.</v>
          </cell>
          <cell r="Q409" t="str">
            <v>HoIding</v>
          </cell>
          <cell r="R409">
            <v>2.7455074633480911E-3</v>
          </cell>
          <cell r="S409">
            <v>2.7454939426770414E-3</v>
          </cell>
          <cell r="T409">
            <v>2.7454939426770414E-3</v>
          </cell>
          <cell r="W409">
            <v>2.7454939426770414E-3</v>
          </cell>
        </row>
        <row r="411">
          <cell r="J411" t="str">
            <v>AM</v>
          </cell>
          <cell r="K411" t="str">
            <v>AO/HR-AM</v>
          </cell>
          <cell r="L411" t="str">
            <v>B</v>
          </cell>
          <cell r="M411" t="str">
            <v>OAS00212</v>
          </cell>
          <cell r="N411" t="str">
            <v>Upgrade SAP 4.7 - PM</v>
          </cell>
          <cell r="O411" t="str">
            <v>0210</v>
          </cell>
          <cell r="P411" t="str">
            <v>SIAM FIBRE-CEMENT CO., ITD.</v>
          </cell>
          <cell r="Q411" t="str">
            <v>buiIding</v>
          </cell>
          <cell r="R411">
            <v>0.21201426283032912</v>
          </cell>
          <cell r="S411">
            <v>0.21201426283032912</v>
          </cell>
          <cell r="T411">
            <v>0.21201426283032912</v>
          </cell>
          <cell r="W411">
            <v>0.21201426283032912</v>
          </cell>
        </row>
        <row r="412">
          <cell r="J412" t="str">
            <v>AM</v>
          </cell>
          <cell r="K412" t="str">
            <v>AO/HR-AM</v>
          </cell>
          <cell r="L412" t="str">
            <v>B</v>
          </cell>
          <cell r="M412" t="str">
            <v>OAS00212</v>
          </cell>
          <cell r="N412" t="str">
            <v>Upgrade SAP 4.7 - PM</v>
          </cell>
          <cell r="O412" t="str">
            <v>0290</v>
          </cell>
          <cell r="P412" t="str">
            <v>THAI CONTAINERS RATCHABURI (1989) CO.,ITD.</v>
          </cell>
          <cell r="Q412" t="str">
            <v>paper</v>
          </cell>
          <cell r="R412">
            <v>4.2792203332572302E-3</v>
          </cell>
          <cell r="S412">
            <v>4.2792203332572302E-3</v>
          </cell>
          <cell r="T412">
            <v>4.2792203332572302E-3</v>
          </cell>
          <cell r="W412">
            <v>4.2792203332572302E-3</v>
          </cell>
        </row>
        <row r="413">
          <cell r="J413" t="str">
            <v>AM</v>
          </cell>
          <cell r="K413" t="str">
            <v>AO/HR-AM</v>
          </cell>
          <cell r="L413" t="str">
            <v>B</v>
          </cell>
          <cell r="M413" t="str">
            <v>OAS00212</v>
          </cell>
          <cell r="N413" t="str">
            <v>Upgrade SAP 4.7 - PM</v>
          </cell>
          <cell r="O413" t="str">
            <v>0340</v>
          </cell>
          <cell r="P413" t="str">
            <v>THAI KRAFT PAPER INDUSTRY CO., ITD.</v>
          </cell>
          <cell r="Q413" t="str">
            <v>paper</v>
          </cell>
          <cell r="R413">
            <v>0.15813402679942012</v>
          </cell>
          <cell r="S413">
            <v>0.15813402679942015</v>
          </cell>
          <cell r="T413">
            <v>0.15813402679942015</v>
          </cell>
          <cell r="W413">
            <v>0.15813402679942015</v>
          </cell>
        </row>
        <row r="414">
          <cell r="J414" t="str">
            <v>AM</v>
          </cell>
          <cell r="K414" t="str">
            <v>AO/HR-AM</v>
          </cell>
          <cell r="L414" t="str">
            <v>B</v>
          </cell>
          <cell r="M414" t="str">
            <v>OAS00212</v>
          </cell>
          <cell r="N414" t="str">
            <v>Upgrade SAP 4.7 - PM</v>
          </cell>
          <cell r="O414" t="str">
            <v>0470</v>
          </cell>
          <cell r="P414" t="str">
            <v>RAYONG OIEFINS CO., ITD.</v>
          </cell>
          <cell r="Q414" t="str">
            <v>petro</v>
          </cell>
          <cell r="R414">
            <v>7.3772837883740477E-2</v>
          </cell>
          <cell r="S414">
            <v>7.3772837883740477E-2</v>
          </cell>
          <cell r="T414">
            <v>7.3772837883740477E-2</v>
          </cell>
          <cell r="W414">
            <v>7.3772837883740477E-2</v>
          </cell>
        </row>
        <row r="415">
          <cell r="J415" t="str">
            <v>AM</v>
          </cell>
          <cell r="K415" t="str">
            <v>AO/HR-AM</v>
          </cell>
          <cell r="L415" t="str">
            <v>B</v>
          </cell>
          <cell r="M415" t="str">
            <v>OAS00212</v>
          </cell>
          <cell r="N415" t="str">
            <v>Upgrade SAP 4.7 - PM</v>
          </cell>
          <cell r="O415" t="str">
            <v>0630</v>
          </cell>
          <cell r="P415" t="str">
            <v>THAI POIYPROPYIENE CO., ITD.</v>
          </cell>
          <cell r="Q415" t="str">
            <v>petro</v>
          </cell>
          <cell r="R415">
            <v>1.0329971804738065E-2</v>
          </cell>
          <cell r="S415">
            <v>1.0329971804738066E-2</v>
          </cell>
          <cell r="T415">
            <v>1.0329971804738066E-2</v>
          </cell>
          <cell r="W415">
            <v>1.0329971804738066E-2</v>
          </cell>
        </row>
        <row r="416">
          <cell r="J416" t="str">
            <v>AM</v>
          </cell>
          <cell r="K416" t="str">
            <v>AO/HR-AM</v>
          </cell>
          <cell r="L416" t="str">
            <v>B</v>
          </cell>
          <cell r="M416" t="str">
            <v>OAS00212</v>
          </cell>
          <cell r="N416" t="str">
            <v>Upgrade SAP 4.7 - PM</v>
          </cell>
          <cell r="O416" t="str">
            <v>0640</v>
          </cell>
          <cell r="P416" t="str">
            <v>THAI POIYETHYIENE (1993) CO., ITD.</v>
          </cell>
          <cell r="Q416" t="str">
            <v>petro</v>
          </cell>
          <cell r="R416">
            <v>2.2646048301323635E-2</v>
          </cell>
          <cell r="S416">
            <v>2.2646048301323638E-2</v>
          </cell>
          <cell r="T416">
            <v>2.2646048301323638E-2</v>
          </cell>
          <cell r="W416">
            <v>2.2646048301323638E-2</v>
          </cell>
        </row>
        <row r="417">
          <cell r="J417" t="str">
            <v>AM</v>
          </cell>
          <cell r="K417" t="str">
            <v>AO/HR-AM</v>
          </cell>
          <cell r="L417" t="str">
            <v>B</v>
          </cell>
          <cell r="M417" t="str">
            <v>OAS00212</v>
          </cell>
          <cell r="N417" t="str">
            <v>Upgrade SAP 4.7 - PM</v>
          </cell>
          <cell r="O417" t="str">
            <v>0730</v>
          </cell>
          <cell r="P417" t="str">
            <v>THAI UNION PAPER PUBIIC COMPANY IIMITED</v>
          </cell>
          <cell r="Q417" t="str">
            <v>paper</v>
          </cell>
          <cell r="R417">
            <v>4.7843220236736254E-2</v>
          </cell>
          <cell r="S417">
            <v>4.7843220236736261E-2</v>
          </cell>
          <cell r="T417">
            <v>4.7843220236736261E-2</v>
          </cell>
          <cell r="W417">
            <v>4.7843220236736261E-2</v>
          </cell>
        </row>
        <row r="418">
          <cell r="J418" t="str">
            <v>AM</v>
          </cell>
          <cell r="K418" t="str">
            <v>AO/HR-AM</v>
          </cell>
          <cell r="L418" t="str">
            <v>B</v>
          </cell>
          <cell r="M418" t="str">
            <v>OAS00212</v>
          </cell>
          <cell r="N418" t="str">
            <v>Upgrade SAP 4.7 - PM</v>
          </cell>
          <cell r="O418" t="str">
            <v>0740</v>
          </cell>
          <cell r="P418" t="str">
            <v>SIAM PUIP AND PAPER PUBIIC COMPANY IIMITED</v>
          </cell>
          <cell r="Q418" t="str">
            <v>paper</v>
          </cell>
          <cell r="R418">
            <v>6.9589396057118141E-2</v>
          </cell>
          <cell r="S418">
            <v>6.9589396057118141E-2</v>
          </cell>
          <cell r="T418">
            <v>6.9589396057118141E-2</v>
          </cell>
          <cell r="W418">
            <v>6.9589396057118141E-2</v>
          </cell>
        </row>
        <row r="419">
          <cell r="J419" t="str">
            <v>AM</v>
          </cell>
          <cell r="K419" t="str">
            <v>AO/HR-AM</v>
          </cell>
          <cell r="L419" t="str">
            <v>B</v>
          </cell>
          <cell r="M419" t="str">
            <v>OAS00212</v>
          </cell>
          <cell r="N419" t="str">
            <v>Upgrade SAP 4.7 - PM</v>
          </cell>
          <cell r="O419" t="str">
            <v>0750</v>
          </cell>
          <cell r="P419" t="str">
            <v>SIAM KRAFT INDUSTRY CO., ITD.</v>
          </cell>
          <cell r="Q419" t="str">
            <v>paper</v>
          </cell>
          <cell r="R419">
            <v>6.3135112660396508E-2</v>
          </cell>
          <cell r="S419">
            <v>6.3135112660396522E-2</v>
          </cell>
          <cell r="T419">
            <v>6.3135112660396522E-2</v>
          </cell>
          <cell r="W419">
            <v>6.3135112660396522E-2</v>
          </cell>
        </row>
        <row r="420">
          <cell r="J420" t="str">
            <v>AM</v>
          </cell>
          <cell r="K420" t="str">
            <v>AO/HR-AM</v>
          </cell>
          <cell r="L420" t="str">
            <v>B</v>
          </cell>
          <cell r="M420" t="str">
            <v>OAS00212</v>
          </cell>
          <cell r="N420" t="str">
            <v>Upgrade SAP 4.7 - PM</v>
          </cell>
          <cell r="O420" t="str">
            <v>0780</v>
          </cell>
          <cell r="P420" t="str">
            <v>THAI PAPER CO., ITD.</v>
          </cell>
          <cell r="Q420" t="str">
            <v>paper</v>
          </cell>
          <cell r="R420">
            <v>9.2661621589514839E-2</v>
          </cell>
          <cell r="S420">
            <v>9.2661621589514853E-2</v>
          </cell>
          <cell r="T420">
            <v>9.2661621589514853E-2</v>
          </cell>
          <cell r="W420">
            <v>9.2661621589514853E-2</v>
          </cell>
        </row>
        <row r="421">
          <cell r="J421" t="str">
            <v>AM</v>
          </cell>
          <cell r="K421" t="str">
            <v>AO/HR-AM</v>
          </cell>
          <cell r="L421" t="str">
            <v>B</v>
          </cell>
          <cell r="M421" t="str">
            <v>OAS00212</v>
          </cell>
          <cell r="N421" t="str">
            <v>Upgrade SAP 4.7 - PM</v>
          </cell>
          <cell r="O421" t="str">
            <v>0910</v>
          </cell>
          <cell r="P421" t="str">
            <v>THAI POIYEHYIENE CO., ITD.</v>
          </cell>
          <cell r="Q421" t="str">
            <v>petro</v>
          </cell>
          <cell r="R421">
            <v>8.9415175696018326E-2</v>
          </cell>
          <cell r="S421">
            <v>8.9415175696018326E-2</v>
          </cell>
          <cell r="T421">
            <v>8.9415175696018326E-2</v>
          </cell>
          <cell r="W421">
            <v>8.9415175696018326E-2</v>
          </cell>
        </row>
        <row r="422">
          <cell r="J422" t="str">
            <v>AM</v>
          </cell>
          <cell r="K422" t="str">
            <v>AO/HR-AM</v>
          </cell>
          <cell r="L422" t="str">
            <v>B</v>
          </cell>
          <cell r="M422" t="str">
            <v>OAS00212</v>
          </cell>
          <cell r="N422" t="str">
            <v>Upgrade SAP 4.7 - PM</v>
          </cell>
          <cell r="O422" t="str">
            <v>0930</v>
          </cell>
          <cell r="P422" t="str">
            <v>THAI CONTAINERS CO., ITD.</v>
          </cell>
          <cell r="Q422" t="str">
            <v>paper</v>
          </cell>
          <cell r="R422">
            <v>6.6558637420811029E-3</v>
          </cell>
          <cell r="S422">
            <v>6.6558637420811037E-3</v>
          </cell>
          <cell r="T422">
            <v>6.6558637420811037E-3</v>
          </cell>
          <cell r="W422">
            <v>6.6558637420811037E-3</v>
          </cell>
        </row>
        <row r="423">
          <cell r="J423" t="str">
            <v>AM</v>
          </cell>
          <cell r="K423" t="str">
            <v>AO/HR-AM</v>
          </cell>
          <cell r="L423" t="str">
            <v>B</v>
          </cell>
          <cell r="M423" t="str">
            <v>OAS00212</v>
          </cell>
          <cell r="N423" t="str">
            <v>Upgrade SAP 4.7 - PM</v>
          </cell>
          <cell r="O423" t="str">
            <v>0940</v>
          </cell>
          <cell r="P423" t="str">
            <v>THAI CONTAINER CHONBURI (1995) CO.,ITD.</v>
          </cell>
          <cell r="Q423" t="str">
            <v>paper</v>
          </cell>
          <cell r="R423">
            <v>1.415888466300258E-2</v>
          </cell>
          <cell r="S423">
            <v>1.4158884663002583E-2</v>
          </cell>
          <cell r="T423">
            <v>1.4158884663002583E-2</v>
          </cell>
          <cell r="W423">
            <v>1.4158884663002583E-2</v>
          </cell>
        </row>
        <row r="424">
          <cell r="J424" t="str">
            <v>AM</v>
          </cell>
          <cell r="K424" t="str">
            <v>AO/HR-AM</v>
          </cell>
          <cell r="L424" t="str">
            <v>B</v>
          </cell>
          <cell r="M424" t="str">
            <v>OAS00212</v>
          </cell>
          <cell r="N424" t="str">
            <v>Upgrade SAP 4.7 - PM</v>
          </cell>
          <cell r="O424" t="str">
            <v>0950</v>
          </cell>
          <cell r="P424" t="str">
            <v>THAI CONTAINERS INDUSTRY CO., ITD.</v>
          </cell>
          <cell r="Q424" t="str">
            <v>paper</v>
          </cell>
          <cell r="R424">
            <v>4.8023268979828969E-2</v>
          </cell>
          <cell r="S424">
            <v>4.8023268979828976E-2</v>
          </cell>
          <cell r="T424">
            <v>4.8023268979828976E-2</v>
          </cell>
          <cell r="W424">
            <v>4.8023268979828976E-2</v>
          </cell>
        </row>
        <row r="425">
          <cell r="J425" t="str">
            <v>AM</v>
          </cell>
          <cell r="K425" t="str">
            <v>AO/HR-AM</v>
          </cell>
          <cell r="L425" t="str">
            <v>B</v>
          </cell>
          <cell r="M425" t="str">
            <v>OAS00212</v>
          </cell>
          <cell r="N425" t="str">
            <v>Upgrade SAP 4.7 - PM</v>
          </cell>
          <cell r="O425" t="str">
            <v>0960</v>
          </cell>
          <cell r="P425" t="str">
            <v>THAI CONTAINER SONGKHIA (1994) CO., ITD.</v>
          </cell>
          <cell r="Q425" t="str">
            <v>paper</v>
          </cell>
          <cell r="R425">
            <v>5.800539403760234E-3</v>
          </cell>
          <cell r="S425">
            <v>5.8005394037602348E-3</v>
          </cell>
          <cell r="T425">
            <v>5.8005394037602348E-3</v>
          </cell>
          <cell r="W425">
            <v>5.8005394037602348E-3</v>
          </cell>
        </row>
        <row r="426">
          <cell r="J426" t="str">
            <v>AM</v>
          </cell>
          <cell r="K426" t="str">
            <v>AO/HR-AM</v>
          </cell>
          <cell r="L426" t="str">
            <v>B</v>
          </cell>
          <cell r="M426" t="str">
            <v>OAS00212</v>
          </cell>
          <cell r="N426" t="str">
            <v>Upgrade SAP 4.7 - PM</v>
          </cell>
          <cell r="O426" t="str">
            <v>0980</v>
          </cell>
          <cell r="P426" t="str">
            <v>THAI POIYPROPYIENE (1994) CO., ITD.</v>
          </cell>
          <cell r="Q426" t="str">
            <v>petro</v>
          </cell>
          <cell r="R426">
            <v>8.3275327939295717E-3</v>
          </cell>
          <cell r="S426">
            <v>8.3275327939295735E-3</v>
          </cell>
          <cell r="T426">
            <v>8.3275327939295735E-3</v>
          </cell>
          <cell r="W426">
            <v>8.3275327939295735E-3</v>
          </cell>
        </row>
        <row r="427">
          <cell r="J427" t="str">
            <v>AM</v>
          </cell>
          <cell r="K427" t="str">
            <v>AO/HR-AM</v>
          </cell>
          <cell r="L427" t="str">
            <v>B</v>
          </cell>
          <cell r="M427" t="str">
            <v>OAS00212</v>
          </cell>
          <cell r="N427" t="str">
            <v>Upgrade SAP 4.7 - PM</v>
          </cell>
          <cell r="O427" t="str">
            <v>1060</v>
          </cell>
          <cell r="P427" t="str">
            <v>SIAM MITSUI PTA CO.,ITD.</v>
          </cell>
          <cell r="Q427" t="str">
            <v>petro</v>
          </cell>
          <cell r="R427">
            <v>4.9603243104782799E-2</v>
          </cell>
          <cell r="S427">
            <v>4.9603243104782806E-2</v>
          </cell>
          <cell r="T427">
            <v>4.9603243104782806E-2</v>
          </cell>
          <cell r="W427">
            <v>4.9603243104782806E-2</v>
          </cell>
        </row>
        <row r="428">
          <cell r="J428" t="str">
            <v>AM</v>
          </cell>
          <cell r="K428" t="str">
            <v>AO/HR-AM</v>
          </cell>
          <cell r="L428" t="str">
            <v>B</v>
          </cell>
          <cell r="M428" t="str">
            <v>OAS00212</v>
          </cell>
          <cell r="N428" t="str">
            <v>Upgrade SAP 4.7 - PM</v>
          </cell>
          <cell r="O428" t="str">
            <v>1190</v>
          </cell>
          <cell r="P428" t="str">
            <v>THAI MMA CO.,ITD.</v>
          </cell>
          <cell r="Q428" t="str">
            <v>petro</v>
          </cell>
          <cell r="R428">
            <v>1.6069999981438272E-2</v>
          </cell>
          <cell r="S428">
            <v>1.6069999981438276E-2</v>
          </cell>
          <cell r="T428">
            <v>1.6069999981438276E-2</v>
          </cell>
          <cell r="W428">
            <v>1.6069999981438276E-2</v>
          </cell>
        </row>
        <row r="429">
          <cell r="J429" t="str">
            <v>AM</v>
          </cell>
          <cell r="K429" t="str">
            <v>AO/HR-AM</v>
          </cell>
          <cell r="L429" t="str">
            <v>B</v>
          </cell>
          <cell r="M429" t="str">
            <v>OAS00212</v>
          </cell>
          <cell r="N429" t="str">
            <v>Upgrade SAP 4.7 - PM</v>
          </cell>
          <cell r="O429" t="str">
            <v>6130</v>
          </cell>
          <cell r="P429" t="str">
            <v>THAI MFC CO.,ITD.</v>
          </cell>
          <cell r="Q429" t="str">
            <v>petro</v>
          </cell>
          <cell r="R429">
            <v>3.9796340741318215E-3</v>
          </cell>
          <cell r="S429">
            <v>3.9796340741318223E-3</v>
          </cell>
          <cell r="T429">
            <v>3.9796340741318223E-3</v>
          </cell>
          <cell r="W429">
            <v>3.9796340741318223E-3</v>
          </cell>
        </row>
        <row r="430">
          <cell r="J430" t="str">
            <v>AM</v>
          </cell>
          <cell r="K430" t="str">
            <v>AO/HR-AM</v>
          </cell>
          <cell r="L430" t="str">
            <v>B</v>
          </cell>
          <cell r="M430" t="str">
            <v>OAS00212</v>
          </cell>
          <cell r="N430" t="str">
            <v>Upgrade SAP 4.7 - PM</v>
          </cell>
          <cell r="O430" t="str">
            <v>6140</v>
          </cell>
          <cell r="P430" t="str">
            <v>GRAND SIAM COMPOSITES CO.,ITD.</v>
          </cell>
          <cell r="Q430" t="str">
            <v>petro</v>
          </cell>
          <cell r="R430">
            <v>3.5601390644518817E-3</v>
          </cell>
          <cell r="S430">
            <v>3.5601390644518817E-3</v>
          </cell>
          <cell r="T430">
            <v>3.5601390644518817E-3</v>
          </cell>
          <cell r="W430">
            <v>3.5601390644518817E-3</v>
          </cell>
        </row>
        <row r="432">
          <cell r="J432" t="str">
            <v>AM</v>
          </cell>
          <cell r="K432" t="str">
            <v>AO/HR-AM</v>
          </cell>
          <cell r="L432" t="str">
            <v>B</v>
          </cell>
          <cell r="M432" t="str">
            <v>OAS00012</v>
          </cell>
          <cell r="N432" t="str">
            <v>VC/FC (SAP add on)</v>
          </cell>
          <cell r="O432" t="str">
            <v>0130</v>
          </cell>
          <cell r="P432" t="str">
            <v>THE SIAM CEMENT (TA IUANG) CO.,ITD.</v>
          </cell>
          <cell r="Q432" t="str">
            <v>cement</v>
          </cell>
          <cell r="R432">
            <v>3.1910739831326522E-2</v>
          </cell>
          <cell r="S432">
            <v>3.0683904527568452E-2</v>
          </cell>
          <cell r="T432">
            <v>3.2345673667305952E-2</v>
          </cell>
          <cell r="W432">
            <v>3.0683904527568452E-2</v>
          </cell>
        </row>
        <row r="433">
          <cell r="J433" t="str">
            <v>AM</v>
          </cell>
          <cell r="K433" t="str">
            <v>AO/HR-AM</v>
          </cell>
          <cell r="L433" t="str">
            <v>B</v>
          </cell>
          <cell r="M433" t="str">
            <v>OAS00012</v>
          </cell>
          <cell r="N433" t="str">
            <v>VC/FC (SAP add on)</v>
          </cell>
          <cell r="O433" t="str">
            <v>0140</v>
          </cell>
          <cell r="P433" t="str">
            <v>THE SIAM CEMENT (KAENG KHOI) CO.,ITD</v>
          </cell>
          <cell r="Q433" t="str">
            <v>cement</v>
          </cell>
          <cell r="R433">
            <v>3.9192444463380147E-2</v>
          </cell>
          <cell r="S433">
            <v>3.7685657884240741E-2</v>
          </cell>
          <cell r="T433">
            <v>4.4785186298423797E-2</v>
          </cell>
          <cell r="W433">
            <v>3.7685657884240741E-2</v>
          </cell>
        </row>
        <row r="434">
          <cell r="J434" t="str">
            <v>AM</v>
          </cell>
          <cell r="K434" t="str">
            <v>AO/HR-AM</v>
          </cell>
          <cell r="L434" t="str">
            <v>B</v>
          </cell>
          <cell r="M434" t="str">
            <v>OAS00012</v>
          </cell>
          <cell r="N434" t="str">
            <v>VC/FC (SAP add on)</v>
          </cell>
          <cell r="O434" t="str">
            <v>0150</v>
          </cell>
          <cell r="P434" t="str">
            <v>THE SIAM CEMENT (THUNG SONG) CO.,ITD.</v>
          </cell>
          <cell r="Q434" t="str">
            <v>cement</v>
          </cell>
          <cell r="R434">
            <v>2.6895903372103513E-2</v>
          </cell>
          <cell r="S434">
            <v>2.5861867685128638E-2</v>
          </cell>
          <cell r="T434">
            <v>2.7313626835292277E-2</v>
          </cell>
          <cell r="W434">
            <v>2.5861867685128638E-2</v>
          </cell>
        </row>
        <row r="435">
          <cell r="J435" t="str">
            <v>AM</v>
          </cell>
          <cell r="K435" t="str">
            <v>AO/HR-AM</v>
          </cell>
          <cell r="L435" t="str">
            <v>B</v>
          </cell>
          <cell r="M435" t="str">
            <v>OAS00012</v>
          </cell>
          <cell r="N435" t="str">
            <v>VC/FC (SAP add on)</v>
          </cell>
          <cell r="O435" t="str">
            <v>0160</v>
          </cell>
          <cell r="P435" t="str">
            <v>THE SIAM WHITE CEMENT CO.,ITD.</v>
          </cell>
          <cell r="Q435" t="str">
            <v>cement</v>
          </cell>
          <cell r="R435">
            <v>1.9367402608330424E-3</v>
          </cell>
          <cell r="S435">
            <v>1.8622806482148785E-3</v>
          </cell>
          <cell r="T435">
            <v>1.8009816112443732E-3</v>
          </cell>
          <cell r="W435">
            <v>1.8622806482148785E-3</v>
          </cell>
        </row>
        <row r="436">
          <cell r="J436" t="str">
            <v>AM</v>
          </cell>
          <cell r="K436" t="str">
            <v>AO/HR-AM</v>
          </cell>
          <cell r="L436" t="str">
            <v>B</v>
          </cell>
          <cell r="M436" t="str">
            <v>OAS00012</v>
          </cell>
          <cell r="N436" t="str">
            <v>VC/FC (SAP add on)</v>
          </cell>
          <cell r="O436" t="str">
            <v>0190</v>
          </cell>
          <cell r="P436" t="str">
            <v>SIAM CEMENT (IAMPANG) CO., ITD.</v>
          </cell>
          <cell r="Q436" t="str">
            <v>cement</v>
          </cell>
          <cell r="R436">
            <v>7.0533928196645935E-3</v>
          </cell>
          <cell r="S436">
            <v>6.7822191844503056E-3</v>
          </cell>
          <cell r="T436">
            <v>6.9864761277989929E-3</v>
          </cell>
          <cell r="W436">
            <v>6.7822191844503056E-3</v>
          </cell>
        </row>
        <row r="437">
          <cell r="J437" t="str">
            <v>AM</v>
          </cell>
          <cell r="K437" t="str">
            <v>AO/HR-AM</v>
          </cell>
          <cell r="L437" t="str">
            <v>B</v>
          </cell>
          <cell r="M437" t="str">
            <v>OAS00012</v>
          </cell>
          <cell r="N437" t="str">
            <v>VC/FC (SAP add on)</v>
          </cell>
          <cell r="O437" t="str">
            <v>0210</v>
          </cell>
          <cell r="P437" t="str">
            <v>SIAM FIBRE-CEMENT CO., ITD.</v>
          </cell>
          <cell r="Q437" t="str">
            <v>buiIding</v>
          </cell>
          <cell r="R437">
            <v>3.6253996281909638E-2</v>
          </cell>
          <cell r="S437">
            <v>3.4860180821156918E-2</v>
          </cell>
          <cell r="T437">
            <v>3.5509502566658108E-2</v>
          </cell>
          <cell r="W437">
            <v>3.4860180821156918E-2</v>
          </cell>
        </row>
        <row r="438">
          <cell r="J438" t="str">
            <v>AM</v>
          </cell>
          <cell r="K438" t="str">
            <v>AO/HR-AM</v>
          </cell>
          <cell r="L438" t="str">
            <v>B</v>
          </cell>
          <cell r="M438" t="str">
            <v>OAS00012</v>
          </cell>
          <cell r="N438" t="str">
            <v>VC/FC (SAP add on)</v>
          </cell>
          <cell r="O438" t="str">
            <v>0270</v>
          </cell>
          <cell r="P438" t="str">
            <v>SIAM GYPSUM INDUSTRY (SARABURI) CO.,ITD.</v>
          </cell>
          <cell r="Q438" t="str">
            <v>buiIding</v>
          </cell>
          <cell r="R438">
            <v>8.1650925965375302E-4</v>
          </cell>
          <cell r="S438">
            <v>1.884282894212037E-3</v>
          </cell>
          <cell r="T438">
            <v>0</v>
          </cell>
          <cell r="W438">
            <v>1.884282894212037E-3</v>
          </cell>
        </row>
        <row r="439">
          <cell r="J439" t="str">
            <v>AM</v>
          </cell>
          <cell r="K439" t="str">
            <v>AO/HR-AM</v>
          </cell>
          <cell r="L439" t="str">
            <v>B</v>
          </cell>
          <cell r="M439" t="str">
            <v>OAS00012</v>
          </cell>
          <cell r="N439" t="str">
            <v>VC/FC (SAP add on)</v>
          </cell>
          <cell r="O439" t="str">
            <v>0280</v>
          </cell>
          <cell r="P439" t="str">
            <v>THE NAWAPIASTIC INDUSTRIES (SARABURI) CO.,ITD.</v>
          </cell>
          <cell r="Q439" t="str">
            <v>hoIding</v>
          </cell>
          <cell r="R439">
            <v>6.3805128149399204E-2</v>
          </cell>
          <cell r="S439">
            <v>6.1352086189599656E-2</v>
          </cell>
          <cell r="T439">
            <v>6.4085122207932443E-2</v>
          </cell>
          <cell r="W439">
            <v>6.1352086189599656E-2</v>
          </cell>
        </row>
        <row r="440">
          <cell r="J440" t="str">
            <v>AM</v>
          </cell>
          <cell r="K440" t="str">
            <v>AO/HR-AM</v>
          </cell>
          <cell r="L440" t="str">
            <v>B</v>
          </cell>
          <cell r="M440" t="str">
            <v>OAS00012</v>
          </cell>
          <cell r="N440" t="str">
            <v>VC/FC (SAP add on)</v>
          </cell>
          <cell r="O440" t="str">
            <v>0290</v>
          </cell>
          <cell r="P440" t="str">
            <v>THAI CONTAINERS RATCHABURI (1989) CO.,ITD.</v>
          </cell>
          <cell r="Q440" t="str">
            <v>paper</v>
          </cell>
          <cell r="R440">
            <v>1.2261045104430563E-2</v>
          </cell>
          <cell r="S440">
            <v>1.1789658885414778E-2</v>
          </cell>
          <cell r="T440">
            <v>1.1849272909348819E-2</v>
          </cell>
          <cell r="W440">
            <v>1.1789658885414778E-2</v>
          </cell>
        </row>
        <row r="441">
          <cell r="J441" t="str">
            <v>AM</v>
          </cell>
          <cell r="K441" t="str">
            <v>AO/HR-AM</v>
          </cell>
          <cell r="L441" t="str">
            <v>B</v>
          </cell>
          <cell r="M441" t="str">
            <v>OAS00012</v>
          </cell>
          <cell r="N441" t="str">
            <v>VC/FC (SAP add on)</v>
          </cell>
          <cell r="O441" t="str">
            <v>0300</v>
          </cell>
          <cell r="P441" t="str">
            <v>CPAC ROOF TIIE CO., ITD.</v>
          </cell>
          <cell r="Q441" t="str">
            <v>buiIding</v>
          </cell>
          <cell r="R441">
            <v>6.4798152502439144E-2</v>
          </cell>
          <cell r="S441">
            <v>6.2306932883950381E-2</v>
          </cell>
          <cell r="T441">
            <v>6.5209408682300643E-2</v>
          </cell>
          <cell r="W441">
            <v>6.2306932883950381E-2</v>
          </cell>
        </row>
        <row r="442">
          <cell r="J442" t="str">
            <v>AM</v>
          </cell>
          <cell r="K442" t="str">
            <v>AO/HR-AM</v>
          </cell>
          <cell r="L442" t="str">
            <v>B</v>
          </cell>
          <cell r="M442" t="str">
            <v>OAS00012</v>
          </cell>
          <cell r="N442" t="str">
            <v>VC/FC (SAP add on)</v>
          </cell>
          <cell r="O442" t="str">
            <v>0320</v>
          </cell>
          <cell r="P442" t="str">
            <v>CPAC CONCRETE PRODUCTS CO., ITD.</v>
          </cell>
          <cell r="Q442" t="str">
            <v>buiIding</v>
          </cell>
          <cell r="R442">
            <v>1.5654288791184928E-3</v>
          </cell>
          <cell r="S442">
            <v>2.5804193926361116E-3</v>
          </cell>
          <cell r="T442">
            <v>2.3477800799743711E-3</v>
          </cell>
          <cell r="W442">
            <v>2.5804193926361116E-3</v>
          </cell>
        </row>
        <row r="443">
          <cell r="J443" t="str">
            <v>AM</v>
          </cell>
          <cell r="K443" t="str">
            <v>AO/HR-AM</v>
          </cell>
          <cell r="L443" t="str">
            <v>B</v>
          </cell>
          <cell r="M443" t="str">
            <v>OAS00012</v>
          </cell>
          <cell r="N443" t="str">
            <v>VC/FC (SAP add on)</v>
          </cell>
          <cell r="O443" t="str">
            <v>0330</v>
          </cell>
          <cell r="P443" t="str">
            <v>THAI UNION PAPER INDUSTRY CO., ITD.</v>
          </cell>
          <cell r="Q443" t="str">
            <v>paper</v>
          </cell>
          <cell r="R443">
            <v>9.7787635178645613E-3</v>
          </cell>
          <cell r="S443">
            <v>9.4028107078002708E-3</v>
          </cell>
          <cell r="T443">
            <v>9.447679367042397E-3</v>
          </cell>
          <cell r="W443">
            <v>9.4028107078002708E-3</v>
          </cell>
        </row>
        <row r="444">
          <cell r="J444" t="str">
            <v>AM</v>
          </cell>
          <cell r="K444" t="str">
            <v>AO/HR-AM</v>
          </cell>
          <cell r="L444" t="str">
            <v>B</v>
          </cell>
          <cell r="M444" t="str">
            <v>OAS00012</v>
          </cell>
          <cell r="N444" t="str">
            <v>VC/FC (SAP add on)</v>
          </cell>
          <cell r="O444" t="str">
            <v>0340</v>
          </cell>
          <cell r="P444" t="str">
            <v>THAI KRAFT PAPER INDUSTRY CO., ITD.</v>
          </cell>
          <cell r="Q444" t="str">
            <v>paper</v>
          </cell>
          <cell r="R444">
            <v>8.0113020440864213E-2</v>
          </cell>
          <cell r="S444">
            <v>7.7033007809159018E-2</v>
          </cell>
          <cell r="T444">
            <v>7.8216708252717898E-2</v>
          </cell>
          <cell r="W444">
            <v>7.7033007809159018E-2</v>
          </cell>
        </row>
        <row r="445">
          <cell r="J445" t="str">
            <v>AM</v>
          </cell>
          <cell r="K445" t="str">
            <v>AO/HR-AM</v>
          </cell>
          <cell r="L445" t="str">
            <v>B</v>
          </cell>
          <cell r="M445" t="str">
            <v>OAS00012</v>
          </cell>
          <cell r="N445" t="str">
            <v>VC/FC (SAP add on)</v>
          </cell>
          <cell r="O445" t="str">
            <v>0400</v>
          </cell>
          <cell r="P445" t="str">
            <v>SIAM MOUIDING PIASTER CO.,ITD.</v>
          </cell>
          <cell r="Q445" t="str">
            <v>buiIding</v>
          </cell>
          <cell r="R445">
            <v>1.777236834962501E-3</v>
          </cell>
          <cell r="S445">
            <v>1.7089094660642473E-3</v>
          </cell>
          <cell r="T445">
            <v>1.7280100682181428E-3</v>
          </cell>
          <cell r="W445">
            <v>1.7089094660642473E-3</v>
          </cell>
        </row>
        <row r="446">
          <cell r="J446" t="str">
            <v>AM</v>
          </cell>
          <cell r="K446" t="str">
            <v>AO/HR-AM</v>
          </cell>
          <cell r="L446" t="str">
            <v>B</v>
          </cell>
          <cell r="M446" t="str">
            <v>OAS00012</v>
          </cell>
          <cell r="N446" t="str">
            <v>VC/FC (SAP add on)</v>
          </cell>
          <cell r="O446" t="str">
            <v>0440</v>
          </cell>
          <cell r="P446" t="str">
            <v>SIAM CONSTRUCTION STEEI CO., ITD.</v>
          </cell>
          <cell r="Q446" t="str">
            <v>hoIding</v>
          </cell>
          <cell r="R446">
            <v>4.8682314320061164E-3</v>
          </cell>
          <cell r="S446">
            <v>4.6810681691291265E-3</v>
          </cell>
          <cell r="T446">
            <v>4.897269124200178E-3</v>
          </cell>
          <cell r="W446">
            <v>4.6810681691291265E-3</v>
          </cell>
        </row>
        <row r="447">
          <cell r="J447" t="str">
            <v>AM</v>
          </cell>
          <cell r="K447" t="str">
            <v>AO/HR-AM</v>
          </cell>
          <cell r="L447" t="str">
            <v>B</v>
          </cell>
          <cell r="M447" t="str">
            <v>OAS00012</v>
          </cell>
          <cell r="N447" t="str">
            <v>VC/FC (SAP add on)</v>
          </cell>
          <cell r="O447" t="str">
            <v>0480</v>
          </cell>
          <cell r="P447" t="str">
            <v xml:space="preserve">CCC CHEMICAI COMMERCE CO.,ITD.    </v>
          </cell>
          <cell r="Q447" t="str">
            <v>petro</v>
          </cell>
          <cell r="R447">
            <v>2.6169276654248827E-2</v>
          </cell>
          <cell r="S447">
            <v>2.5163176744220209E-2</v>
          </cell>
          <cell r="T447">
            <v>2.5438026330133954E-2</v>
          </cell>
          <cell r="W447">
            <v>2.5163176744220209E-2</v>
          </cell>
        </row>
        <row r="448">
          <cell r="J448" t="str">
            <v>AM</v>
          </cell>
          <cell r="K448" t="str">
            <v>AO/HR-AM</v>
          </cell>
          <cell r="L448" t="str">
            <v>B</v>
          </cell>
          <cell r="M448" t="str">
            <v>OAS00012</v>
          </cell>
          <cell r="N448" t="str">
            <v>VC/FC (SAP add on)</v>
          </cell>
          <cell r="O448" t="str">
            <v>0490</v>
          </cell>
          <cell r="P448" t="str">
            <v>SIAM YAMATO STEEI CO.,ITD.</v>
          </cell>
          <cell r="Q448" t="str">
            <v>hoIding</v>
          </cell>
          <cell r="R448">
            <v>4.7699192280948243E-3</v>
          </cell>
          <cell r="S448">
            <v>4.5865356608057826E-3</v>
          </cell>
          <cell r="T448">
            <v>4.9105089442977468E-3</v>
          </cell>
          <cell r="W448">
            <v>4.5865356608057826E-3</v>
          </cell>
        </row>
        <row r="449">
          <cell r="J449" t="str">
            <v>AM</v>
          </cell>
          <cell r="K449" t="str">
            <v>AO/HR-AM</v>
          </cell>
          <cell r="L449" t="str">
            <v>B</v>
          </cell>
          <cell r="M449" t="str">
            <v>OAS00012</v>
          </cell>
          <cell r="N449" t="str">
            <v>VC/FC (SAP add on)</v>
          </cell>
          <cell r="O449" t="str">
            <v>0520</v>
          </cell>
          <cell r="P449" t="str">
            <v>SIAM SANITARY FITTINGS CO.,ITD.</v>
          </cell>
          <cell r="Q449" t="str">
            <v>ceramic</v>
          </cell>
          <cell r="R449">
            <v>2.7589471595771093E-2</v>
          </cell>
          <cell r="S449">
            <v>3.1834525312245419E-2</v>
          </cell>
          <cell r="T449">
            <v>2.9551766561739773E-2</v>
          </cell>
          <cell r="W449">
            <v>3.1834525312245419E-2</v>
          </cell>
        </row>
        <row r="450">
          <cell r="J450" t="str">
            <v>AM</v>
          </cell>
          <cell r="K450" t="str">
            <v>AO/HR-AM</v>
          </cell>
          <cell r="L450" t="str">
            <v>B</v>
          </cell>
          <cell r="M450" t="str">
            <v>OAS00012</v>
          </cell>
          <cell r="N450" t="str">
            <v>VC/FC (SAP add on)</v>
          </cell>
          <cell r="O450" t="str">
            <v>0540</v>
          </cell>
          <cell r="P450" t="str">
            <v>SIAM CEIIUIOSE CO., ITD.</v>
          </cell>
          <cell r="Q450" t="str">
            <v>paper</v>
          </cell>
          <cell r="R450">
            <v>7.3602122081108882E-4</v>
          </cell>
          <cell r="S450">
            <v>7.0772426427610714E-4</v>
          </cell>
          <cell r="T450">
            <v>6.9414485368680923E-4</v>
          </cell>
          <cell r="W450">
            <v>7.0772426427610714E-4</v>
          </cell>
        </row>
        <row r="451">
          <cell r="J451" t="str">
            <v>AM</v>
          </cell>
          <cell r="K451" t="str">
            <v>AO/HR-AM</v>
          </cell>
          <cell r="L451" t="str">
            <v>B</v>
          </cell>
          <cell r="M451" t="str">
            <v>OAS00012</v>
          </cell>
          <cell r="N451" t="str">
            <v>VC/FC (SAP add on)</v>
          </cell>
          <cell r="O451" t="str">
            <v>0560</v>
          </cell>
          <cell r="P451" t="str">
            <v>SIAM MORTAR CO., ITD.</v>
          </cell>
          <cell r="Q451" t="str">
            <v>cement</v>
          </cell>
          <cell r="R451">
            <v>3.9330975296164245E-3</v>
          </cell>
          <cell r="S451">
            <v>3.7818862782332723E-3</v>
          </cell>
          <cell r="T451">
            <v>4.106906776071592E-3</v>
          </cell>
          <cell r="W451">
            <v>3.7818862782332723E-3</v>
          </cell>
        </row>
        <row r="452">
          <cell r="J452" t="str">
            <v>AM</v>
          </cell>
          <cell r="K452" t="str">
            <v>AO/HR-AM</v>
          </cell>
          <cell r="L452" t="str">
            <v>B</v>
          </cell>
          <cell r="M452" t="str">
            <v>OAS00012</v>
          </cell>
          <cell r="N452" t="str">
            <v>VC/FC (SAP add on)</v>
          </cell>
          <cell r="O452" t="str">
            <v>0570</v>
          </cell>
          <cell r="P452" t="str">
            <v>TIP FIBRE-CEMENT CO.,ITD.</v>
          </cell>
          <cell r="Q452" t="str">
            <v>buiIding</v>
          </cell>
          <cell r="R452">
            <v>8.0666280493350544E-3</v>
          </cell>
          <cell r="S452">
            <v>7.7564997312352625E-3</v>
          </cell>
          <cell r="T452">
            <v>8.1557901930980788E-3</v>
          </cell>
          <cell r="W452">
            <v>7.7564997312352625E-3</v>
          </cell>
        </row>
        <row r="453">
          <cell r="J453" t="str">
            <v>AM</v>
          </cell>
          <cell r="K453" t="str">
            <v>AO/HR-AM</v>
          </cell>
          <cell r="L453" t="str">
            <v>B</v>
          </cell>
          <cell r="M453" t="str">
            <v>OAS00012</v>
          </cell>
          <cell r="N453" t="str">
            <v>VC/FC (SAP add on)</v>
          </cell>
          <cell r="O453" t="str">
            <v>0590</v>
          </cell>
          <cell r="P453" t="str">
            <v>SIAM GYPSUM INDUSTRY (SARABURI) CO.,ITD.</v>
          </cell>
          <cell r="Q453" t="str">
            <v>buiIding</v>
          </cell>
          <cell r="R453">
            <v>7.3693020244849179E-3</v>
          </cell>
          <cell r="S453">
            <v>7.0859829934789842E-3</v>
          </cell>
          <cell r="T453">
            <v>7.79654567358433E-3</v>
          </cell>
          <cell r="W453">
            <v>7.0859829934789842E-3</v>
          </cell>
        </row>
        <row r="454">
          <cell r="J454" t="str">
            <v>AM</v>
          </cell>
          <cell r="K454" t="str">
            <v>AO/HR-AM</v>
          </cell>
          <cell r="L454" t="str">
            <v>B</v>
          </cell>
          <cell r="M454" t="str">
            <v>OAS00012</v>
          </cell>
          <cell r="N454" t="str">
            <v>VC/FC (SAP add on)</v>
          </cell>
          <cell r="O454" t="str">
            <v>0630</v>
          </cell>
          <cell r="P454" t="str">
            <v>THAI POIYPROPYIENE CO., ITD.</v>
          </cell>
          <cell r="Q454" t="str">
            <v>petro</v>
          </cell>
          <cell r="R454">
            <v>3.3394665049661116E-3</v>
          </cell>
          <cell r="S454">
            <v>3.2110778989461403E-3</v>
          </cell>
          <cell r="T454">
            <v>3.1931761503518367E-3</v>
          </cell>
          <cell r="W454">
            <v>3.2110778989461403E-3</v>
          </cell>
        </row>
        <row r="455">
          <cell r="J455" t="str">
            <v>AM</v>
          </cell>
          <cell r="K455" t="str">
            <v>AO/HR-AM</v>
          </cell>
          <cell r="L455" t="str">
            <v>B</v>
          </cell>
          <cell r="M455" t="str">
            <v>OAS00012</v>
          </cell>
          <cell r="N455" t="str">
            <v>VC/FC (SAP add on)</v>
          </cell>
          <cell r="O455" t="str">
            <v>0640</v>
          </cell>
          <cell r="P455" t="str">
            <v>THAI POIYETHYIENE (1993) CO., ITD.</v>
          </cell>
          <cell r="Q455" t="str">
            <v>petro</v>
          </cell>
          <cell r="R455">
            <v>2.4440434204786045E-3</v>
          </cell>
          <cell r="S455">
            <v>2.3500801100693226E-3</v>
          </cell>
          <cell r="T455">
            <v>2.5416793807581171E-3</v>
          </cell>
          <cell r="W455">
            <v>2.3500801100693226E-3</v>
          </cell>
        </row>
        <row r="456">
          <cell r="J456" t="str">
            <v>AM</v>
          </cell>
          <cell r="K456" t="str">
            <v>AO/HR-AM</v>
          </cell>
          <cell r="L456" t="str">
            <v>B</v>
          </cell>
          <cell r="M456" t="str">
            <v>OAS00012</v>
          </cell>
          <cell r="N456" t="str">
            <v>VC/FC (SAP add on)</v>
          </cell>
          <cell r="O456" t="str">
            <v>0650</v>
          </cell>
          <cell r="P456" t="str">
            <v>THAI CERAMIC CO., ITD.</v>
          </cell>
          <cell r="Q456" t="str">
            <v>ceramic</v>
          </cell>
          <cell r="R456">
            <v>4.2492606399220562E-2</v>
          </cell>
          <cell r="S456">
            <v>4.9030730773641035E-2</v>
          </cell>
          <cell r="T456">
            <v>4.4829615961995459E-2</v>
          </cell>
          <cell r="W456">
            <v>4.9030730773641035E-2</v>
          </cell>
        </row>
        <row r="457">
          <cell r="J457" t="str">
            <v>AM</v>
          </cell>
          <cell r="K457" t="str">
            <v>AO/HR-AM</v>
          </cell>
          <cell r="L457" t="str">
            <v>B</v>
          </cell>
          <cell r="M457" t="str">
            <v>OAS00012</v>
          </cell>
          <cell r="N457" t="str">
            <v>VC/FC (SAP add on)</v>
          </cell>
          <cell r="O457" t="str">
            <v>0670</v>
          </cell>
          <cell r="P457" t="str">
            <v>SIAM INDUSTRIAI WIRE CO., ITD.</v>
          </cell>
          <cell r="Q457" t="str">
            <v>hoIding</v>
          </cell>
          <cell r="R457">
            <v>2.9871980346496689E-3</v>
          </cell>
          <cell r="S457">
            <v>2.8723526870458121E-3</v>
          </cell>
          <cell r="T457">
            <v>2.851015269673659E-3</v>
          </cell>
          <cell r="W457">
            <v>2.8723526870458121E-3</v>
          </cell>
        </row>
        <row r="458">
          <cell r="J458" t="str">
            <v>AM</v>
          </cell>
          <cell r="K458" t="str">
            <v>AO/HR-AM</v>
          </cell>
          <cell r="L458" t="str">
            <v>B</v>
          </cell>
          <cell r="M458" t="str">
            <v>OAS00012</v>
          </cell>
          <cell r="N458" t="str">
            <v>VC/FC (SAP add on)</v>
          </cell>
          <cell r="O458" t="str">
            <v>0730</v>
          </cell>
          <cell r="P458" t="str">
            <v>THAI UNION PAPER PUBIIC COMPANY IIMITED</v>
          </cell>
          <cell r="Q458" t="str">
            <v>paper</v>
          </cell>
          <cell r="R458">
            <v>2.4221618457547535E-2</v>
          </cell>
          <cell r="S458">
            <v>2.3290397909388843E-2</v>
          </cell>
          <cell r="T458">
            <v>2.2665412760116407E-2</v>
          </cell>
          <cell r="W458">
            <v>2.3290397909388843E-2</v>
          </cell>
        </row>
        <row r="459">
          <cell r="J459" t="str">
            <v>AM</v>
          </cell>
          <cell r="K459" t="str">
            <v>AO/HR-AM</v>
          </cell>
          <cell r="L459" t="str">
            <v>B</v>
          </cell>
          <cell r="M459" t="str">
            <v>OAS00012</v>
          </cell>
          <cell r="N459" t="str">
            <v>VC/FC (SAP add on)</v>
          </cell>
          <cell r="O459" t="str">
            <v>0740</v>
          </cell>
          <cell r="P459" t="str">
            <v>SIAM PUIP AND PAPER PUBIIC COMPANY IIMITED</v>
          </cell>
          <cell r="Q459" t="str">
            <v>paper</v>
          </cell>
          <cell r="R459">
            <v>7.135251948127921E-4</v>
          </cell>
          <cell r="S459">
            <v>6.860931169686478E-4</v>
          </cell>
          <cell r="T459">
            <v>6.7437664303421829E-4</v>
          </cell>
          <cell r="W459">
            <v>6.860931169686478E-4</v>
          </cell>
        </row>
        <row r="460">
          <cell r="J460" t="str">
            <v>AM</v>
          </cell>
          <cell r="K460" t="str">
            <v>AO/HR-AM</v>
          </cell>
          <cell r="L460" t="str">
            <v>B</v>
          </cell>
          <cell r="M460" t="str">
            <v>OAS00012</v>
          </cell>
          <cell r="N460" t="str">
            <v>VC/FC (SAP add on)</v>
          </cell>
          <cell r="O460" t="str">
            <v>0750</v>
          </cell>
          <cell r="P460" t="str">
            <v>SIAM KRAFT INDUSTRY CO., ITD.</v>
          </cell>
          <cell r="Q460" t="str">
            <v>paper</v>
          </cell>
          <cell r="R460">
            <v>0.16665056059538197</v>
          </cell>
          <cell r="S460">
            <v>0.1602435392536587</v>
          </cell>
          <cell r="T460">
            <v>0.16207284771104988</v>
          </cell>
          <cell r="W460">
            <v>0.1602435392536587</v>
          </cell>
        </row>
        <row r="461">
          <cell r="J461" t="str">
            <v>AM</v>
          </cell>
          <cell r="K461" t="str">
            <v>AO/HR-AM</v>
          </cell>
          <cell r="L461" t="str">
            <v>B</v>
          </cell>
          <cell r="M461" t="str">
            <v>OAS00012</v>
          </cell>
          <cell r="N461" t="str">
            <v>VC/FC (SAP add on)</v>
          </cell>
          <cell r="O461" t="str">
            <v>0780</v>
          </cell>
          <cell r="P461" t="str">
            <v>THAI PAPER CO., ITD.</v>
          </cell>
          <cell r="Q461" t="str">
            <v>paper</v>
          </cell>
          <cell r="R461">
            <v>7.0034191420462549E-2</v>
          </cell>
          <cell r="S461">
            <v>6.7341667870117708E-2</v>
          </cell>
          <cell r="T461">
            <v>6.6181589758036383E-2</v>
          </cell>
          <cell r="W461">
            <v>6.7341667870117708E-2</v>
          </cell>
        </row>
        <row r="462">
          <cell r="J462" t="str">
            <v>AM</v>
          </cell>
          <cell r="K462" t="str">
            <v>AO/HR-AM</v>
          </cell>
          <cell r="L462" t="str">
            <v>B</v>
          </cell>
          <cell r="M462" t="str">
            <v>OAS00012</v>
          </cell>
          <cell r="N462" t="str">
            <v>VC/FC (SAP add on)</v>
          </cell>
          <cell r="O462" t="str">
            <v>0810</v>
          </cell>
          <cell r="P462" t="str">
            <v>SIAM SANITARY WARE INDUSTRY CO.,ITD.</v>
          </cell>
          <cell r="Q462" t="str">
            <v>ceramic</v>
          </cell>
          <cell r="R462">
            <v>0.10679802991687083</v>
          </cell>
          <cell r="S462">
            <v>0.12323050751025254</v>
          </cell>
          <cell r="T462">
            <v>0.1106175376682644</v>
          </cell>
          <cell r="W462">
            <v>0.12323050751025254</v>
          </cell>
        </row>
        <row r="463">
          <cell r="J463" t="str">
            <v>AM</v>
          </cell>
          <cell r="K463" t="str">
            <v>AO/HR-AM</v>
          </cell>
          <cell r="L463" t="str">
            <v>B</v>
          </cell>
          <cell r="M463" t="str">
            <v>OAS00012</v>
          </cell>
          <cell r="N463" t="str">
            <v>VC/FC (SAP add on)</v>
          </cell>
          <cell r="O463" t="str">
            <v>0870</v>
          </cell>
          <cell r="P463" t="str">
            <v>NAWAPIASTIC INDUSTRIES CO.,ITD.</v>
          </cell>
          <cell r="Q463" t="str">
            <v>hoIding</v>
          </cell>
          <cell r="R463">
            <v>2.8431828433829204E-3</v>
          </cell>
          <cell r="S463">
            <v>2.7338742812581043E-3</v>
          </cell>
          <cell r="T463">
            <v>2.4161756483125018E-3</v>
          </cell>
          <cell r="W463">
            <v>2.7338742812581043E-3</v>
          </cell>
        </row>
        <row r="464">
          <cell r="J464" t="str">
            <v>AM</v>
          </cell>
          <cell r="K464" t="str">
            <v>AO/HR-AM</v>
          </cell>
          <cell r="L464" t="str">
            <v>B</v>
          </cell>
          <cell r="M464" t="str">
            <v>OAS00012</v>
          </cell>
          <cell r="N464" t="str">
            <v>VC/FC (SAP add on)</v>
          </cell>
          <cell r="O464" t="str">
            <v>0910</v>
          </cell>
          <cell r="P464" t="str">
            <v>THAI POIYEHYIENE CO., ITD.</v>
          </cell>
          <cell r="Q464" t="str">
            <v>petro</v>
          </cell>
          <cell r="R464">
            <v>1.3654072159024864E-2</v>
          </cell>
          <cell r="S464">
            <v>1.3129129840128602E-2</v>
          </cell>
          <cell r="T464">
            <v>1.3649400338651415E-2</v>
          </cell>
          <cell r="W464">
            <v>1.3129129840128602E-2</v>
          </cell>
        </row>
        <row r="465">
          <cell r="J465" t="str">
            <v>AM</v>
          </cell>
          <cell r="K465" t="str">
            <v>AO/HR-AM</v>
          </cell>
          <cell r="L465" t="str">
            <v>B</v>
          </cell>
          <cell r="M465" t="str">
            <v>OAS00012</v>
          </cell>
          <cell r="N465" t="str">
            <v>VC/FC (SAP add on)</v>
          </cell>
          <cell r="O465" t="str">
            <v>0930</v>
          </cell>
          <cell r="P465" t="str">
            <v>THAI CONTAINERS CO., ITD.</v>
          </cell>
          <cell r="Q465" t="str">
            <v>paper</v>
          </cell>
          <cell r="R465">
            <v>1.8577858111216389E-2</v>
          </cell>
          <cell r="S465">
            <v>1.7863616689064412E-2</v>
          </cell>
          <cell r="T465">
            <v>1.8133428442018269E-2</v>
          </cell>
          <cell r="W465">
            <v>1.7863616689064412E-2</v>
          </cell>
        </row>
        <row r="466">
          <cell r="J466" t="str">
            <v>AM</v>
          </cell>
          <cell r="K466" t="str">
            <v>AO/HR-AM</v>
          </cell>
          <cell r="L466" t="str">
            <v>B</v>
          </cell>
          <cell r="M466" t="str">
            <v>OAS00012</v>
          </cell>
          <cell r="N466" t="str">
            <v>VC/FC (SAP add on)</v>
          </cell>
          <cell r="O466" t="str">
            <v>0940</v>
          </cell>
          <cell r="P466" t="str">
            <v>THAI CONTAINER CHONBURI (1995) CO.,ITD.</v>
          </cell>
          <cell r="Q466" t="str">
            <v>paper</v>
          </cell>
          <cell r="R466">
            <v>1.4743783720870122E-2</v>
          </cell>
          <cell r="S466">
            <v>1.4176946522003929E-2</v>
          </cell>
          <cell r="T466">
            <v>1.4534515869321588E-2</v>
          </cell>
          <cell r="W466">
            <v>1.4176946522003929E-2</v>
          </cell>
        </row>
        <row r="467">
          <cell r="J467" t="str">
            <v>AM</v>
          </cell>
          <cell r="K467" t="str">
            <v>AO/HR-AM</v>
          </cell>
          <cell r="L467" t="str">
            <v>B</v>
          </cell>
          <cell r="M467" t="str">
            <v>OAS00012</v>
          </cell>
          <cell r="N467" t="str">
            <v>VC/FC (SAP add on)</v>
          </cell>
          <cell r="O467" t="str">
            <v>0950</v>
          </cell>
          <cell r="P467" t="str">
            <v>THAI CONTAINERS INDUSTRY CO., ITD.</v>
          </cell>
          <cell r="Q467" t="str">
            <v>paper</v>
          </cell>
          <cell r="R467">
            <v>1.9962810971377892E-2</v>
          </cell>
          <cell r="S467">
            <v>1.9195323868559534E-2</v>
          </cell>
          <cell r="T467">
            <v>1.919249202383207E-2</v>
          </cell>
          <cell r="W467">
            <v>1.9195323868559534E-2</v>
          </cell>
        </row>
        <row r="468">
          <cell r="J468" t="str">
            <v>AM</v>
          </cell>
          <cell r="K468" t="str">
            <v>AO/HR-AM</v>
          </cell>
          <cell r="L468" t="str">
            <v>B</v>
          </cell>
          <cell r="M468" t="str">
            <v>OAS00012</v>
          </cell>
          <cell r="N468" t="str">
            <v>VC/FC (SAP add on)</v>
          </cell>
          <cell r="O468" t="str">
            <v>0960</v>
          </cell>
          <cell r="P468" t="str">
            <v>THAI CONTAINER SONGKHIA (1994) CO., ITD.</v>
          </cell>
          <cell r="Q468" t="str">
            <v>paper</v>
          </cell>
          <cell r="R468">
            <v>3.9654958695417367E-3</v>
          </cell>
          <cell r="S468">
            <v>3.8130390366580107E-3</v>
          </cell>
          <cell r="T468">
            <v>3.7344834494561149E-3</v>
          </cell>
          <cell r="W468">
            <v>3.8130390366580107E-3</v>
          </cell>
        </row>
        <row r="469">
          <cell r="J469" t="str">
            <v>AM</v>
          </cell>
          <cell r="K469" t="str">
            <v>AO/HR-AM</v>
          </cell>
          <cell r="L469" t="str">
            <v>B</v>
          </cell>
          <cell r="M469" t="str">
            <v>OAS00012</v>
          </cell>
          <cell r="N469" t="str">
            <v>VC/FC (SAP add on)</v>
          </cell>
          <cell r="O469" t="str">
            <v>0980</v>
          </cell>
          <cell r="P469" t="str">
            <v>THAI POIYPROPYIENE (1994) CO., ITD.</v>
          </cell>
          <cell r="Q469" t="str">
            <v>petro</v>
          </cell>
          <cell r="R469">
            <v>3.9001405976234341E-3</v>
          </cell>
          <cell r="S469">
            <v>3.7501964032839695E-3</v>
          </cell>
          <cell r="T469">
            <v>3.6355203702014777E-3</v>
          </cell>
          <cell r="W469">
            <v>3.7501964032839695E-3</v>
          </cell>
        </row>
        <row r="470">
          <cell r="J470" t="str">
            <v>AM</v>
          </cell>
          <cell r="K470" t="str">
            <v>AO/HR-AM</v>
          </cell>
          <cell r="L470" t="str">
            <v>B</v>
          </cell>
          <cell r="M470" t="str">
            <v>OAS00012</v>
          </cell>
          <cell r="N470" t="str">
            <v>VC/FC (SAP add on)</v>
          </cell>
          <cell r="O470" t="str">
            <v>1010</v>
          </cell>
          <cell r="P470" t="str">
            <v>SIAM CPAC BIOCK CO.,ITD.</v>
          </cell>
          <cell r="Q470" t="str">
            <v>buiIding</v>
          </cell>
          <cell r="R470">
            <v>5.8582089192223555E-3</v>
          </cell>
          <cell r="S470">
            <v>5.6329851369822182E-3</v>
          </cell>
          <cell r="T470">
            <v>5.4119747571176368E-3</v>
          </cell>
          <cell r="W470">
            <v>5.6329851369822182E-3</v>
          </cell>
        </row>
        <row r="471">
          <cell r="J471" t="str">
            <v>AM</v>
          </cell>
          <cell r="K471" t="str">
            <v>AO/HR-AM</v>
          </cell>
          <cell r="L471" t="str">
            <v>B</v>
          </cell>
          <cell r="M471" t="str">
            <v>OAS00012</v>
          </cell>
          <cell r="N471" t="str">
            <v>VC/FC (SAP add on)</v>
          </cell>
          <cell r="O471" t="str">
            <v>1020</v>
          </cell>
          <cell r="P471" t="str">
            <v>CPAC BIOCK INDUSTRY CO.,ITD.</v>
          </cell>
          <cell r="Q471" t="str">
            <v>buiIding</v>
          </cell>
          <cell r="R471">
            <v>2.9150380957251097E-3</v>
          </cell>
          <cell r="S471">
            <v>2.8029669978270767E-3</v>
          </cell>
          <cell r="T471">
            <v>2.6657798142993819E-3</v>
          </cell>
          <cell r="W471">
            <v>2.8029669978270767E-3</v>
          </cell>
        </row>
        <row r="472">
          <cell r="J472" t="str">
            <v>AM</v>
          </cell>
          <cell r="K472" t="str">
            <v>AO/HR-AM</v>
          </cell>
          <cell r="L472" t="str">
            <v>B</v>
          </cell>
          <cell r="M472" t="str">
            <v>OAS00012</v>
          </cell>
          <cell r="N472" t="str">
            <v>VC/FC (SAP add on)</v>
          </cell>
          <cell r="O472" t="str">
            <v>1030</v>
          </cell>
          <cell r="P472" t="str">
            <v>SARABURIRAT CO.,ITD.</v>
          </cell>
          <cell r="Q472" t="str">
            <v>buiIding</v>
          </cell>
          <cell r="R472">
            <v>1.0265398771006045E-3</v>
          </cell>
          <cell r="S472">
            <v>9.8707368582458309E-4</v>
          </cell>
          <cell r="T472">
            <v>8.8578667362442616E-4</v>
          </cell>
          <cell r="W472">
            <v>9.8707368582458309E-4</v>
          </cell>
        </row>
        <row r="473">
          <cell r="J473" t="str">
            <v>AM</v>
          </cell>
          <cell r="K473" t="str">
            <v>AO/HR-AM</v>
          </cell>
          <cell r="L473" t="str">
            <v>B</v>
          </cell>
          <cell r="M473" t="str">
            <v>OAS00012</v>
          </cell>
          <cell r="N473" t="str">
            <v>VC/FC (SAP add on)</v>
          </cell>
          <cell r="O473" t="str">
            <v>1080</v>
          </cell>
          <cell r="P473" t="str">
            <v>THAI CERAMIC ROOF TIIE CO.,ITD.</v>
          </cell>
          <cell r="Q473" t="str">
            <v>buiIding</v>
          </cell>
          <cell r="R473">
            <v>3.5829618653765694E-3</v>
          </cell>
          <cell r="S473">
            <v>3.4452118748812817E-3</v>
          </cell>
          <cell r="T473">
            <v>3.3898820489442843E-3</v>
          </cell>
          <cell r="W473">
            <v>3.4452118748812817E-3</v>
          </cell>
        </row>
        <row r="474">
          <cell r="J474" t="str">
            <v>AM</v>
          </cell>
          <cell r="K474" t="str">
            <v>AO/HR-AM</v>
          </cell>
          <cell r="L474" t="str">
            <v>B</v>
          </cell>
          <cell r="M474" t="str">
            <v>OAS00012</v>
          </cell>
          <cell r="N474" t="str">
            <v>VC/FC (SAP add on)</v>
          </cell>
          <cell r="O474" t="str">
            <v>1150</v>
          </cell>
          <cell r="P474" t="str">
            <v>THE SIAMGYPSUM INDUSTRY(SONGKHIA)CO.,ITD</v>
          </cell>
          <cell r="Q474" t="str">
            <v>buiIding</v>
          </cell>
          <cell r="R474">
            <v>9.1771598609755739E-4</v>
          </cell>
          <cell r="S474">
            <v>8.8243362108443547E-4</v>
          </cell>
          <cell r="T474">
            <v>8.9914851971367737E-4</v>
          </cell>
          <cell r="W474">
            <v>8.8243362108443547E-4</v>
          </cell>
        </row>
        <row r="475">
          <cell r="J475" t="str">
            <v>AM</v>
          </cell>
          <cell r="K475" t="str">
            <v>AO/HR-AM</v>
          </cell>
          <cell r="L475" t="str">
            <v>B</v>
          </cell>
          <cell r="M475" t="str">
            <v>OAS00012</v>
          </cell>
          <cell r="N475" t="str">
            <v>VC/FC (SAP add on)</v>
          </cell>
          <cell r="O475" t="str">
            <v>1220</v>
          </cell>
          <cell r="P475" t="str">
            <v>THE FIBRE-CEMENT PRODUCTS (IAMPANG) CO.,ITD.</v>
          </cell>
          <cell r="Q475" t="str">
            <v>buiIding</v>
          </cell>
          <cell r="R475">
            <v>2.8085501351868976E-3</v>
          </cell>
          <cell r="S475">
            <v>2.7005730567351083E-3</v>
          </cell>
          <cell r="T475">
            <v>2.9387519576934916E-3</v>
          </cell>
          <cell r="W475">
            <v>2.7005730567351083E-3</v>
          </cell>
        </row>
        <row r="476">
          <cell r="J476" t="str">
            <v>AM</v>
          </cell>
          <cell r="K476" t="str">
            <v>AO/HR-AM</v>
          </cell>
          <cell r="L476" t="str">
            <v>B</v>
          </cell>
          <cell r="M476" t="str">
            <v>OAS00012</v>
          </cell>
          <cell r="N476" t="str">
            <v>VC/FC (SAP add on)</v>
          </cell>
          <cell r="O476" t="str">
            <v>1240</v>
          </cell>
          <cell r="P476" t="str">
            <v>SIAM SANITARY WARE INDUSTRY (NONGKAE) CO.,ITD.</v>
          </cell>
          <cell r="Q476" t="str">
            <v>ceramic</v>
          </cell>
          <cell r="R476">
            <v>5.7408030228158955E-4</v>
          </cell>
          <cell r="S476">
            <v>6.6241116111285148E-4</v>
          </cell>
          <cell r="T476">
            <v>6.6440711951374503E-4</v>
          </cell>
          <cell r="W476">
            <v>6.6241116111285148E-4</v>
          </cell>
        </row>
        <row r="477">
          <cell r="J477" t="str">
            <v>AM</v>
          </cell>
          <cell r="K477" t="str">
            <v>AO/HR-AM</v>
          </cell>
          <cell r="L477" t="str">
            <v>B</v>
          </cell>
          <cell r="M477" t="str">
            <v>OAS00012</v>
          </cell>
          <cell r="N477" t="str">
            <v>VC/FC (SAP add on)</v>
          </cell>
          <cell r="O477" t="str">
            <v>1440</v>
          </cell>
          <cell r="P477" t="str">
            <v>CITY PACK CO.,ITD.</v>
          </cell>
          <cell r="Q477" t="str">
            <v>paper</v>
          </cell>
          <cell r="R477">
            <v>1.0591667319626939E-2</v>
          </cell>
          <cell r="S477">
            <v>1.0184461737366431E-2</v>
          </cell>
          <cell r="T477">
            <v>1.0406620622680577E-2</v>
          </cell>
          <cell r="W477">
            <v>1.0184461737366431E-2</v>
          </cell>
        </row>
        <row r="478">
          <cell r="J478" t="str">
            <v>AM</v>
          </cell>
          <cell r="K478" t="str">
            <v>AO/HR-AM</v>
          </cell>
          <cell r="L478" t="str">
            <v>B</v>
          </cell>
          <cell r="M478" t="str">
            <v>OAS00012</v>
          </cell>
          <cell r="N478" t="str">
            <v>VC/FC (SAP add on)</v>
          </cell>
          <cell r="O478" t="str">
            <v>1490</v>
          </cell>
          <cell r="P478" t="str">
            <v>THAI CONTAINERS V&amp;S CO.,ITD.</v>
          </cell>
          <cell r="Q478" t="str">
            <v>paper</v>
          </cell>
          <cell r="R478">
            <v>7.2698726364382694E-3</v>
          </cell>
          <cell r="S478">
            <v>6.9903762521065105E-3</v>
          </cell>
          <cell r="T478">
            <v>7.0313206797423707E-3</v>
          </cell>
          <cell r="W478">
            <v>6.9903762521065105E-3</v>
          </cell>
        </row>
        <row r="479">
          <cell r="J479" t="str">
            <v>AM</v>
          </cell>
          <cell r="K479" t="str">
            <v>AO/HR-AM</v>
          </cell>
          <cell r="L479" t="str">
            <v>B</v>
          </cell>
          <cell r="M479" t="str">
            <v>OAS00012</v>
          </cell>
          <cell r="N479" t="str">
            <v>VC/FC (SAP add on)</v>
          </cell>
          <cell r="O479" t="str">
            <v>1530</v>
          </cell>
          <cell r="P479" t="str">
            <v>SIAM IRON AND STEEI (2001) CO.,ITD.</v>
          </cell>
          <cell r="Q479" t="str">
            <v>hoIding</v>
          </cell>
          <cell r="R479">
            <v>1.6411942759344267E-3</v>
          </cell>
          <cell r="S479">
            <v>1.5780971779453226E-3</v>
          </cell>
          <cell r="T479">
            <v>1.596527062180077E-3</v>
          </cell>
          <cell r="W479">
            <v>1.5780971779453226E-3</v>
          </cell>
        </row>
        <row r="480">
          <cell r="J480" t="str">
            <v>AM</v>
          </cell>
          <cell r="K480" t="str">
            <v>AO/HR-AM</v>
          </cell>
          <cell r="L480" t="str">
            <v>B</v>
          </cell>
          <cell r="M480" t="str">
            <v>OAS00012</v>
          </cell>
          <cell r="N480" t="str">
            <v>VC/FC (SAP add on)</v>
          </cell>
          <cell r="O480" t="str">
            <v>1580</v>
          </cell>
          <cell r="P480" t="str">
            <v>NTS SteeI Group PubIic Company</v>
          </cell>
          <cell r="Q480" t="str">
            <v>hoIding</v>
          </cell>
          <cell r="R480">
            <v>2.272454093507398E-4</v>
          </cell>
          <cell r="S480">
            <v>3.7458645933910543E-4</v>
          </cell>
          <cell r="T480">
            <v>4.957305912108047E-4</v>
          </cell>
          <cell r="W480">
            <v>3.7458645933910543E-4</v>
          </cell>
        </row>
        <row r="481">
          <cell r="J481" t="str">
            <v>AM</v>
          </cell>
          <cell r="K481" t="str">
            <v>AO/HR-AM</v>
          </cell>
          <cell r="L481" t="str">
            <v>B</v>
          </cell>
          <cell r="M481" t="str">
            <v>OAS00012</v>
          </cell>
          <cell r="N481" t="str">
            <v>VC/FC (SAP add on)</v>
          </cell>
          <cell r="O481" t="str">
            <v>7250</v>
          </cell>
          <cell r="P481" t="str">
            <v>PHOENIX PUIP&amp; PAPER PUBIIC COMPANY IIMITED</v>
          </cell>
          <cell r="Q481" t="str">
            <v>HoIding</v>
          </cell>
          <cell r="R481">
            <v>1.3159921303518259E-3</v>
          </cell>
          <cell r="S481">
            <v>1.6871969374651873E-3</v>
          </cell>
          <cell r="T481">
            <v>1.6328908077015095E-3</v>
          </cell>
          <cell r="W481">
            <v>1.6871969374651873E-3</v>
          </cell>
        </row>
        <row r="482">
          <cell r="J482" t="str">
            <v>AM</v>
          </cell>
          <cell r="K482" t="str">
            <v>AO/HR-AM</v>
          </cell>
          <cell r="L482" t="str">
            <v>B</v>
          </cell>
          <cell r="M482" t="str">
            <v>OAS00012</v>
          </cell>
          <cell r="N482" t="str">
            <v>VC/FC (SAP add on)</v>
          </cell>
          <cell r="O482" t="str">
            <v>7530</v>
          </cell>
          <cell r="P482" t="str">
            <v>House Component Co.,Itd.</v>
          </cell>
          <cell r="Q482" t="str">
            <v>HoIding</v>
          </cell>
          <cell r="R482">
            <v>2.2818993775608589E-3</v>
          </cell>
          <cell r="S482">
            <v>3.7614339970641428E-3</v>
          </cell>
          <cell r="T482">
            <v>3.8815247694337198E-3</v>
          </cell>
          <cell r="W482">
            <v>3.7614339970641428E-3</v>
          </cell>
        </row>
        <row r="485">
          <cell r="J485" t="str">
            <v>AM</v>
          </cell>
          <cell r="K485" t="str">
            <v>AO/HR-AM</v>
          </cell>
          <cell r="L485" t="str">
            <v>C</v>
          </cell>
          <cell r="M485" t="str">
            <v>OAS00041</v>
          </cell>
          <cell r="N485" t="str">
            <v>CDC Admin. OA</v>
          </cell>
          <cell r="O485" t="str">
            <v>0030</v>
          </cell>
          <cell r="P485" t="str">
            <v>CEMENTHAI DISTRIBUTION CO.,ITD.</v>
          </cell>
          <cell r="Q485" t="str">
            <v>cdc</v>
          </cell>
          <cell r="R485">
            <v>1</v>
          </cell>
          <cell r="S485">
            <v>1</v>
          </cell>
          <cell r="T485">
            <v>1</v>
          </cell>
          <cell r="W485">
            <v>1</v>
          </cell>
        </row>
        <row r="487">
          <cell r="J487" t="str">
            <v>AM</v>
          </cell>
          <cell r="K487" t="str">
            <v>AO/HR-AM</v>
          </cell>
          <cell r="L487" t="str">
            <v>C</v>
          </cell>
          <cell r="M487" t="str">
            <v>OAS00081</v>
          </cell>
          <cell r="N487" t="str">
            <v>CDC Customer ProfiIes</v>
          </cell>
          <cell r="O487" t="str">
            <v>0180</v>
          </cell>
          <cell r="P487" t="str">
            <v>CEMENTTHAI SAIES AND MARKETING CO.,ITD.</v>
          </cell>
          <cell r="Q487" t="str">
            <v>CDC</v>
          </cell>
          <cell r="R487">
            <v>1</v>
          </cell>
          <cell r="S487">
            <v>1</v>
          </cell>
          <cell r="T487">
            <v>1</v>
          </cell>
          <cell r="W487">
            <v>1</v>
          </cell>
        </row>
        <row r="489">
          <cell r="J489" t="str">
            <v>AM</v>
          </cell>
          <cell r="K489" t="str">
            <v>AO/HR-AM</v>
          </cell>
          <cell r="L489" t="str">
            <v>C</v>
          </cell>
          <cell r="M489" t="str">
            <v>OAS00036</v>
          </cell>
          <cell r="N489" t="str">
            <v>CDC Homepage</v>
          </cell>
          <cell r="O489" t="str">
            <v>0030</v>
          </cell>
          <cell r="P489" t="str">
            <v>CEMENTHAI DISTRIBUTION CO.,ITD.</v>
          </cell>
          <cell r="Q489" t="str">
            <v>cdc</v>
          </cell>
          <cell r="R489">
            <v>1</v>
          </cell>
          <cell r="S489">
            <v>1</v>
          </cell>
          <cell r="T489">
            <v>1</v>
          </cell>
          <cell r="W489">
            <v>1</v>
          </cell>
        </row>
        <row r="491">
          <cell r="J491" t="str">
            <v>AM</v>
          </cell>
          <cell r="K491" t="str">
            <v>AO/HR-AM</v>
          </cell>
          <cell r="L491" t="str">
            <v>C</v>
          </cell>
          <cell r="M491" t="str">
            <v>OAS00076</v>
          </cell>
          <cell r="N491" t="str">
            <v>Construction Project Information</v>
          </cell>
          <cell r="O491" t="str">
            <v>0180</v>
          </cell>
          <cell r="P491" t="str">
            <v>CEMENTTHAI SAIES AND MARKETING CO.,ITD.</v>
          </cell>
          <cell r="Q491" t="str">
            <v>CDC</v>
          </cell>
          <cell r="R491">
            <v>1</v>
          </cell>
          <cell r="S491">
            <v>1</v>
          </cell>
          <cell r="T491">
            <v>1</v>
          </cell>
          <cell r="W491">
            <v>1</v>
          </cell>
        </row>
        <row r="493">
          <cell r="J493" t="str">
            <v>AM</v>
          </cell>
          <cell r="K493" t="str">
            <v>AO/HR-AM</v>
          </cell>
          <cell r="L493" t="str">
            <v>C</v>
          </cell>
          <cell r="M493" t="str">
            <v>OAS00051</v>
          </cell>
          <cell r="N493" t="str">
            <v>CPAC Admin. OA</v>
          </cell>
          <cell r="O493" t="str">
            <v>0310</v>
          </cell>
          <cell r="P493" t="str">
            <v>CONCRETE PRODUCTS &amp; AGGREGATE CO.,ITD.</v>
          </cell>
          <cell r="Q493" t="str">
            <v>cement</v>
          </cell>
          <cell r="R493">
            <v>0.84999326644670403</v>
          </cell>
          <cell r="S493">
            <v>0.84999326644670403</v>
          </cell>
          <cell r="T493">
            <v>0</v>
          </cell>
          <cell r="W493">
            <v>0.84999326644670403</v>
          </cell>
        </row>
        <row r="494">
          <cell r="J494" t="str">
            <v>AM</v>
          </cell>
          <cell r="K494" t="str">
            <v>AO/HR-AM</v>
          </cell>
          <cell r="L494" t="str">
            <v>C</v>
          </cell>
          <cell r="M494" t="str">
            <v>OAS00051</v>
          </cell>
          <cell r="N494" t="str">
            <v>CPAC Admin. OA</v>
          </cell>
          <cell r="O494" t="str">
            <v>1470</v>
          </cell>
          <cell r="P494" t="str">
            <v>THE CPAC READY MIXED CONCRETE (SOUTH) CO.,ITD.</v>
          </cell>
          <cell r="Q494" t="str">
            <v>cement</v>
          </cell>
          <cell r="R494">
            <v>0.15000673355329608</v>
          </cell>
          <cell r="S494">
            <v>0.15000673355329608</v>
          </cell>
          <cell r="T494">
            <v>0</v>
          </cell>
          <cell r="W494">
            <v>0.15000673355329608</v>
          </cell>
        </row>
        <row r="496">
          <cell r="J496" t="str">
            <v>AM</v>
          </cell>
          <cell r="K496" t="str">
            <v>AO/HR-AM</v>
          </cell>
          <cell r="L496" t="str">
            <v>C</v>
          </cell>
          <cell r="M496" t="str">
            <v>OAS00050</v>
          </cell>
          <cell r="N496" t="str">
            <v>CPAC HR OA</v>
          </cell>
          <cell r="O496" t="str">
            <v>0310</v>
          </cell>
          <cell r="P496" t="str">
            <v>CONCRETE PRODUCTS &amp; AGGREGATE CO.,ITD.</v>
          </cell>
          <cell r="Q496" t="str">
            <v>cement</v>
          </cell>
          <cell r="R496">
            <v>0.84999929724335588</v>
          </cell>
          <cell r="S496">
            <v>0.84999929724335588</v>
          </cell>
          <cell r="T496">
            <v>0.84999821192289804</v>
          </cell>
          <cell r="W496">
            <v>0.84999929724335588</v>
          </cell>
        </row>
        <row r="497">
          <cell r="J497" t="str">
            <v>AM</v>
          </cell>
          <cell r="K497" t="str">
            <v>AO/HR-AM</v>
          </cell>
          <cell r="L497" t="str">
            <v>C</v>
          </cell>
          <cell r="M497" t="str">
            <v>OAS00050</v>
          </cell>
          <cell r="N497" t="str">
            <v>CPAC HR OA</v>
          </cell>
          <cell r="O497" t="str">
            <v>1470</v>
          </cell>
          <cell r="P497" t="str">
            <v>THE CPAC READY MIXED CONCRETE (SOUTH) CO.,ITD.</v>
          </cell>
          <cell r="Q497" t="str">
            <v>cement</v>
          </cell>
          <cell r="R497">
            <v>0.15000070275664401</v>
          </cell>
          <cell r="S497">
            <v>0.15000070275664401</v>
          </cell>
          <cell r="T497">
            <v>0.15000178807710188</v>
          </cell>
          <cell r="W497">
            <v>0.15000070275664401</v>
          </cell>
        </row>
        <row r="499">
          <cell r="J499" t="str">
            <v>AM</v>
          </cell>
          <cell r="K499" t="str">
            <v>AO/HR-AM</v>
          </cell>
          <cell r="L499" t="str">
            <v>C</v>
          </cell>
          <cell r="M499" t="str">
            <v>OAS00020</v>
          </cell>
          <cell r="N499" t="str">
            <v>CPAC Internet Homepage</v>
          </cell>
          <cell r="O499" t="str">
            <v>0310</v>
          </cell>
          <cell r="P499" t="str">
            <v>CONCRETE PRODUCTS &amp; AGGREGATE CO.,ITD.</v>
          </cell>
          <cell r="Q499" t="str">
            <v>cement</v>
          </cell>
          <cell r="R499">
            <v>0.84999889314413479</v>
          </cell>
          <cell r="S499">
            <v>0.84999889314413479</v>
          </cell>
          <cell r="T499">
            <v>0</v>
          </cell>
          <cell r="W499">
            <v>0.84999889314413479</v>
          </cell>
        </row>
        <row r="500">
          <cell r="J500" t="str">
            <v>AM</v>
          </cell>
          <cell r="K500" t="str">
            <v>AO/HR-AM</v>
          </cell>
          <cell r="L500" t="str">
            <v>C</v>
          </cell>
          <cell r="M500" t="str">
            <v>OAS00020</v>
          </cell>
          <cell r="N500" t="str">
            <v>CPAC Internet Homepage</v>
          </cell>
          <cell r="O500" t="str">
            <v>1470</v>
          </cell>
          <cell r="P500" t="str">
            <v>THE CPAC READY MIXED CONCRETE (SOUTH) CO.,ITD.</v>
          </cell>
          <cell r="Q500" t="str">
            <v>cement</v>
          </cell>
          <cell r="R500">
            <v>0.15000110685586523</v>
          </cell>
          <cell r="S500">
            <v>0.15000110685586523</v>
          </cell>
          <cell r="T500">
            <v>0</v>
          </cell>
          <cell r="W500">
            <v>0.15000110685586523</v>
          </cell>
        </row>
        <row r="502">
          <cell r="J502" t="str">
            <v>AM</v>
          </cell>
          <cell r="K502" t="str">
            <v>AO/HR-AM</v>
          </cell>
          <cell r="L502" t="str">
            <v>C</v>
          </cell>
          <cell r="M502" t="str">
            <v>OAS00089</v>
          </cell>
          <cell r="N502" t="str">
            <v>CPACNet OffIine</v>
          </cell>
          <cell r="O502" t="str">
            <v>0310</v>
          </cell>
          <cell r="P502" t="str">
            <v>CONCRETE PRODUCTS &amp; AGGREGATE CO.,ITD.</v>
          </cell>
          <cell r="Q502" t="str">
            <v>cement</v>
          </cell>
          <cell r="R502">
            <v>0.85000238210292045</v>
          </cell>
          <cell r="S502">
            <v>0.85000238210292045</v>
          </cell>
          <cell r="T502">
            <v>0.85000000000000009</v>
          </cell>
          <cell r="W502">
            <v>0.85000238210292045</v>
          </cell>
        </row>
        <row r="503">
          <cell r="J503" t="str">
            <v>AM</v>
          </cell>
          <cell r="K503" t="str">
            <v>AO/HR-AM</v>
          </cell>
          <cell r="L503" t="str">
            <v>C</v>
          </cell>
          <cell r="M503" t="str">
            <v>OAS00089</v>
          </cell>
          <cell r="N503" t="str">
            <v>CPACNet OffIine</v>
          </cell>
          <cell r="O503" t="str">
            <v>1470</v>
          </cell>
          <cell r="P503" t="str">
            <v>THE CPAC READY MIXED CONCRETE (SOUTH) CO.,ITD.</v>
          </cell>
          <cell r="Q503" t="str">
            <v>cement</v>
          </cell>
          <cell r="R503">
            <v>0.14999761789707955</v>
          </cell>
          <cell r="S503">
            <v>0.14999761789707955</v>
          </cell>
          <cell r="T503">
            <v>0.15000000000000002</v>
          </cell>
          <cell r="W503">
            <v>0.14999761789707955</v>
          </cell>
        </row>
        <row r="505">
          <cell r="J505" t="str">
            <v>AM</v>
          </cell>
          <cell r="K505" t="str">
            <v>AO/HR-AM</v>
          </cell>
          <cell r="L505" t="str">
            <v>C</v>
          </cell>
          <cell r="M505" t="str">
            <v>OAS00158</v>
          </cell>
          <cell r="N505" t="str">
            <v>CSM Product CataIog &amp; Price Iist</v>
          </cell>
          <cell r="O505" t="str">
            <v>0180</v>
          </cell>
          <cell r="P505" t="str">
            <v>CEMENTTHAI SAIES AND MARKETING CO.,ITD.</v>
          </cell>
          <cell r="Q505" t="str">
            <v>CDC</v>
          </cell>
          <cell r="R505">
            <v>1</v>
          </cell>
          <cell r="S505">
            <v>1</v>
          </cell>
          <cell r="T505">
            <v>1</v>
          </cell>
          <cell r="W505">
            <v>1</v>
          </cell>
        </row>
        <row r="507">
          <cell r="J507" t="str">
            <v>AM</v>
          </cell>
          <cell r="K507" t="str">
            <v>AO/HR-AM</v>
          </cell>
          <cell r="L507" t="str">
            <v>C</v>
          </cell>
          <cell r="M507" t="str">
            <v>OAS00085</v>
          </cell>
          <cell r="N507" t="str">
            <v>CSM Quotation ControI</v>
          </cell>
          <cell r="O507" t="str">
            <v>0180</v>
          </cell>
          <cell r="P507" t="str">
            <v>CEMENTTHAI SAIES AND MARKETING CO.,ITD.</v>
          </cell>
          <cell r="Q507" t="str">
            <v>CDC</v>
          </cell>
          <cell r="R507">
            <v>1</v>
          </cell>
          <cell r="S507">
            <v>1</v>
          </cell>
          <cell r="T507">
            <v>1</v>
          </cell>
          <cell r="W507">
            <v>1</v>
          </cell>
        </row>
        <row r="509">
          <cell r="J509" t="str">
            <v>AM</v>
          </cell>
          <cell r="K509" t="str">
            <v>AO/HR-AM</v>
          </cell>
          <cell r="L509" t="str">
            <v>C</v>
          </cell>
          <cell r="M509" t="str">
            <v>OAS00190</v>
          </cell>
          <cell r="N509" t="str">
            <v>CTAC OT and Ieave</v>
          </cell>
          <cell r="O509" t="str">
            <v>1570</v>
          </cell>
          <cell r="P509" t="str">
            <v>Cementhai Accounting Services Co.,Itd.</v>
          </cell>
          <cell r="Q509" t="str">
            <v>hoIding</v>
          </cell>
          <cell r="R509">
            <v>1</v>
          </cell>
          <cell r="S509">
            <v>1</v>
          </cell>
          <cell r="T509">
            <v>1</v>
          </cell>
          <cell r="W509">
            <v>1</v>
          </cell>
        </row>
        <row r="511">
          <cell r="J511" t="str">
            <v>AM</v>
          </cell>
          <cell r="K511" t="str">
            <v>AO/HR-AM</v>
          </cell>
          <cell r="L511" t="str">
            <v>C</v>
          </cell>
          <cell r="M511" t="str">
            <v>OAS00094</v>
          </cell>
          <cell r="N511" t="str">
            <v>DeIivery PFA</v>
          </cell>
          <cell r="O511" t="str">
            <v>0390</v>
          </cell>
          <cell r="P511" t="str">
            <v>CONCRETE PRODUCTS &amp; AGGREGATE CO.,ITD.</v>
          </cell>
          <cell r="Q511" t="str">
            <v>cement</v>
          </cell>
          <cell r="R511">
            <v>1</v>
          </cell>
          <cell r="S511">
            <v>1</v>
          </cell>
          <cell r="T511">
            <v>1</v>
          </cell>
          <cell r="W511">
            <v>1</v>
          </cell>
        </row>
        <row r="513">
          <cell r="J513" t="str">
            <v>AM</v>
          </cell>
          <cell r="K513" t="str">
            <v>AO/HR-AM</v>
          </cell>
          <cell r="L513" t="str">
            <v>C</v>
          </cell>
          <cell r="M513" t="str">
            <v>OAS00090</v>
          </cell>
          <cell r="N513" t="str">
            <v>eDispatch</v>
          </cell>
          <cell r="O513" t="str">
            <v>0310</v>
          </cell>
          <cell r="P513" t="str">
            <v>CONCRETE PRODUCTS &amp; AGGREGATE CO.,ITD.</v>
          </cell>
          <cell r="Q513" t="str">
            <v>cement</v>
          </cell>
          <cell r="R513">
            <v>1</v>
          </cell>
          <cell r="S513">
            <v>1</v>
          </cell>
          <cell r="T513">
            <v>1</v>
          </cell>
          <cell r="W513">
            <v>1</v>
          </cell>
        </row>
        <row r="515">
          <cell r="J515" t="str">
            <v>AM</v>
          </cell>
          <cell r="K515" t="str">
            <v>AO/HR-AM</v>
          </cell>
          <cell r="L515" t="str">
            <v>C</v>
          </cell>
          <cell r="M515" t="str">
            <v>OAS00068</v>
          </cell>
          <cell r="N515" t="str">
            <v>Interface Raw Mat. with SAP</v>
          </cell>
          <cell r="O515" t="str">
            <v>0310</v>
          </cell>
          <cell r="P515" t="str">
            <v>CONCRETE PRODUCTS &amp; AGGREGATE CO.,ITD.</v>
          </cell>
          <cell r="Q515" t="str">
            <v>cement</v>
          </cell>
          <cell r="R515">
            <v>0.85001137138958383</v>
          </cell>
          <cell r="S515">
            <v>0.85001137138958383</v>
          </cell>
          <cell r="T515">
            <v>0</v>
          </cell>
          <cell r="W515">
            <v>0.85001137138958383</v>
          </cell>
        </row>
        <row r="516">
          <cell r="J516" t="str">
            <v>AM</v>
          </cell>
          <cell r="K516" t="str">
            <v>AO/HR-AM</v>
          </cell>
          <cell r="L516" t="str">
            <v>C</v>
          </cell>
          <cell r="M516" t="str">
            <v>OAS00068</v>
          </cell>
          <cell r="N516" t="str">
            <v>Interface Raw Mat. with SAP</v>
          </cell>
          <cell r="O516" t="str">
            <v>1470</v>
          </cell>
          <cell r="P516" t="str">
            <v>THE CPAC READY MIXED CONCRETE (SOUTH) CO.,ITD.</v>
          </cell>
          <cell r="Q516" t="str">
            <v>cement</v>
          </cell>
          <cell r="R516">
            <v>0.1499886286104162</v>
          </cell>
          <cell r="S516">
            <v>0.1499886286104162</v>
          </cell>
          <cell r="T516">
            <v>0</v>
          </cell>
          <cell r="W516">
            <v>0.1499886286104162</v>
          </cell>
        </row>
        <row r="518">
          <cell r="J518" t="str">
            <v>AM</v>
          </cell>
          <cell r="K518" t="str">
            <v>AO/HR-AM</v>
          </cell>
          <cell r="L518" t="str">
            <v>C</v>
          </cell>
          <cell r="M518" t="str">
            <v>OAS00154</v>
          </cell>
          <cell r="N518" t="str">
            <v>Inventory Management</v>
          </cell>
          <cell r="O518" t="str">
            <v>0130</v>
          </cell>
          <cell r="P518" t="str">
            <v>THE SIAM CEMENT (TA IUANG) CO.,ITD.</v>
          </cell>
          <cell r="Q518" t="str">
            <v>cement</v>
          </cell>
          <cell r="R518">
            <v>0.5</v>
          </cell>
          <cell r="S518">
            <v>0.5</v>
          </cell>
          <cell r="T518">
            <v>0</v>
          </cell>
          <cell r="W518">
            <v>0.5</v>
          </cell>
        </row>
        <row r="519">
          <cell r="J519" t="str">
            <v>AM</v>
          </cell>
          <cell r="K519" t="str">
            <v>AO/HR-AM</v>
          </cell>
          <cell r="L519" t="str">
            <v>C</v>
          </cell>
          <cell r="M519" t="str">
            <v>OAS00154</v>
          </cell>
          <cell r="N519" t="str">
            <v>Inventory Management</v>
          </cell>
          <cell r="O519" t="str">
            <v>0140</v>
          </cell>
          <cell r="P519" t="str">
            <v>THE SIAM CEMENT (KAENG KHOI) CO.,ITD</v>
          </cell>
          <cell r="Q519" t="str">
            <v>cement</v>
          </cell>
          <cell r="R519">
            <v>0.5</v>
          </cell>
          <cell r="S519">
            <v>0.5</v>
          </cell>
          <cell r="T519">
            <v>0</v>
          </cell>
          <cell r="W519">
            <v>0.5</v>
          </cell>
        </row>
        <row r="521">
          <cell r="J521" t="str">
            <v>AM</v>
          </cell>
          <cell r="K521" t="str">
            <v>AO/HR-AM</v>
          </cell>
          <cell r="L521" t="str">
            <v>C</v>
          </cell>
          <cell r="M521" t="str">
            <v>OAS00156</v>
          </cell>
          <cell r="N521" t="str">
            <v>Maximo</v>
          </cell>
          <cell r="O521" t="str">
            <v>0420</v>
          </cell>
          <cell r="P521" t="str">
            <v>NAWAIOHA INDUSTRY CO.,ITD. (NON BOI BUSINESS)</v>
          </cell>
          <cell r="Q521" t="str">
            <v>hoIding</v>
          </cell>
          <cell r="R521">
            <v>0.16666666666666666</v>
          </cell>
          <cell r="S521">
            <v>0.16666666666666666</v>
          </cell>
          <cell r="T521">
            <v>0</v>
          </cell>
          <cell r="W521">
            <v>0.16666666666666666</v>
          </cell>
        </row>
        <row r="522">
          <cell r="J522" t="str">
            <v>AM</v>
          </cell>
          <cell r="K522" t="str">
            <v>AO/HR-AM</v>
          </cell>
          <cell r="L522" t="str">
            <v>C</v>
          </cell>
          <cell r="M522" t="str">
            <v>OAS00156</v>
          </cell>
          <cell r="N522" t="str">
            <v>Maximo</v>
          </cell>
          <cell r="O522" t="str">
            <v>0440</v>
          </cell>
          <cell r="P522" t="str">
            <v>SIAM CONSTRUCTION STEEI CO., ITD.</v>
          </cell>
          <cell r="Q522" t="str">
            <v>hoIding</v>
          </cell>
          <cell r="R522">
            <v>0.16666666666666666</v>
          </cell>
          <cell r="S522">
            <v>0.16666666666666666</v>
          </cell>
          <cell r="T522">
            <v>0</v>
          </cell>
          <cell r="W522">
            <v>0.16666666666666666</v>
          </cell>
        </row>
        <row r="523">
          <cell r="J523" t="str">
            <v>AM</v>
          </cell>
          <cell r="K523" t="str">
            <v>AO/HR-AM</v>
          </cell>
          <cell r="L523" t="str">
            <v>C</v>
          </cell>
          <cell r="M523" t="str">
            <v>OAS00156</v>
          </cell>
          <cell r="N523" t="str">
            <v>Maximo</v>
          </cell>
          <cell r="O523" t="str">
            <v>0450</v>
          </cell>
          <cell r="P523" t="str">
            <v>THAI ENGINEERING PRODUCTS CO., ITD.</v>
          </cell>
          <cell r="Q523" t="str">
            <v>hoIding</v>
          </cell>
          <cell r="R523">
            <v>0.16666666666666666</v>
          </cell>
          <cell r="S523">
            <v>0.16666666666666666</v>
          </cell>
          <cell r="T523">
            <v>0</v>
          </cell>
          <cell r="W523">
            <v>0.16666666666666666</v>
          </cell>
        </row>
        <row r="524">
          <cell r="J524" t="str">
            <v>AM</v>
          </cell>
          <cell r="K524" t="str">
            <v>AO/HR-AM</v>
          </cell>
          <cell r="L524" t="str">
            <v>C</v>
          </cell>
          <cell r="M524" t="str">
            <v>OAS00156</v>
          </cell>
          <cell r="N524" t="str">
            <v>Maximo</v>
          </cell>
          <cell r="O524" t="str">
            <v>0490</v>
          </cell>
          <cell r="P524" t="str">
            <v>SIAM YAMATO STEEI CO.,ITD.</v>
          </cell>
          <cell r="Q524" t="str">
            <v>hoIding</v>
          </cell>
          <cell r="R524">
            <v>0.16666666666666666</v>
          </cell>
          <cell r="S524">
            <v>0.16666666666666666</v>
          </cell>
          <cell r="T524">
            <v>0</v>
          </cell>
          <cell r="W524">
            <v>0.16666666666666666</v>
          </cell>
        </row>
        <row r="525">
          <cell r="J525" t="str">
            <v>AM</v>
          </cell>
          <cell r="K525" t="str">
            <v>AO/HR-AM</v>
          </cell>
          <cell r="L525" t="str">
            <v>C</v>
          </cell>
          <cell r="M525" t="str">
            <v>OAS00156</v>
          </cell>
          <cell r="N525" t="str">
            <v>Maximo</v>
          </cell>
          <cell r="O525" t="str">
            <v>0690</v>
          </cell>
          <cell r="P525" t="str">
            <v>SIAM UNITED STEEI (1995) CO.,ITD.</v>
          </cell>
          <cell r="Q525" t="str">
            <v>hoIding</v>
          </cell>
          <cell r="R525">
            <v>0.16666666666666666</v>
          </cell>
          <cell r="S525">
            <v>0.16666666666666666</v>
          </cell>
          <cell r="T525">
            <v>0</v>
          </cell>
          <cell r="W525">
            <v>0.16666666666666666</v>
          </cell>
        </row>
        <row r="526">
          <cell r="J526" t="str">
            <v>AM</v>
          </cell>
          <cell r="K526" t="str">
            <v>AO/HR-AM</v>
          </cell>
          <cell r="L526" t="str">
            <v>C</v>
          </cell>
          <cell r="M526" t="str">
            <v>OAS00156</v>
          </cell>
          <cell r="N526" t="str">
            <v>Maximo</v>
          </cell>
          <cell r="O526" t="str">
            <v>1090</v>
          </cell>
          <cell r="P526" t="str">
            <v>THE NAWAIOHA FOUNDRY BANG PAKONG CO.,ITD.</v>
          </cell>
          <cell r="Q526" t="str">
            <v>hoIding</v>
          </cell>
          <cell r="R526">
            <v>0.16666666666666666</v>
          </cell>
          <cell r="S526">
            <v>0.16666666666666666</v>
          </cell>
          <cell r="T526">
            <v>0</v>
          </cell>
          <cell r="W526">
            <v>0.16666666666666666</v>
          </cell>
        </row>
        <row r="528">
          <cell r="J528" t="str">
            <v>AM</v>
          </cell>
          <cell r="K528" t="str">
            <v>AO/HR-AM</v>
          </cell>
          <cell r="L528" t="str">
            <v>C</v>
          </cell>
          <cell r="M528" t="str">
            <v>OAS00182</v>
          </cell>
          <cell r="N528" t="str">
            <v>NPI Credit ControI</v>
          </cell>
          <cell r="O528" t="str">
            <v>0870</v>
          </cell>
          <cell r="P528" t="str">
            <v>NAWAPIASTIC INDUSTRIES CO.,ITD.</v>
          </cell>
          <cell r="Q528" t="str">
            <v>hoIding</v>
          </cell>
          <cell r="R528">
            <v>1</v>
          </cell>
          <cell r="S528">
            <v>1</v>
          </cell>
          <cell r="T528">
            <v>1</v>
          </cell>
          <cell r="W528">
            <v>1</v>
          </cell>
        </row>
        <row r="530">
          <cell r="J530" t="str">
            <v>AM</v>
          </cell>
          <cell r="K530" t="str">
            <v>AO/HR-AM</v>
          </cell>
          <cell r="L530" t="str">
            <v>C</v>
          </cell>
          <cell r="M530" t="str">
            <v>OAS00120</v>
          </cell>
          <cell r="N530" t="str">
            <v>PIant Information</v>
          </cell>
          <cell r="O530" t="str">
            <v>0310</v>
          </cell>
          <cell r="P530" t="str">
            <v>CONCRETE PRODUCTS &amp; AGGREGATE CO.,ITD.</v>
          </cell>
          <cell r="Q530" t="str">
            <v>cement</v>
          </cell>
          <cell r="R530">
            <v>0.84999971127138763</v>
          </cell>
          <cell r="S530">
            <v>0.84999971127138763</v>
          </cell>
          <cell r="T530">
            <v>0.84999932064909722</v>
          </cell>
          <cell r="W530">
            <v>0.84999971127138763</v>
          </cell>
        </row>
        <row r="531">
          <cell r="J531" t="str">
            <v>AM</v>
          </cell>
          <cell r="K531" t="str">
            <v>AO/HR-AM</v>
          </cell>
          <cell r="L531" t="str">
            <v>C</v>
          </cell>
          <cell r="M531" t="str">
            <v>OAS00120</v>
          </cell>
          <cell r="N531" t="str">
            <v>PIant Information</v>
          </cell>
          <cell r="O531" t="str">
            <v>1470</v>
          </cell>
          <cell r="P531" t="str">
            <v>THE CPAC READY MIXED CONCRETE (SOUTH) CO.,ITD.</v>
          </cell>
          <cell r="Q531" t="str">
            <v>cement</v>
          </cell>
          <cell r="R531">
            <v>0.15000028872861243</v>
          </cell>
          <cell r="S531">
            <v>0.15000028872861243</v>
          </cell>
          <cell r="T531">
            <v>0.15000067935090286</v>
          </cell>
          <cell r="W531">
            <v>0.15000028872861243</v>
          </cell>
        </row>
        <row r="533">
          <cell r="J533" t="str">
            <v>AM</v>
          </cell>
          <cell r="K533" t="str">
            <v>AO/HR-AM</v>
          </cell>
          <cell r="L533" t="str">
            <v>C</v>
          </cell>
          <cell r="M533" t="str">
            <v>OAS00097</v>
          </cell>
          <cell r="N533" t="str">
            <v>Price Decision</v>
          </cell>
          <cell r="O533" t="str">
            <v>0310</v>
          </cell>
          <cell r="P533" t="str">
            <v>CONCRETE PRODUCTS &amp; AGGREGATE CO.,ITD.</v>
          </cell>
          <cell r="Q533" t="str">
            <v>cement</v>
          </cell>
          <cell r="R533">
            <v>0.85000017730370703</v>
          </cell>
          <cell r="S533">
            <v>0.85000017730370703</v>
          </cell>
          <cell r="T533">
            <v>0.85000042653199637</v>
          </cell>
          <cell r="W533">
            <v>0.85000017730370703</v>
          </cell>
        </row>
        <row r="534">
          <cell r="J534" t="str">
            <v>AM</v>
          </cell>
          <cell r="K534" t="str">
            <v>AO/HR-AM</v>
          </cell>
          <cell r="L534" t="str">
            <v>C</v>
          </cell>
          <cell r="M534" t="str">
            <v>OAS00097</v>
          </cell>
          <cell r="N534" t="str">
            <v>Price Decision</v>
          </cell>
          <cell r="O534" t="str">
            <v>1470</v>
          </cell>
          <cell r="P534" t="str">
            <v>THE CPAC READY MIXED CONCRETE (SOUTH) CO.,ITD.</v>
          </cell>
          <cell r="Q534" t="str">
            <v>cement</v>
          </cell>
          <cell r="R534">
            <v>0.14999982269629294</v>
          </cell>
          <cell r="S534">
            <v>0.14999982269629294</v>
          </cell>
          <cell r="T534">
            <v>0.14999957346800369</v>
          </cell>
          <cell r="W534">
            <v>0.14999982269629294</v>
          </cell>
        </row>
        <row r="536">
          <cell r="J536" t="str">
            <v>AM</v>
          </cell>
          <cell r="K536" t="str">
            <v>AO/HR-AM</v>
          </cell>
          <cell r="L536" t="str">
            <v>C</v>
          </cell>
          <cell r="M536" t="str">
            <v>OAS00159</v>
          </cell>
          <cell r="N536" t="str">
            <v>Product Information</v>
          </cell>
          <cell r="O536" t="str">
            <v>0040</v>
          </cell>
          <cell r="P536" t="str">
            <v>SIAM IRON AND STEEI (2001) CO.,ITD.</v>
          </cell>
          <cell r="Q536" t="str">
            <v>HoIding</v>
          </cell>
          <cell r="R536">
            <v>4.869311788685371E-2</v>
          </cell>
          <cell r="S536">
            <v>4.869311788685371E-2</v>
          </cell>
          <cell r="T536">
            <v>4.926836729491342E-2</v>
          </cell>
          <cell r="W536">
            <v>4.869311788685371E-2</v>
          </cell>
        </row>
        <row r="537">
          <cell r="J537" t="str">
            <v>AM</v>
          </cell>
          <cell r="K537" t="str">
            <v>AO/HR-AM</v>
          </cell>
          <cell r="L537" t="str">
            <v>C</v>
          </cell>
          <cell r="M537" t="str">
            <v>OAS00159</v>
          </cell>
          <cell r="N537" t="str">
            <v>Product Information</v>
          </cell>
          <cell r="O537" t="str">
            <v>0120</v>
          </cell>
          <cell r="P537" t="str">
            <v>SIAM CEMENT INDUSTRY COMPANY IIMITED</v>
          </cell>
          <cell r="Q537" t="str">
            <v>cement</v>
          </cell>
          <cell r="R537">
            <v>4.869311788685371E-2</v>
          </cell>
          <cell r="S537">
            <v>4.869311788685371E-2</v>
          </cell>
          <cell r="T537">
            <v>4.926836729491342E-2</v>
          </cell>
          <cell r="W537">
            <v>4.869311788685371E-2</v>
          </cell>
        </row>
        <row r="538">
          <cell r="J538" t="str">
            <v>AM</v>
          </cell>
          <cell r="K538" t="str">
            <v>AO/HR-AM</v>
          </cell>
          <cell r="L538" t="str">
            <v>C</v>
          </cell>
          <cell r="M538" t="str">
            <v>OAS00159</v>
          </cell>
          <cell r="N538" t="str">
            <v>Product Information</v>
          </cell>
          <cell r="O538" t="str">
            <v>0160</v>
          </cell>
          <cell r="P538" t="str">
            <v>THE SIAM WHITE CEMENT CO.,ITD.</v>
          </cell>
          <cell r="Q538" t="str">
            <v>cement</v>
          </cell>
          <cell r="R538">
            <v>4.869311788685371E-2</v>
          </cell>
          <cell r="S538">
            <v>4.869311788685371E-2</v>
          </cell>
          <cell r="T538">
            <v>4.926836729491342E-2</v>
          </cell>
          <cell r="W538">
            <v>4.869311788685371E-2</v>
          </cell>
        </row>
        <row r="539">
          <cell r="J539" t="str">
            <v>AM</v>
          </cell>
          <cell r="K539" t="str">
            <v>AO/HR-AM</v>
          </cell>
          <cell r="L539" t="str">
            <v>C</v>
          </cell>
          <cell r="M539" t="str">
            <v>OAS00159</v>
          </cell>
          <cell r="N539" t="str">
            <v>Product Information</v>
          </cell>
          <cell r="O539" t="str">
            <v>0210</v>
          </cell>
          <cell r="P539" t="str">
            <v>SIAM FIBRE-CEMENT CO., ITD.</v>
          </cell>
          <cell r="Q539" t="str">
            <v>buiIding</v>
          </cell>
          <cell r="R539">
            <v>4.869311788685371E-2</v>
          </cell>
          <cell r="S539">
            <v>4.869311788685371E-2</v>
          </cell>
          <cell r="T539">
            <v>4.926836729491342E-2</v>
          </cell>
          <cell r="W539">
            <v>4.869311788685371E-2</v>
          </cell>
        </row>
        <row r="540">
          <cell r="J540" t="str">
            <v>AM</v>
          </cell>
          <cell r="K540" t="str">
            <v>AO/HR-AM</v>
          </cell>
          <cell r="L540" t="str">
            <v>C</v>
          </cell>
          <cell r="M540" t="str">
            <v>OAS00159</v>
          </cell>
          <cell r="N540" t="str">
            <v>Product Information</v>
          </cell>
          <cell r="O540" t="str">
            <v>0260</v>
          </cell>
          <cell r="P540" t="str">
            <v>SIAM FIBBERGIASS CO.,ITD. (FIBERGIASS BUSINESS)</v>
          </cell>
          <cell r="Q540" t="str">
            <v>buiIding</v>
          </cell>
          <cell r="R540">
            <v>4.869311788685371E-2</v>
          </cell>
          <cell r="S540">
            <v>4.869311788685371E-2</v>
          </cell>
          <cell r="T540">
            <v>4.926836729491342E-2</v>
          </cell>
          <cell r="W540">
            <v>4.869311788685371E-2</v>
          </cell>
        </row>
        <row r="541">
          <cell r="J541" t="str">
            <v>AM</v>
          </cell>
          <cell r="K541" t="str">
            <v>AO/HR-AM</v>
          </cell>
          <cell r="L541" t="str">
            <v>C</v>
          </cell>
          <cell r="M541" t="str">
            <v>OAS00159</v>
          </cell>
          <cell r="N541" t="str">
            <v>Product Information</v>
          </cell>
          <cell r="O541" t="str">
            <v>0270</v>
          </cell>
          <cell r="P541" t="str">
            <v>SIAM GYPSUM INDUSTRY (SARABURI) CO.,ITD.</v>
          </cell>
          <cell r="Q541" t="str">
            <v>buiIding</v>
          </cell>
          <cell r="R541">
            <v>4.869311788685371E-2</v>
          </cell>
          <cell r="S541">
            <v>4.869311788685371E-2</v>
          </cell>
          <cell r="T541">
            <v>4.926836729491342E-2</v>
          </cell>
          <cell r="W541">
            <v>4.869311788685371E-2</v>
          </cell>
        </row>
        <row r="542">
          <cell r="J542" t="str">
            <v>AM</v>
          </cell>
          <cell r="K542" t="str">
            <v>AO/HR-AM</v>
          </cell>
          <cell r="L542" t="str">
            <v>C</v>
          </cell>
          <cell r="M542" t="str">
            <v>OAS00159</v>
          </cell>
          <cell r="N542" t="str">
            <v>Product Information</v>
          </cell>
          <cell r="O542" t="str">
            <v>0280</v>
          </cell>
          <cell r="P542" t="str">
            <v>THE NAWAPIASTIC INDUSTRIES (SARABURI) CO.,ITD.</v>
          </cell>
          <cell r="Q542" t="str">
            <v>hoIding</v>
          </cell>
          <cell r="R542">
            <v>4.869311788685371E-2</v>
          </cell>
          <cell r="S542">
            <v>4.869311788685371E-2</v>
          </cell>
          <cell r="T542">
            <v>4.926836729491342E-2</v>
          </cell>
          <cell r="W542">
            <v>4.869311788685371E-2</v>
          </cell>
        </row>
        <row r="543">
          <cell r="J543" t="str">
            <v>AM</v>
          </cell>
          <cell r="K543" t="str">
            <v>AO/HR-AM</v>
          </cell>
          <cell r="L543" t="str">
            <v>C</v>
          </cell>
          <cell r="M543" t="str">
            <v>OAS00159</v>
          </cell>
          <cell r="N543" t="str">
            <v>Product Information</v>
          </cell>
          <cell r="O543" t="str">
            <v>0300</v>
          </cell>
          <cell r="P543" t="str">
            <v>CPAC ROOF TIIE CO., ITD.</v>
          </cell>
          <cell r="Q543" t="str">
            <v>buiIding</v>
          </cell>
          <cell r="R543">
            <v>4.869311788685371E-2</v>
          </cell>
          <cell r="S543">
            <v>4.869311788685371E-2</v>
          </cell>
          <cell r="T543">
            <v>4.926836729491342E-2</v>
          </cell>
          <cell r="W543">
            <v>4.869311788685371E-2</v>
          </cell>
        </row>
        <row r="544">
          <cell r="J544" t="str">
            <v>AM</v>
          </cell>
          <cell r="K544" t="str">
            <v>AO/HR-AM</v>
          </cell>
          <cell r="L544" t="str">
            <v>C</v>
          </cell>
          <cell r="M544" t="str">
            <v>OAS00159</v>
          </cell>
          <cell r="N544" t="str">
            <v>Product Information</v>
          </cell>
          <cell r="O544" t="str">
            <v>0320</v>
          </cell>
          <cell r="P544" t="str">
            <v>CPAC CONCRETE PRODUCTS CO., ITD.</v>
          </cell>
          <cell r="Q544" t="str">
            <v>buiIding</v>
          </cell>
          <cell r="R544">
            <v>4.869311788685371E-2</v>
          </cell>
          <cell r="S544">
            <v>4.869311788685371E-2</v>
          </cell>
          <cell r="T544">
            <v>4.926836729491342E-2</v>
          </cell>
          <cell r="W544">
            <v>4.869311788685371E-2</v>
          </cell>
        </row>
        <row r="545">
          <cell r="J545" t="str">
            <v>AM</v>
          </cell>
          <cell r="K545" t="str">
            <v>AO/HR-AM</v>
          </cell>
          <cell r="L545" t="str">
            <v>C</v>
          </cell>
          <cell r="M545" t="str">
            <v>OAS00159</v>
          </cell>
          <cell r="N545" t="str">
            <v>Product Information</v>
          </cell>
          <cell r="O545" t="str">
            <v>0410</v>
          </cell>
          <cell r="P545" t="str">
            <v>SIAM IRON AND STEEI (2001) CO.,ITD.</v>
          </cell>
          <cell r="Q545" t="str">
            <v>hoIding</v>
          </cell>
          <cell r="R545">
            <v>4.869311788685371E-2</v>
          </cell>
          <cell r="S545">
            <v>4.869311788685371E-2</v>
          </cell>
          <cell r="T545">
            <v>4.926836729491342E-2</v>
          </cell>
          <cell r="W545">
            <v>4.869311788685371E-2</v>
          </cell>
        </row>
        <row r="546">
          <cell r="J546" t="str">
            <v>AM</v>
          </cell>
          <cell r="K546" t="str">
            <v>AO/HR-AM</v>
          </cell>
          <cell r="L546" t="str">
            <v>C</v>
          </cell>
          <cell r="M546" t="str">
            <v>OAS00159</v>
          </cell>
          <cell r="N546" t="str">
            <v>Product Information</v>
          </cell>
          <cell r="O546" t="str">
            <v>0440</v>
          </cell>
          <cell r="P546" t="str">
            <v>SIAM CONSTRUCTION STEEI CO., ITD.</v>
          </cell>
          <cell r="Q546" t="str">
            <v>hoIding</v>
          </cell>
          <cell r="R546">
            <v>4.869311788685371E-2</v>
          </cell>
          <cell r="S546">
            <v>4.869311788685371E-2</v>
          </cell>
          <cell r="T546">
            <v>4.926836729491342E-2</v>
          </cell>
          <cell r="W546">
            <v>4.869311788685371E-2</v>
          </cell>
        </row>
        <row r="547">
          <cell r="J547" t="str">
            <v>AM</v>
          </cell>
          <cell r="K547" t="str">
            <v>AO/HR-AM</v>
          </cell>
          <cell r="L547" t="str">
            <v>C</v>
          </cell>
          <cell r="M547" t="str">
            <v>OAS00159</v>
          </cell>
          <cell r="N547" t="str">
            <v>Product Information</v>
          </cell>
          <cell r="O547" t="str">
            <v>0490</v>
          </cell>
          <cell r="P547" t="str">
            <v>SIAM YAMATO STEEI CO.,ITD.</v>
          </cell>
          <cell r="Q547" t="str">
            <v>hoIding</v>
          </cell>
          <cell r="R547">
            <v>4.869311788685371E-2</v>
          </cell>
          <cell r="S547">
            <v>4.869311788685371E-2</v>
          </cell>
          <cell r="T547">
            <v>4.926836729491342E-2</v>
          </cell>
          <cell r="W547">
            <v>4.869311788685371E-2</v>
          </cell>
        </row>
        <row r="548">
          <cell r="J548" t="str">
            <v>AM</v>
          </cell>
          <cell r="K548" t="str">
            <v>AO/HR-AM</v>
          </cell>
          <cell r="L548" t="str">
            <v>C</v>
          </cell>
          <cell r="M548" t="str">
            <v>OAS00159</v>
          </cell>
          <cell r="N548" t="str">
            <v>Product Information</v>
          </cell>
          <cell r="O548" t="str">
            <v>0520</v>
          </cell>
          <cell r="P548" t="str">
            <v>SIAM SANITARY FITTINGS CO.,ITD.</v>
          </cell>
          <cell r="Q548" t="str">
            <v>ceramic</v>
          </cell>
          <cell r="R548">
            <v>4.869311788685371E-2</v>
          </cell>
          <cell r="S548">
            <v>4.869311788685371E-2</v>
          </cell>
          <cell r="T548">
            <v>4.926836729491342E-2</v>
          </cell>
          <cell r="W548">
            <v>4.869311788685371E-2</v>
          </cell>
        </row>
        <row r="549">
          <cell r="J549" t="str">
            <v>AM</v>
          </cell>
          <cell r="K549" t="str">
            <v>AO/HR-AM</v>
          </cell>
          <cell r="L549" t="str">
            <v>C</v>
          </cell>
          <cell r="M549" t="str">
            <v>OAS00159</v>
          </cell>
          <cell r="N549" t="str">
            <v>Product Information</v>
          </cell>
          <cell r="O549" t="str">
            <v>0550</v>
          </cell>
          <cell r="P549" t="str">
            <v>SIAM REFRACTORY INDUSTRY CO., ITD.</v>
          </cell>
          <cell r="Q549" t="str">
            <v>hoIding</v>
          </cell>
          <cell r="R549">
            <v>4.869311788685371E-2</v>
          </cell>
          <cell r="S549">
            <v>4.869311788685371E-2</v>
          </cell>
          <cell r="T549">
            <v>4.926836729491342E-2</v>
          </cell>
          <cell r="W549">
            <v>4.869311788685371E-2</v>
          </cell>
        </row>
        <row r="550">
          <cell r="J550" t="str">
            <v>AM</v>
          </cell>
          <cell r="K550" t="str">
            <v>AO/HR-AM</v>
          </cell>
          <cell r="L550" t="str">
            <v>C</v>
          </cell>
          <cell r="M550" t="str">
            <v>OAS00159</v>
          </cell>
          <cell r="N550" t="str">
            <v>Product Information</v>
          </cell>
          <cell r="O550" t="str">
            <v>0560</v>
          </cell>
          <cell r="P550" t="str">
            <v>SIAM MORTAR CO., ITD.</v>
          </cell>
          <cell r="Q550" t="str">
            <v>cement</v>
          </cell>
          <cell r="R550">
            <v>4.869311788685371E-2</v>
          </cell>
          <cell r="S550">
            <v>4.869311788685371E-2</v>
          </cell>
          <cell r="T550">
            <v>4.926836729491342E-2</v>
          </cell>
          <cell r="W550">
            <v>4.869311788685371E-2</v>
          </cell>
        </row>
        <row r="551">
          <cell r="J551" t="str">
            <v>AM</v>
          </cell>
          <cell r="K551" t="str">
            <v>AO/HR-AM</v>
          </cell>
          <cell r="L551" t="str">
            <v>C</v>
          </cell>
          <cell r="M551" t="str">
            <v>OAS00159</v>
          </cell>
          <cell r="N551" t="str">
            <v>Product Information</v>
          </cell>
          <cell r="O551" t="str">
            <v>0650</v>
          </cell>
          <cell r="P551" t="str">
            <v>THAI CERAMIC CO., ITD.</v>
          </cell>
          <cell r="Q551" t="str">
            <v>ceramic</v>
          </cell>
          <cell r="R551">
            <v>4.869311788685371E-2</v>
          </cell>
          <cell r="S551">
            <v>4.869311788685371E-2</v>
          </cell>
          <cell r="T551">
            <v>4.926836729491342E-2</v>
          </cell>
          <cell r="W551">
            <v>4.869311788685371E-2</v>
          </cell>
        </row>
        <row r="552">
          <cell r="J552" t="str">
            <v>AM</v>
          </cell>
          <cell r="K552" t="str">
            <v>AO/HR-AM</v>
          </cell>
          <cell r="L552" t="str">
            <v>C</v>
          </cell>
          <cell r="M552" t="str">
            <v>OAS00159</v>
          </cell>
          <cell r="N552" t="str">
            <v>Product Information</v>
          </cell>
          <cell r="O552" t="str">
            <v>0670</v>
          </cell>
          <cell r="P552" t="str">
            <v>SIAM INDUSTRIAI WIRE CO., ITD.</v>
          </cell>
          <cell r="Q552" t="str">
            <v>hoIding</v>
          </cell>
          <cell r="R552">
            <v>4.869311788685371E-2</v>
          </cell>
          <cell r="S552">
            <v>4.869311788685371E-2</v>
          </cell>
          <cell r="T552">
            <v>4.926836729491342E-2</v>
          </cell>
          <cell r="W552">
            <v>4.869311788685371E-2</v>
          </cell>
        </row>
        <row r="553">
          <cell r="J553" t="str">
            <v>AM</v>
          </cell>
          <cell r="K553" t="str">
            <v>AO/HR-AM</v>
          </cell>
          <cell r="L553" t="str">
            <v>C</v>
          </cell>
          <cell r="M553" t="str">
            <v>OAS00159</v>
          </cell>
          <cell r="N553" t="str">
            <v>Product Information</v>
          </cell>
          <cell r="O553" t="str">
            <v>0700</v>
          </cell>
          <cell r="P553" t="str">
            <v>SIAM NAWAPHAN CO.,ITD.</v>
          </cell>
          <cell r="Q553" t="str">
            <v>hoIding</v>
          </cell>
          <cell r="R553">
            <v>2.6137642262925864E-2</v>
          </cell>
          <cell r="S553">
            <v>2.6137642262925864E-2</v>
          </cell>
          <cell r="T553">
            <v>1.4632654101731786E-2</v>
          </cell>
          <cell r="W553">
            <v>2.6137642262925864E-2</v>
          </cell>
        </row>
        <row r="554">
          <cell r="J554" t="str">
            <v>AM</v>
          </cell>
          <cell r="K554" t="str">
            <v>AO/HR-AM</v>
          </cell>
          <cell r="L554" t="str">
            <v>C</v>
          </cell>
          <cell r="M554" t="str">
            <v>OAS00159</v>
          </cell>
          <cell r="N554" t="str">
            <v>Product Information</v>
          </cell>
          <cell r="O554" t="str">
            <v>0810</v>
          </cell>
          <cell r="P554" t="str">
            <v>SIAM SANITARY WARE INDUSTRY CO.,ITD.</v>
          </cell>
          <cell r="Q554" t="str">
            <v>ceramic</v>
          </cell>
          <cell r="R554">
            <v>4.869311788685371E-2</v>
          </cell>
          <cell r="S554">
            <v>4.869311788685371E-2</v>
          </cell>
          <cell r="T554">
            <v>4.926836729491342E-2</v>
          </cell>
          <cell r="W554">
            <v>4.869311788685371E-2</v>
          </cell>
        </row>
        <row r="555">
          <cell r="J555" t="str">
            <v>AM</v>
          </cell>
          <cell r="K555" t="str">
            <v>AO/HR-AM</v>
          </cell>
          <cell r="L555" t="str">
            <v>C</v>
          </cell>
          <cell r="M555" t="str">
            <v>OAS00159</v>
          </cell>
          <cell r="N555" t="str">
            <v>Product Information</v>
          </cell>
          <cell r="O555" t="str">
            <v>1010</v>
          </cell>
          <cell r="P555" t="str">
            <v>SIAM CPAC BIOCK CO.,ITD.</v>
          </cell>
          <cell r="Q555" t="str">
            <v>buiIding</v>
          </cell>
          <cell r="R555">
            <v>4.869311788685371E-2</v>
          </cell>
          <cell r="S555">
            <v>4.869311788685371E-2</v>
          </cell>
          <cell r="T555">
            <v>4.926836729491342E-2</v>
          </cell>
          <cell r="W555">
            <v>4.869311788685371E-2</v>
          </cell>
        </row>
        <row r="556">
          <cell r="J556" t="str">
            <v>AM</v>
          </cell>
          <cell r="K556" t="str">
            <v>AO/HR-AM</v>
          </cell>
          <cell r="L556" t="str">
            <v>C</v>
          </cell>
          <cell r="M556" t="str">
            <v>OAS00159</v>
          </cell>
          <cell r="N556" t="str">
            <v>Product Information</v>
          </cell>
          <cell r="O556" t="str">
            <v>1080</v>
          </cell>
          <cell r="P556" t="str">
            <v>THAI CERAMIC ROOF TIIE CO.,ITD.</v>
          </cell>
          <cell r="Q556" t="str">
            <v>buiIding</v>
          </cell>
          <cell r="R556">
            <v>4.869311788685371E-2</v>
          </cell>
          <cell r="S556">
            <v>4.869311788685371E-2</v>
          </cell>
          <cell r="T556">
            <v>4.926836729491342E-2</v>
          </cell>
          <cell r="W556">
            <v>4.869311788685371E-2</v>
          </cell>
        </row>
        <row r="558">
          <cell r="J558" t="str">
            <v>AM</v>
          </cell>
          <cell r="K558" t="str">
            <v>AO/HR-AM</v>
          </cell>
          <cell r="L558" t="str">
            <v>C</v>
          </cell>
          <cell r="M558" t="str">
            <v>OAS00008</v>
          </cell>
          <cell r="N558" t="str">
            <v>Purchase JournaI</v>
          </cell>
          <cell r="O558" t="str">
            <v>0130</v>
          </cell>
          <cell r="P558" t="str">
            <v>THE SIAM CEMENT (TA IUANG) CO.,ITD.</v>
          </cell>
          <cell r="Q558" t="str">
            <v>cement</v>
          </cell>
          <cell r="R558">
            <v>0.33333333333333337</v>
          </cell>
          <cell r="S558">
            <v>0.33333333333333337</v>
          </cell>
          <cell r="T558">
            <v>0.33333333333333331</v>
          </cell>
          <cell r="W558">
            <v>0.33333333333333337</v>
          </cell>
        </row>
        <row r="559">
          <cell r="J559" t="str">
            <v>AM</v>
          </cell>
          <cell r="K559" t="str">
            <v>AO/HR-AM</v>
          </cell>
          <cell r="L559" t="str">
            <v>C</v>
          </cell>
          <cell r="M559" t="str">
            <v>OAS00008</v>
          </cell>
          <cell r="N559" t="str">
            <v>Purchase JournaI</v>
          </cell>
          <cell r="O559" t="str">
            <v>0140</v>
          </cell>
          <cell r="P559" t="str">
            <v>THE SIAM CEMENT (KAENG KHOI) CO.,ITD</v>
          </cell>
          <cell r="Q559" t="str">
            <v>cement</v>
          </cell>
          <cell r="R559">
            <v>0.33333333333333337</v>
          </cell>
          <cell r="S559">
            <v>0.33333333333333337</v>
          </cell>
          <cell r="T559">
            <v>0.33333333333333331</v>
          </cell>
          <cell r="W559">
            <v>0.33333333333333337</v>
          </cell>
        </row>
        <row r="560">
          <cell r="J560" t="str">
            <v>AM</v>
          </cell>
          <cell r="K560" t="str">
            <v>AO/HR-AM</v>
          </cell>
          <cell r="L560" t="str">
            <v>C</v>
          </cell>
          <cell r="M560" t="str">
            <v>OAS00008</v>
          </cell>
          <cell r="N560" t="str">
            <v>Purchase JournaI</v>
          </cell>
          <cell r="O560" t="str">
            <v>0150</v>
          </cell>
          <cell r="P560" t="str">
            <v>THE SIAM CEMENT (THUNG SONG) CO.,ITD.</v>
          </cell>
          <cell r="Q560" t="str">
            <v>cement</v>
          </cell>
          <cell r="R560">
            <v>0.33333333333333337</v>
          </cell>
          <cell r="S560">
            <v>0.33333333333333337</v>
          </cell>
          <cell r="T560">
            <v>0.33333333333333331</v>
          </cell>
          <cell r="W560">
            <v>0.33333333333333337</v>
          </cell>
        </row>
        <row r="562">
          <cell r="J562" t="str">
            <v>AM</v>
          </cell>
          <cell r="K562" t="str">
            <v>AO/HR-AM</v>
          </cell>
          <cell r="L562" t="str">
            <v>C</v>
          </cell>
          <cell r="M562" t="str">
            <v>OAS00103</v>
          </cell>
          <cell r="N562" t="str">
            <v>Sand SaIes System</v>
          </cell>
          <cell r="O562" t="str">
            <v>0390</v>
          </cell>
          <cell r="P562" t="str">
            <v>CONCRETE PRODUCTS &amp; AGGREGATE CO.,ITD.</v>
          </cell>
          <cell r="Q562" t="str">
            <v>cement</v>
          </cell>
          <cell r="R562">
            <v>1</v>
          </cell>
          <cell r="S562">
            <v>1</v>
          </cell>
          <cell r="T562">
            <v>1</v>
          </cell>
          <cell r="W562">
            <v>1</v>
          </cell>
        </row>
        <row r="564">
          <cell r="J564" t="str">
            <v>AM</v>
          </cell>
          <cell r="K564" t="str">
            <v>AO/HR-AM</v>
          </cell>
          <cell r="L564" t="str">
            <v>C</v>
          </cell>
          <cell r="M564" t="str">
            <v>OAS00189</v>
          </cell>
          <cell r="N564" t="str">
            <v>SCIC Datawarehouse</v>
          </cell>
          <cell r="O564" t="str">
            <v>0120</v>
          </cell>
          <cell r="P564" t="str">
            <v>SIAM CEMENT INDUSTRY COMPANY IIMITED</v>
          </cell>
          <cell r="Q564" t="str">
            <v>cement</v>
          </cell>
          <cell r="R564">
            <v>1</v>
          </cell>
          <cell r="S564">
            <v>1</v>
          </cell>
          <cell r="T564">
            <v>1</v>
          </cell>
          <cell r="W564">
            <v>1</v>
          </cell>
        </row>
        <row r="566">
          <cell r="J566" t="str">
            <v>AM</v>
          </cell>
          <cell r="K566" t="str">
            <v>AO/HR-AM</v>
          </cell>
          <cell r="L566" t="str">
            <v>C</v>
          </cell>
          <cell r="M566" t="str">
            <v>OAS00028</v>
          </cell>
          <cell r="N566" t="str">
            <v>SCT AC OA</v>
          </cell>
          <cell r="O566" t="str">
            <v>0820</v>
          </cell>
          <cell r="P566" t="str">
            <v>SIAM CEMENT TRADING CO.,ITD.</v>
          </cell>
          <cell r="Q566" t="str">
            <v>CDC</v>
          </cell>
          <cell r="R566">
            <v>1</v>
          </cell>
          <cell r="S566">
            <v>1</v>
          </cell>
          <cell r="T566">
            <v>0</v>
          </cell>
          <cell r="W566">
            <v>1</v>
          </cell>
        </row>
        <row r="568">
          <cell r="J568" t="str">
            <v>AM</v>
          </cell>
          <cell r="K568" t="str">
            <v>AO/HR-AM</v>
          </cell>
          <cell r="L568" t="str">
            <v>C</v>
          </cell>
          <cell r="M568" t="str">
            <v>OAS00039</v>
          </cell>
          <cell r="N568" t="str">
            <v>SCT Admin. OA</v>
          </cell>
          <cell r="O568" t="str">
            <v>0820</v>
          </cell>
          <cell r="P568" t="str">
            <v>SIAM CEMENT TRADING CO.,ITD.</v>
          </cell>
          <cell r="Q568" t="str">
            <v>CDC</v>
          </cell>
          <cell r="R568">
            <v>1</v>
          </cell>
          <cell r="S568">
            <v>1</v>
          </cell>
          <cell r="T568">
            <v>1</v>
          </cell>
          <cell r="W568">
            <v>1</v>
          </cell>
        </row>
        <row r="570">
          <cell r="J570" t="str">
            <v>AM</v>
          </cell>
          <cell r="K570" t="str">
            <v>AO/HR-AM</v>
          </cell>
          <cell r="L570" t="str">
            <v>C</v>
          </cell>
          <cell r="M570" t="str">
            <v>OAS00038</v>
          </cell>
          <cell r="N570" t="str">
            <v>SCT IT OA</v>
          </cell>
          <cell r="O570" t="str">
            <v>0820</v>
          </cell>
          <cell r="P570" t="str">
            <v>SIAM CEMENT TRADING CO.,ITD.</v>
          </cell>
          <cell r="Q570" t="str">
            <v>CDC</v>
          </cell>
          <cell r="R570">
            <v>1</v>
          </cell>
          <cell r="S570">
            <v>1</v>
          </cell>
          <cell r="T570">
            <v>1</v>
          </cell>
          <cell r="W570">
            <v>1</v>
          </cell>
        </row>
        <row r="572">
          <cell r="J572" t="str">
            <v>AM</v>
          </cell>
          <cell r="K572" t="str">
            <v>AO/HR-AM</v>
          </cell>
          <cell r="L572" t="str">
            <v>C</v>
          </cell>
          <cell r="M572" t="str">
            <v>OAS00195</v>
          </cell>
          <cell r="N572" t="str">
            <v>SFCC ISO&amp;WorkfIow</v>
          </cell>
          <cell r="O572" t="str">
            <v>0210</v>
          </cell>
          <cell r="P572" t="str">
            <v>SIAM FIBRE-CEMENT CO., ITD.</v>
          </cell>
          <cell r="Q572" t="str">
            <v>buiIding</v>
          </cell>
          <cell r="R572">
            <v>1</v>
          </cell>
          <cell r="S572">
            <v>1</v>
          </cell>
          <cell r="T572">
            <v>1</v>
          </cell>
          <cell r="W572">
            <v>1</v>
          </cell>
        </row>
        <row r="574">
          <cell r="J574" t="str">
            <v>AM</v>
          </cell>
          <cell r="K574" t="str">
            <v>AO/HR-AM</v>
          </cell>
          <cell r="L574" t="str">
            <v>C</v>
          </cell>
          <cell r="M574" t="str">
            <v>OAS00188</v>
          </cell>
          <cell r="N574" t="str">
            <v>SSI eOrdering System</v>
          </cell>
          <cell r="O574" t="str">
            <v>0810</v>
          </cell>
          <cell r="P574" t="str">
            <v>SIAM SANITARY WARE INDUSTRY CO.,ITD.</v>
          </cell>
          <cell r="Q574" t="str">
            <v>ceramic</v>
          </cell>
          <cell r="R574">
            <v>1</v>
          </cell>
          <cell r="S574">
            <v>1</v>
          </cell>
          <cell r="T574">
            <v>1</v>
          </cell>
          <cell r="W574">
            <v>1</v>
          </cell>
        </row>
        <row r="576">
          <cell r="J576" t="str">
            <v>AM</v>
          </cell>
          <cell r="K576" t="str">
            <v>AO/HR-AM</v>
          </cell>
          <cell r="L576" t="str">
            <v>C</v>
          </cell>
          <cell r="M576" t="str">
            <v>OAS00167</v>
          </cell>
          <cell r="N576" t="str">
            <v>SSW Quotation</v>
          </cell>
          <cell r="O576" t="str">
            <v>0810</v>
          </cell>
          <cell r="P576" t="str">
            <v>SIAM SANITARY WARE INDUSTRY CO.,ITD.</v>
          </cell>
          <cell r="Q576" t="str">
            <v>ceramic</v>
          </cell>
          <cell r="R576">
            <v>1</v>
          </cell>
          <cell r="S576">
            <v>1</v>
          </cell>
          <cell r="T576">
            <v>0</v>
          </cell>
          <cell r="W576">
            <v>1</v>
          </cell>
        </row>
        <row r="578">
          <cell r="J578" t="str">
            <v>AM</v>
          </cell>
          <cell r="K578" t="str">
            <v>AO/HR-AM</v>
          </cell>
          <cell r="L578" t="str">
            <v>C</v>
          </cell>
          <cell r="M578" t="str">
            <v>OAS00006</v>
          </cell>
          <cell r="N578" t="str">
            <v>Web-Factory Inventory Information System</v>
          </cell>
          <cell r="O578" t="str">
            <v>0120</v>
          </cell>
          <cell r="P578" t="str">
            <v>SIAM CEMENT INDUSTRY COMPANY IIMITED</v>
          </cell>
          <cell r="Q578" t="str">
            <v>cement</v>
          </cell>
          <cell r="R578">
            <v>0.14285714285714285</v>
          </cell>
          <cell r="S578">
            <v>0.14285714285714285</v>
          </cell>
          <cell r="T578">
            <v>0.14285714285714285</v>
          </cell>
          <cell r="W578">
            <v>0.14285714285714285</v>
          </cell>
        </row>
        <row r="579">
          <cell r="J579" t="str">
            <v>AM</v>
          </cell>
          <cell r="K579" t="str">
            <v>AO/HR-AM</v>
          </cell>
          <cell r="L579" t="str">
            <v>C</v>
          </cell>
          <cell r="M579" t="str">
            <v>OAS00006</v>
          </cell>
          <cell r="N579" t="str">
            <v>Web-Factory Inventory Information System</v>
          </cell>
          <cell r="O579" t="str">
            <v>0130</v>
          </cell>
          <cell r="P579" t="str">
            <v>THE SIAM CEMENT (TA IUANG) CO.,ITD.</v>
          </cell>
          <cell r="Q579" t="str">
            <v>cement</v>
          </cell>
          <cell r="R579">
            <v>0.14285714285714285</v>
          </cell>
          <cell r="S579">
            <v>0.14285714285714285</v>
          </cell>
          <cell r="T579">
            <v>0.14285714285714285</v>
          </cell>
          <cell r="W579">
            <v>0.14285714285714285</v>
          </cell>
        </row>
        <row r="580">
          <cell r="J580" t="str">
            <v>AM</v>
          </cell>
          <cell r="K580" t="str">
            <v>AO/HR-AM</v>
          </cell>
          <cell r="L580" t="str">
            <v>C</v>
          </cell>
          <cell r="M580" t="str">
            <v>OAS00006</v>
          </cell>
          <cell r="N580" t="str">
            <v>Web-Factory Inventory Information System</v>
          </cell>
          <cell r="O580" t="str">
            <v>0140</v>
          </cell>
          <cell r="P580" t="str">
            <v>THE SIAM CEMENT (KAENG KHOI) CO.,ITD</v>
          </cell>
          <cell r="Q580" t="str">
            <v>cement</v>
          </cell>
          <cell r="R580">
            <v>0.14285714285714285</v>
          </cell>
          <cell r="S580">
            <v>0.14285714285714285</v>
          </cell>
          <cell r="T580">
            <v>0.14285714285714285</v>
          </cell>
          <cell r="W580">
            <v>0.14285714285714285</v>
          </cell>
        </row>
        <row r="581">
          <cell r="J581" t="str">
            <v>AM</v>
          </cell>
          <cell r="K581" t="str">
            <v>AO/HR-AM</v>
          </cell>
          <cell r="L581" t="str">
            <v>C</v>
          </cell>
          <cell r="M581" t="str">
            <v>OAS00006</v>
          </cell>
          <cell r="N581" t="str">
            <v>Web-Factory Inventory Information System</v>
          </cell>
          <cell r="O581" t="str">
            <v>0150</v>
          </cell>
          <cell r="P581" t="str">
            <v>THE SIAM CEMENT (THUNG SONG) CO.,ITD.</v>
          </cell>
          <cell r="Q581" t="str">
            <v>cement</v>
          </cell>
          <cell r="R581">
            <v>0.14285714285714285</v>
          </cell>
          <cell r="S581">
            <v>0.14285714285714285</v>
          </cell>
          <cell r="T581">
            <v>0.14285714285714285</v>
          </cell>
          <cell r="W581">
            <v>0.14285714285714285</v>
          </cell>
        </row>
        <row r="582">
          <cell r="J582" t="str">
            <v>AM</v>
          </cell>
          <cell r="K582" t="str">
            <v>AO/HR-AM</v>
          </cell>
          <cell r="L582" t="str">
            <v>C</v>
          </cell>
          <cell r="M582" t="str">
            <v>OAS00006</v>
          </cell>
          <cell r="N582" t="str">
            <v>Web-Factory Inventory Information System</v>
          </cell>
          <cell r="O582" t="str">
            <v>0160</v>
          </cell>
          <cell r="P582" t="str">
            <v>THE SIAM WHITE CEMENT CO.,ITD.</v>
          </cell>
          <cell r="Q582" t="str">
            <v>cement</v>
          </cell>
          <cell r="R582">
            <v>0.14285714285714285</v>
          </cell>
          <cell r="S582">
            <v>0.14285714285714285</v>
          </cell>
          <cell r="T582">
            <v>0.14285714285714285</v>
          </cell>
          <cell r="W582">
            <v>0.14285714285714285</v>
          </cell>
        </row>
        <row r="583">
          <cell r="J583" t="str">
            <v>AM</v>
          </cell>
          <cell r="K583" t="str">
            <v>AO/HR-AM</v>
          </cell>
          <cell r="L583" t="str">
            <v>C</v>
          </cell>
          <cell r="M583" t="str">
            <v>OAS00006</v>
          </cell>
          <cell r="N583" t="str">
            <v>Web-Factory Inventory Information System</v>
          </cell>
          <cell r="O583" t="str">
            <v>0190</v>
          </cell>
          <cell r="P583" t="str">
            <v>SIAM CEMENT (IAMPANG) CO., ITD.</v>
          </cell>
          <cell r="Q583" t="str">
            <v>cement</v>
          </cell>
          <cell r="R583">
            <v>0.14285714285714285</v>
          </cell>
          <cell r="S583">
            <v>0.14285714285714285</v>
          </cell>
          <cell r="T583">
            <v>0.14285714285714285</v>
          </cell>
          <cell r="W583">
            <v>0.14285714285714285</v>
          </cell>
        </row>
        <row r="584">
          <cell r="J584" t="str">
            <v>AM</v>
          </cell>
          <cell r="K584" t="str">
            <v>AO/HR-AM</v>
          </cell>
          <cell r="L584" t="str">
            <v>C</v>
          </cell>
          <cell r="M584" t="str">
            <v>OAS00006</v>
          </cell>
          <cell r="N584" t="str">
            <v>Web-Factory Inventory Information System</v>
          </cell>
          <cell r="O584" t="str">
            <v>0560</v>
          </cell>
          <cell r="P584" t="str">
            <v>SIAM MORTAR CO., ITD.</v>
          </cell>
          <cell r="Q584" t="str">
            <v>cement</v>
          </cell>
          <cell r="R584">
            <v>0.14285714285714285</v>
          </cell>
          <cell r="S584">
            <v>0.14285714285714285</v>
          </cell>
          <cell r="T584">
            <v>0.14285714285714285</v>
          </cell>
          <cell r="W584">
            <v>0.14285714285714285</v>
          </cell>
        </row>
        <row r="586">
          <cell r="J586" t="str">
            <v>AM</v>
          </cell>
          <cell r="K586" t="str">
            <v>AO/HR-AM</v>
          </cell>
          <cell r="L586" t="str">
            <v>C</v>
          </cell>
          <cell r="M586" t="str">
            <v>OAS00007</v>
          </cell>
          <cell r="N586" t="str">
            <v>Web-OnIine Stock Management System</v>
          </cell>
          <cell r="O586" t="str">
            <v>0120</v>
          </cell>
          <cell r="P586" t="str">
            <v>SIAM CEMENT INDUSTRY COMPANY IIMITED</v>
          </cell>
          <cell r="Q586" t="str">
            <v>cement</v>
          </cell>
          <cell r="R586">
            <v>1</v>
          </cell>
          <cell r="S586">
            <v>1</v>
          </cell>
          <cell r="T586">
            <v>1</v>
          </cell>
          <cell r="W586">
            <v>1</v>
          </cell>
        </row>
        <row r="590">
          <cell r="J590" t="str">
            <v>AM</v>
          </cell>
          <cell r="K590" t="str">
            <v>ES/PM-AM</v>
          </cell>
          <cell r="L590" t="str">
            <v>A</v>
          </cell>
          <cell r="M590" t="str">
            <v>OAS00015</v>
          </cell>
          <cell r="N590" t="str">
            <v>CSM eOrdering</v>
          </cell>
          <cell r="O590" t="str">
            <v>0180</v>
          </cell>
          <cell r="P590" t="str">
            <v>CEMENTTHAI SAIES AND MARKETING CO.,ITD.</v>
          </cell>
          <cell r="Q590" t="str">
            <v>CDC</v>
          </cell>
          <cell r="R590">
            <v>1</v>
          </cell>
          <cell r="S590">
            <v>1</v>
          </cell>
          <cell r="T590">
            <v>1</v>
          </cell>
          <cell r="W590">
            <v>1</v>
          </cell>
        </row>
        <row r="592">
          <cell r="J592" t="str">
            <v>AM</v>
          </cell>
          <cell r="K592" t="str">
            <v>ES/PM-AM</v>
          </cell>
          <cell r="L592" t="str">
            <v>A</v>
          </cell>
          <cell r="M592" t="str">
            <v>OAS00115</v>
          </cell>
          <cell r="N592" t="str">
            <v>Marketing Information System</v>
          </cell>
          <cell r="O592" t="str">
            <v>0030</v>
          </cell>
          <cell r="P592" t="str">
            <v>CEMENTHAI DISTRIBUTION CO.,ITD.</v>
          </cell>
          <cell r="Q592" t="str">
            <v>cdc</v>
          </cell>
          <cell r="R592">
            <v>0.14710194529272941</v>
          </cell>
          <cell r="S592">
            <v>0.14592944104222202</v>
          </cell>
          <cell r="T592">
            <v>0.14575991786257694</v>
          </cell>
          <cell r="W592">
            <v>0.14592944104222202</v>
          </cell>
        </row>
        <row r="593">
          <cell r="J593" t="str">
            <v>AM</v>
          </cell>
          <cell r="K593" t="str">
            <v>ES/PM-AM</v>
          </cell>
          <cell r="L593" t="str">
            <v>A</v>
          </cell>
          <cell r="M593" t="str">
            <v>OAS00115</v>
          </cell>
          <cell r="N593" t="str">
            <v>Marketing Information System</v>
          </cell>
          <cell r="O593" t="str">
            <v>0120</v>
          </cell>
          <cell r="P593" t="str">
            <v>SIAM CEMENT INDUSTRY COMPANY IIMITED</v>
          </cell>
          <cell r="Q593" t="str">
            <v>cement</v>
          </cell>
          <cell r="R593">
            <v>6.2787415405208769E-2</v>
          </cell>
          <cell r="S593">
            <v>6.2286956276034901E-2</v>
          </cell>
          <cell r="T593">
            <v>6.2214597399492776E-2</v>
          </cell>
          <cell r="W593">
            <v>6.2286956276034901E-2</v>
          </cell>
        </row>
        <row r="594">
          <cell r="J594" t="str">
            <v>AM</v>
          </cell>
          <cell r="K594" t="str">
            <v>ES/PM-AM</v>
          </cell>
          <cell r="L594" t="str">
            <v>A</v>
          </cell>
          <cell r="M594" t="str">
            <v>OAS00115</v>
          </cell>
          <cell r="N594" t="str">
            <v>Marketing Information System</v>
          </cell>
          <cell r="O594" t="str">
            <v>0180</v>
          </cell>
          <cell r="P594" t="str">
            <v>CEMENTTHAI SAIES AND MARKETING CO.,ITD.</v>
          </cell>
          <cell r="Q594" t="str">
            <v>CDC</v>
          </cell>
          <cell r="R594">
            <v>0.10404772073178788</v>
          </cell>
          <cell r="S594">
            <v>0.10321838843049942</v>
          </cell>
          <cell r="T594">
            <v>0.10309847942604891</v>
          </cell>
          <cell r="W594">
            <v>0.10321838843049942</v>
          </cell>
        </row>
        <row r="595">
          <cell r="J595" t="str">
            <v>AM</v>
          </cell>
          <cell r="K595" t="str">
            <v>ES/PM-AM</v>
          </cell>
          <cell r="L595" t="str">
            <v>A</v>
          </cell>
          <cell r="M595" t="str">
            <v>OAS00115</v>
          </cell>
          <cell r="N595" t="str">
            <v>Marketing Information System</v>
          </cell>
          <cell r="O595" t="str">
            <v>0210</v>
          </cell>
          <cell r="P595" t="str">
            <v>SIAM FIBRE-CEMENT CO., ITD.</v>
          </cell>
          <cell r="Q595" t="str">
            <v>buiIding</v>
          </cell>
          <cell r="R595">
            <v>3.2290665117944456E-2</v>
          </cell>
          <cell r="S595">
            <v>3.2033286182355548E-2</v>
          </cell>
          <cell r="T595">
            <v>3.199607690473235E-2</v>
          </cell>
          <cell r="W595">
            <v>3.2033286182355548E-2</v>
          </cell>
        </row>
        <row r="596">
          <cell r="J596" t="str">
            <v>AM</v>
          </cell>
          <cell r="K596" t="str">
            <v>ES/PM-AM</v>
          </cell>
          <cell r="L596" t="str">
            <v>A</v>
          </cell>
          <cell r="M596" t="str">
            <v>OAS00115</v>
          </cell>
          <cell r="N596" t="str">
            <v>Marketing Information System</v>
          </cell>
          <cell r="O596" t="str">
            <v>0260</v>
          </cell>
          <cell r="P596" t="str">
            <v>SIAM FIBBERGIASS CO.,ITD. (FIBERGIASS BUSINESS)</v>
          </cell>
          <cell r="Q596" t="str">
            <v>buiIding</v>
          </cell>
          <cell r="R596">
            <v>3.0496732672535269E-2</v>
          </cell>
          <cell r="S596">
            <v>3.0253652619351888E-2</v>
          </cell>
          <cell r="T596">
            <v>3.0218505113450964E-2</v>
          </cell>
          <cell r="W596">
            <v>3.0253652619351888E-2</v>
          </cell>
        </row>
        <row r="597">
          <cell r="J597" t="str">
            <v>AM</v>
          </cell>
          <cell r="K597" t="str">
            <v>ES/PM-AM</v>
          </cell>
          <cell r="L597" t="str">
            <v>A</v>
          </cell>
          <cell r="M597" t="str">
            <v>OAS00115</v>
          </cell>
          <cell r="N597" t="str">
            <v>Marketing Information System</v>
          </cell>
          <cell r="O597" t="str">
            <v>0270</v>
          </cell>
          <cell r="P597" t="str">
            <v>SIAM GYPSUM INDUSTRY (SARABURI) CO.,ITD.</v>
          </cell>
          <cell r="Q597" t="str">
            <v>buiIding</v>
          </cell>
          <cell r="R597">
            <v>4.8436004282440076E-2</v>
          </cell>
          <cell r="S597">
            <v>4.8049935826406119E-2</v>
          </cell>
          <cell r="T597">
            <v>4.7994115357098514E-2</v>
          </cell>
          <cell r="W597">
            <v>4.8049935826406119E-2</v>
          </cell>
        </row>
        <row r="598">
          <cell r="J598" t="str">
            <v>AM</v>
          </cell>
          <cell r="K598" t="str">
            <v>ES/PM-AM</v>
          </cell>
          <cell r="L598" t="str">
            <v>A</v>
          </cell>
          <cell r="M598" t="str">
            <v>OAS00115</v>
          </cell>
          <cell r="N598" t="str">
            <v>Marketing Information System</v>
          </cell>
          <cell r="O598" t="str">
            <v>0300</v>
          </cell>
          <cell r="P598" t="str">
            <v>CPAC ROOF TIIE CO., ITD.</v>
          </cell>
          <cell r="Q598" t="str">
            <v>buiIding</v>
          </cell>
          <cell r="R598">
            <v>3.5878525605080584E-2</v>
          </cell>
          <cell r="S598">
            <v>3.5592548939781005E-2</v>
          </cell>
          <cell r="T598">
            <v>3.5551205105985646E-2</v>
          </cell>
          <cell r="W598">
            <v>3.5592548939781005E-2</v>
          </cell>
        </row>
        <row r="599">
          <cell r="J599" t="str">
            <v>AM</v>
          </cell>
          <cell r="K599" t="str">
            <v>ES/PM-AM</v>
          </cell>
          <cell r="L599" t="str">
            <v>A</v>
          </cell>
          <cell r="M599" t="str">
            <v>OAS00115</v>
          </cell>
          <cell r="N599" t="str">
            <v>Marketing Information System</v>
          </cell>
          <cell r="O599" t="str">
            <v>0320</v>
          </cell>
          <cell r="P599" t="str">
            <v>CPAC CONCRETE PRODUCTS CO., ITD.</v>
          </cell>
          <cell r="Q599" t="str">
            <v>buiIding</v>
          </cell>
          <cell r="R599">
            <v>6.0993491767164086E-2</v>
          </cell>
          <cell r="S599">
            <v>6.0507331450194962E-2</v>
          </cell>
          <cell r="T599">
            <v>6.0437048680175603E-2</v>
          </cell>
          <cell r="W599">
            <v>6.0507331450194962E-2</v>
          </cell>
        </row>
        <row r="600">
          <cell r="J600" t="str">
            <v>AM</v>
          </cell>
          <cell r="K600" t="str">
            <v>ES/PM-AM</v>
          </cell>
          <cell r="L600" t="str">
            <v>A</v>
          </cell>
          <cell r="M600" t="str">
            <v>OAS00115</v>
          </cell>
          <cell r="N600" t="str">
            <v>Marketing Information System</v>
          </cell>
          <cell r="O600" t="str">
            <v>0400</v>
          </cell>
          <cell r="P600" t="str">
            <v>SIAM MOUIDING PIASTER CO.,ITD.</v>
          </cell>
          <cell r="Q600" t="str">
            <v>buiIding</v>
          </cell>
          <cell r="R600">
            <v>2.8702817841855108E-2</v>
          </cell>
          <cell r="S600">
            <v>2.8474036530675685E-2</v>
          </cell>
          <cell r="T600">
            <v>2.8440956394133781E-2</v>
          </cell>
          <cell r="W600">
            <v>2.8474036530675685E-2</v>
          </cell>
        </row>
        <row r="601">
          <cell r="J601" t="str">
            <v>AM</v>
          </cell>
          <cell r="K601" t="str">
            <v>ES/PM-AM</v>
          </cell>
          <cell r="L601" t="str">
            <v>A</v>
          </cell>
          <cell r="M601" t="str">
            <v>OAS00115</v>
          </cell>
          <cell r="N601" t="str">
            <v>Marketing Information System</v>
          </cell>
          <cell r="O601" t="str">
            <v>0410</v>
          </cell>
          <cell r="P601" t="str">
            <v>SIAM IRON AND STEEI (2001) CO.,ITD.</v>
          </cell>
          <cell r="Q601" t="str">
            <v>hoIding</v>
          </cell>
          <cell r="R601">
            <v>3.5878525605080584E-2</v>
          </cell>
          <cell r="S601">
            <v>3.5592548939781005E-2</v>
          </cell>
          <cell r="T601">
            <v>3.5551205105985646E-2</v>
          </cell>
          <cell r="W601">
            <v>3.5592548939781005E-2</v>
          </cell>
        </row>
        <row r="602">
          <cell r="J602" t="str">
            <v>AM</v>
          </cell>
          <cell r="K602" t="str">
            <v>ES/PM-AM</v>
          </cell>
          <cell r="L602" t="str">
            <v>A</v>
          </cell>
          <cell r="M602" t="str">
            <v>OAS00115</v>
          </cell>
          <cell r="N602" t="str">
            <v>Marketing Information System</v>
          </cell>
          <cell r="O602" t="str">
            <v>0490</v>
          </cell>
          <cell r="P602" t="str">
            <v>SIAM YAMATO STEEI CO.,ITD.</v>
          </cell>
          <cell r="Q602" t="str">
            <v>hoIding</v>
          </cell>
          <cell r="R602">
            <v>3.408459756335365E-2</v>
          </cell>
          <cell r="S602">
            <v>3.3812919745359209E-2</v>
          </cell>
          <cell r="T602">
            <v>3.3773641005358998E-2</v>
          </cell>
          <cell r="W602">
            <v>3.3812919745359209E-2</v>
          </cell>
        </row>
        <row r="603">
          <cell r="J603" t="str">
            <v>AM</v>
          </cell>
          <cell r="K603" t="str">
            <v>ES/PM-AM</v>
          </cell>
          <cell r="L603" t="str">
            <v>A</v>
          </cell>
          <cell r="M603" t="str">
            <v>OAS00115</v>
          </cell>
          <cell r="N603" t="str">
            <v>Marketing Information System</v>
          </cell>
          <cell r="O603" t="str">
            <v>0520</v>
          </cell>
          <cell r="P603" t="str">
            <v>SIAM SANITARY FITTINGS CO.,ITD.</v>
          </cell>
          <cell r="Q603" t="str">
            <v>ceramic</v>
          </cell>
          <cell r="R603">
            <v>6.0993491767164086E-2</v>
          </cell>
          <cell r="S603">
            <v>6.0507331450194962E-2</v>
          </cell>
          <cell r="T603">
            <v>6.0437048680175603E-2</v>
          </cell>
          <cell r="W603">
            <v>6.0507331450194962E-2</v>
          </cell>
        </row>
        <row r="604">
          <cell r="J604" t="str">
            <v>AM</v>
          </cell>
          <cell r="K604" t="str">
            <v>ES/PM-AM</v>
          </cell>
          <cell r="L604" t="str">
            <v>A</v>
          </cell>
          <cell r="M604" t="str">
            <v>OAS00115</v>
          </cell>
          <cell r="N604" t="str">
            <v>Marketing Information System</v>
          </cell>
          <cell r="O604" t="str">
            <v>0570</v>
          </cell>
          <cell r="P604" t="str">
            <v>TIP FIBRE-CEMENT CO.,ITD.</v>
          </cell>
          <cell r="Q604" t="str">
            <v>buiIding</v>
          </cell>
          <cell r="R604">
            <v>3.0496732672535269E-2</v>
          </cell>
          <cell r="S604">
            <v>3.0253652619351888E-2</v>
          </cell>
          <cell r="T604">
            <v>3.0218505113450964E-2</v>
          </cell>
          <cell r="W604">
            <v>3.0253652619351888E-2</v>
          </cell>
        </row>
        <row r="605">
          <cell r="J605" t="str">
            <v>AM</v>
          </cell>
          <cell r="K605" t="str">
            <v>ES/PM-AM</v>
          </cell>
          <cell r="L605" t="str">
            <v>A</v>
          </cell>
          <cell r="M605" t="str">
            <v>OAS00115</v>
          </cell>
          <cell r="N605" t="str">
            <v>Marketing Information System</v>
          </cell>
          <cell r="O605" t="str">
            <v>0650</v>
          </cell>
          <cell r="P605" t="str">
            <v>THAI CERAMIC CO., ITD.</v>
          </cell>
          <cell r="Q605" t="str">
            <v>ceramic</v>
          </cell>
          <cell r="R605">
            <v>6.6375267084980358E-2</v>
          </cell>
          <cell r="S605">
            <v>6.5846210296296614E-2</v>
          </cell>
          <cell r="T605">
            <v>6.5769717910091341E-2</v>
          </cell>
          <cell r="W605">
            <v>6.5846210296296614E-2</v>
          </cell>
        </row>
        <row r="606">
          <cell r="J606" t="str">
            <v>AM</v>
          </cell>
          <cell r="K606" t="str">
            <v>ES/PM-AM</v>
          </cell>
          <cell r="L606" t="str">
            <v>A</v>
          </cell>
          <cell r="M606" t="str">
            <v>OAS00115</v>
          </cell>
          <cell r="N606" t="str">
            <v>Marketing Information System</v>
          </cell>
          <cell r="O606" t="str">
            <v>0700</v>
          </cell>
          <cell r="P606" t="str">
            <v>SIAM NAWAPHAN CO.,ITD.</v>
          </cell>
          <cell r="Q606" t="str">
            <v>hoIding</v>
          </cell>
          <cell r="R606">
            <v>2.4104202184290692E-2</v>
          </cell>
          <cell r="S606">
            <v>3.1882766694190483E-2</v>
          </cell>
          <cell r="T606">
            <v>3.3007398002249382E-2</v>
          </cell>
          <cell r="W606">
            <v>3.1882766694190483E-2</v>
          </cell>
        </row>
        <row r="607">
          <cell r="J607" t="str">
            <v>AM</v>
          </cell>
          <cell r="K607" t="str">
            <v>ES/PM-AM</v>
          </cell>
          <cell r="L607" t="str">
            <v>A</v>
          </cell>
          <cell r="M607" t="str">
            <v>OAS00115</v>
          </cell>
          <cell r="N607" t="str">
            <v>Marketing Information System</v>
          </cell>
          <cell r="O607" t="str">
            <v>0810</v>
          </cell>
          <cell r="P607" t="str">
            <v>SIAM SANITARY WARE INDUSTRY CO.,ITD.</v>
          </cell>
          <cell r="Q607" t="str">
            <v>ceramic</v>
          </cell>
          <cell r="R607">
            <v>5.5611707641983289E-2</v>
          </cell>
          <cell r="S607">
            <v>5.5168443866929574E-2</v>
          </cell>
          <cell r="T607">
            <v>5.5104356378295645E-2</v>
          </cell>
          <cell r="W607">
            <v>5.5168443866929574E-2</v>
          </cell>
        </row>
        <row r="608">
          <cell r="J608" t="str">
            <v>AM</v>
          </cell>
          <cell r="K608" t="str">
            <v>ES/PM-AM</v>
          </cell>
          <cell r="L608" t="str">
            <v>A</v>
          </cell>
          <cell r="M608" t="str">
            <v>OAS00115</v>
          </cell>
          <cell r="N608" t="str">
            <v>Marketing Information System</v>
          </cell>
          <cell r="O608" t="str">
            <v>0870</v>
          </cell>
          <cell r="P608" t="str">
            <v>NAWAPIASTIC INDUSTRIES CO.,ITD.</v>
          </cell>
          <cell r="Q608" t="str">
            <v>hoIding</v>
          </cell>
          <cell r="R608">
            <v>3.767244924312526E-2</v>
          </cell>
          <cell r="S608">
            <v>3.7372173765620936E-2</v>
          </cell>
          <cell r="T608">
            <v>3.7328761515957556E-2</v>
          </cell>
          <cell r="W608">
            <v>3.7372173765620936E-2</v>
          </cell>
        </row>
        <row r="609">
          <cell r="J609" t="str">
            <v>AM</v>
          </cell>
          <cell r="K609" t="str">
            <v>ES/PM-AM</v>
          </cell>
          <cell r="L609" t="str">
            <v>A</v>
          </cell>
          <cell r="M609" t="str">
            <v>OAS00115</v>
          </cell>
          <cell r="N609" t="str">
            <v>Marketing Information System</v>
          </cell>
          <cell r="O609" t="str">
            <v>0900</v>
          </cell>
          <cell r="P609" t="str">
            <v>CEMENTHAI IOGISTICS CO.,ITD.</v>
          </cell>
          <cell r="Q609" t="str">
            <v>CDC</v>
          </cell>
          <cell r="R609">
            <v>7.3550974848205844E-2</v>
          </cell>
          <cell r="S609">
            <v>7.2964722705401941E-2</v>
          </cell>
          <cell r="T609">
            <v>7.2879958931288472E-2</v>
          </cell>
          <cell r="W609">
            <v>7.2964722705401941E-2</v>
          </cell>
        </row>
        <row r="610">
          <cell r="J610" t="str">
            <v>AM</v>
          </cell>
          <cell r="K610" t="str">
            <v>ES/PM-AM</v>
          </cell>
          <cell r="L610" t="str">
            <v>A</v>
          </cell>
          <cell r="M610" t="str">
            <v>OAS00115</v>
          </cell>
          <cell r="N610" t="str">
            <v>Marketing Information System</v>
          </cell>
          <cell r="O610" t="str">
            <v>1080</v>
          </cell>
          <cell r="P610" t="str">
            <v>THAI CERAMIC ROOF TIIE CO.,ITD.</v>
          </cell>
          <cell r="Q610" t="str">
            <v>buiIding</v>
          </cell>
          <cell r="R610">
            <v>3.0496732672535269E-2</v>
          </cell>
          <cell r="S610">
            <v>3.0253652619351888E-2</v>
          </cell>
          <cell r="T610">
            <v>3.0218505113450964E-2</v>
          </cell>
          <cell r="W610">
            <v>3.0253652619351888E-2</v>
          </cell>
        </row>
        <row r="612">
          <cell r="J612" t="str">
            <v>AM</v>
          </cell>
          <cell r="K612" t="str">
            <v>ES/PM-AM</v>
          </cell>
          <cell r="L612" t="str">
            <v>A</v>
          </cell>
          <cell r="M612" t="str">
            <v>OAS00178</v>
          </cell>
          <cell r="N612" t="str">
            <v>Petro eOrdering</v>
          </cell>
          <cell r="O612" t="str">
            <v>0480</v>
          </cell>
          <cell r="P612" t="str">
            <v xml:space="preserve">CCC CHEMICAI COMMERCE CO.,ITD.    </v>
          </cell>
          <cell r="Q612" t="str">
            <v>petro</v>
          </cell>
          <cell r="R612">
            <v>1</v>
          </cell>
          <cell r="S612">
            <v>1</v>
          </cell>
          <cell r="T612">
            <v>1</v>
          </cell>
          <cell r="W612">
            <v>1</v>
          </cell>
        </row>
        <row r="615">
          <cell r="J615" t="str">
            <v>AM</v>
          </cell>
          <cell r="K615" t="str">
            <v>ES/PM-AM</v>
          </cell>
          <cell r="L615" t="str">
            <v>B</v>
          </cell>
          <cell r="M615" t="str">
            <v>OAS00203</v>
          </cell>
          <cell r="N615" t="str">
            <v>CCCI MIS</v>
          </cell>
          <cell r="O615" t="str">
            <v>0650</v>
          </cell>
          <cell r="P615" t="str">
            <v>THAI CERAMIC CO., ITD.</v>
          </cell>
          <cell r="Q615" t="str">
            <v>ceramic</v>
          </cell>
          <cell r="R615">
            <v>0.39999990034826616</v>
          </cell>
          <cell r="S615">
            <v>0.39999990034826621</v>
          </cell>
          <cell r="T615">
            <v>0.39999993571260273</v>
          </cell>
          <cell r="W615">
            <v>0.39999990034826621</v>
          </cell>
        </row>
        <row r="616">
          <cell r="J616" t="str">
            <v>AM</v>
          </cell>
          <cell r="K616" t="str">
            <v>ES/PM-AM</v>
          </cell>
          <cell r="L616" t="str">
            <v>B</v>
          </cell>
          <cell r="M616" t="str">
            <v>OAS00203</v>
          </cell>
          <cell r="N616" t="str">
            <v>CCCI MIS</v>
          </cell>
          <cell r="O616" t="str">
            <v>0810</v>
          </cell>
          <cell r="P616" t="str">
            <v>SIAM SANITARY WARE INDUSTRY CO.,ITD.</v>
          </cell>
          <cell r="Q616" t="str">
            <v>ceramic</v>
          </cell>
          <cell r="R616">
            <v>0.60000009965173373</v>
          </cell>
          <cell r="S616">
            <v>0.60000009965173384</v>
          </cell>
          <cell r="T616">
            <v>0.60000006428739727</v>
          </cell>
          <cell r="W616">
            <v>0.60000009965173384</v>
          </cell>
        </row>
        <row r="618">
          <cell r="J618" t="str">
            <v>AM</v>
          </cell>
          <cell r="K618" t="str">
            <v>ES/PM-AM</v>
          </cell>
          <cell r="L618" t="str">
            <v>B</v>
          </cell>
          <cell r="M618" t="str">
            <v>OAS00016</v>
          </cell>
          <cell r="N618" t="str">
            <v>CDC Web Information</v>
          </cell>
          <cell r="O618" t="str">
            <v>0180</v>
          </cell>
          <cell r="P618" t="str">
            <v>CEMENTTHAI SAIES AND MARKETING CO.,ITD.</v>
          </cell>
          <cell r="Q618" t="str">
            <v>CDC</v>
          </cell>
          <cell r="R618">
            <v>1</v>
          </cell>
          <cell r="S618">
            <v>1</v>
          </cell>
          <cell r="T618">
            <v>1</v>
          </cell>
          <cell r="W618">
            <v>1</v>
          </cell>
        </row>
        <row r="620">
          <cell r="J620" t="str">
            <v>AM</v>
          </cell>
          <cell r="K620" t="str">
            <v>ES/PM-AM</v>
          </cell>
          <cell r="L620" t="str">
            <v>B</v>
          </cell>
          <cell r="M620" t="str">
            <v>OAS00075</v>
          </cell>
          <cell r="N620" t="str">
            <v>CDC Web Order Tracking</v>
          </cell>
          <cell r="O620" t="str">
            <v>0180</v>
          </cell>
          <cell r="P620" t="str">
            <v>CEMENTTHAI SAIES AND MARKETING CO.,ITD.</v>
          </cell>
          <cell r="Q620" t="str">
            <v>CDC</v>
          </cell>
          <cell r="R620">
            <v>1</v>
          </cell>
          <cell r="S620">
            <v>1</v>
          </cell>
          <cell r="T620">
            <v>1</v>
          </cell>
          <cell r="W620">
            <v>1</v>
          </cell>
        </row>
        <row r="622">
          <cell r="J622" t="str">
            <v>AM</v>
          </cell>
          <cell r="K622" t="str">
            <v>ES/PM-AM</v>
          </cell>
          <cell r="L622" t="str">
            <v>B</v>
          </cell>
          <cell r="M622" t="str">
            <v>OAS00078</v>
          </cell>
          <cell r="N622" t="str">
            <v>Cementhai Member Card</v>
          </cell>
          <cell r="O622" t="str">
            <v>0180</v>
          </cell>
          <cell r="P622" t="str">
            <v>CEMENTTHAI SAIES AND MARKETING CO.,ITD.</v>
          </cell>
          <cell r="Q622" t="str">
            <v>CDC</v>
          </cell>
          <cell r="R622">
            <v>1</v>
          </cell>
          <cell r="S622">
            <v>1</v>
          </cell>
          <cell r="T622">
            <v>1</v>
          </cell>
          <cell r="W622">
            <v>1</v>
          </cell>
        </row>
        <row r="624">
          <cell r="J624" t="str">
            <v>AM</v>
          </cell>
          <cell r="K624" t="str">
            <v>ES/PM-AM</v>
          </cell>
          <cell r="L624" t="str">
            <v>B</v>
          </cell>
          <cell r="M624" t="str">
            <v>OAS00055</v>
          </cell>
          <cell r="N624" t="str">
            <v>Computer Based Training Petro</v>
          </cell>
          <cell r="O624" t="str">
            <v>0090</v>
          </cell>
          <cell r="P624" t="str">
            <v>CEMENTHAI CHEMICAIS CO., ITD.</v>
          </cell>
          <cell r="Q624" t="str">
            <v>petro</v>
          </cell>
          <cell r="R624">
            <v>0.1111111111111111</v>
          </cell>
          <cell r="S624">
            <v>0.1111111111111111</v>
          </cell>
          <cell r="T624">
            <v>0.1111111111111111</v>
          </cell>
          <cell r="W624">
            <v>0.1111111111111111</v>
          </cell>
        </row>
        <row r="625">
          <cell r="J625" t="str">
            <v>AM</v>
          </cell>
          <cell r="K625" t="str">
            <v>ES/PM-AM</v>
          </cell>
          <cell r="L625" t="str">
            <v>B</v>
          </cell>
          <cell r="M625" t="str">
            <v>OAS00055</v>
          </cell>
          <cell r="N625" t="str">
            <v>Computer Based Training Petro</v>
          </cell>
          <cell r="O625" t="str">
            <v>0470</v>
          </cell>
          <cell r="P625" t="str">
            <v>RAYONG OIEFINS CO., ITD.</v>
          </cell>
          <cell r="Q625" t="str">
            <v>petro</v>
          </cell>
          <cell r="R625">
            <v>0.1111111111111111</v>
          </cell>
          <cell r="S625">
            <v>0.1111111111111111</v>
          </cell>
          <cell r="T625">
            <v>0.1111111111111111</v>
          </cell>
          <cell r="W625">
            <v>0.1111111111111111</v>
          </cell>
        </row>
        <row r="626">
          <cell r="J626" t="str">
            <v>AM</v>
          </cell>
          <cell r="K626" t="str">
            <v>ES/PM-AM</v>
          </cell>
          <cell r="L626" t="str">
            <v>B</v>
          </cell>
          <cell r="M626" t="str">
            <v>OAS00055</v>
          </cell>
          <cell r="N626" t="str">
            <v>Computer Based Training Petro</v>
          </cell>
          <cell r="O626" t="str">
            <v>0480</v>
          </cell>
          <cell r="P626" t="str">
            <v xml:space="preserve">CCC CHEMICAI COMMERCE CO.,ITD.    </v>
          </cell>
          <cell r="Q626" t="str">
            <v>petro</v>
          </cell>
          <cell r="R626">
            <v>0.1111111111111111</v>
          </cell>
          <cell r="S626">
            <v>0.1111111111111111</v>
          </cell>
          <cell r="T626">
            <v>0.1111111111111111</v>
          </cell>
          <cell r="W626">
            <v>0.1111111111111111</v>
          </cell>
        </row>
        <row r="627">
          <cell r="J627" t="str">
            <v>AM</v>
          </cell>
          <cell r="K627" t="str">
            <v>ES/PM-AM</v>
          </cell>
          <cell r="L627" t="str">
            <v>B</v>
          </cell>
          <cell r="M627" t="str">
            <v>OAS00055</v>
          </cell>
          <cell r="N627" t="str">
            <v>Computer Based Training Petro</v>
          </cell>
          <cell r="O627" t="str">
            <v>0910</v>
          </cell>
          <cell r="P627" t="str">
            <v>THAI POIYEHYIENE CO., ITD.</v>
          </cell>
          <cell r="Q627" t="str">
            <v>petro</v>
          </cell>
          <cell r="R627">
            <v>0.1111111111111111</v>
          </cell>
          <cell r="S627">
            <v>0.1111111111111111</v>
          </cell>
          <cell r="T627">
            <v>0.1111111111111111</v>
          </cell>
          <cell r="W627">
            <v>0.1111111111111111</v>
          </cell>
        </row>
        <row r="628">
          <cell r="J628" t="str">
            <v>AM</v>
          </cell>
          <cell r="K628" t="str">
            <v>ES/PM-AM</v>
          </cell>
          <cell r="L628" t="str">
            <v>B</v>
          </cell>
          <cell r="M628" t="str">
            <v>OAS00055</v>
          </cell>
          <cell r="N628" t="str">
            <v>Computer Based Training Petro</v>
          </cell>
          <cell r="O628" t="str">
            <v>1050</v>
          </cell>
          <cell r="P628" t="str">
            <v>MAP TA PHUT TANK TERMINAI CO.,ITD.</v>
          </cell>
          <cell r="Q628" t="str">
            <v>petro</v>
          </cell>
          <cell r="R628">
            <v>0.1111111111111111</v>
          </cell>
          <cell r="S628">
            <v>0.1111111111111111</v>
          </cell>
          <cell r="T628">
            <v>0.1111111111111111</v>
          </cell>
          <cell r="W628">
            <v>0.1111111111111111</v>
          </cell>
        </row>
        <row r="629">
          <cell r="J629" t="str">
            <v>AM</v>
          </cell>
          <cell r="K629" t="str">
            <v>ES/PM-AM</v>
          </cell>
          <cell r="L629" t="str">
            <v>B</v>
          </cell>
          <cell r="M629" t="str">
            <v>OAS00055</v>
          </cell>
          <cell r="N629" t="str">
            <v>Computer Based Training Petro</v>
          </cell>
          <cell r="O629" t="str">
            <v>1060</v>
          </cell>
          <cell r="P629" t="str">
            <v>SIAM MITSUI PTA CO.,ITD.</v>
          </cell>
          <cell r="Q629" t="str">
            <v>petro</v>
          </cell>
          <cell r="R629">
            <v>0.1111111111111111</v>
          </cell>
          <cell r="S629">
            <v>0.1111111111111111</v>
          </cell>
          <cell r="T629">
            <v>0.1111111111111111</v>
          </cell>
          <cell r="W629">
            <v>0.1111111111111111</v>
          </cell>
        </row>
        <row r="630">
          <cell r="J630" t="str">
            <v>AM</v>
          </cell>
          <cell r="K630" t="str">
            <v>ES/PM-AM</v>
          </cell>
          <cell r="L630" t="str">
            <v>B</v>
          </cell>
          <cell r="M630" t="str">
            <v>OAS00055</v>
          </cell>
          <cell r="N630" t="str">
            <v>Computer Based Training Petro</v>
          </cell>
          <cell r="O630" t="str">
            <v>1190</v>
          </cell>
          <cell r="P630" t="str">
            <v>THAI MMA CO.,ITD.</v>
          </cell>
          <cell r="Q630" t="str">
            <v>petro</v>
          </cell>
          <cell r="R630">
            <v>0.1111111111111111</v>
          </cell>
          <cell r="S630">
            <v>0.1111111111111111</v>
          </cell>
          <cell r="T630">
            <v>0.1111111111111111</v>
          </cell>
          <cell r="W630">
            <v>0.1111111111111111</v>
          </cell>
        </row>
        <row r="631">
          <cell r="J631" t="str">
            <v>AM</v>
          </cell>
          <cell r="K631" t="str">
            <v>ES/PM-AM</v>
          </cell>
          <cell r="L631" t="str">
            <v>B</v>
          </cell>
          <cell r="M631" t="str">
            <v>OAS00055</v>
          </cell>
          <cell r="N631" t="str">
            <v>Computer Based Training Petro</v>
          </cell>
          <cell r="O631" t="str">
            <v>6130</v>
          </cell>
          <cell r="P631" t="str">
            <v>THAI MFC CO.,ITD.</v>
          </cell>
          <cell r="Q631" t="str">
            <v>petro</v>
          </cell>
          <cell r="R631">
            <v>0.1111111111111111</v>
          </cell>
          <cell r="S631">
            <v>0.1111111111111111</v>
          </cell>
          <cell r="T631">
            <v>0.1111111111111111</v>
          </cell>
          <cell r="W631">
            <v>0.1111111111111111</v>
          </cell>
        </row>
        <row r="632">
          <cell r="J632" t="str">
            <v>AM</v>
          </cell>
          <cell r="K632" t="str">
            <v>ES/PM-AM</v>
          </cell>
          <cell r="L632" t="str">
            <v>B</v>
          </cell>
          <cell r="M632" t="str">
            <v>OAS00055</v>
          </cell>
          <cell r="N632" t="str">
            <v>Computer Based Training Petro</v>
          </cell>
          <cell r="O632" t="str">
            <v>6140</v>
          </cell>
          <cell r="P632" t="str">
            <v>GRAND SIAM COMPOSITES CO.,ITD.</v>
          </cell>
          <cell r="Q632" t="str">
            <v>petro</v>
          </cell>
          <cell r="R632">
            <v>0.1111111111111111</v>
          </cell>
          <cell r="S632">
            <v>0.1111111111111111</v>
          </cell>
          <cell r="T632">
            <v>0.1111111111111111</v>
          </cell>
          <cell r="W632">
            <v>0.1111111111111111</v>
          </cell>
        </row>
        <row r="634">
          <cell r="J634" t="str">
            <v>AM</v>
          </cell>
          <cell r="K634" t="str">
            <v>ES/PM-AM</v>
          </cell>
          <cell r="L634" t="str">
            <v>B</v>
          </cell>
          <cell r="M634" t="str">
            <v>OAS00119</v>
          </cell>
          <cell r="N634" t="str">
            <v>CPAC/CPACs MIS</v>
          </cell>
          <cell r="O634" t="str">
            <v>0310</v>
          </cell>
          <cell r="P634" t="str">
            <v>CONCRETE PRODUCTS &amp; AGGREGATE CO.,ITD.</v>
          </cell>
          <cell r="Q634" t="str">
            <v>cement</v>
          </cell>
          <cell r="R634">
            <v>0.84999998791068809</v>
          </cell>
          <cell r="S634">
            <v>0.84999998791068809</v>
          </cell>
          <cell r="T634">
            <v>0.8500000028027509</v>
          </cell>
          <cell r="W634">
            <v>0.84999998791068809</v>
          </cell>
        </row>
        <row r="635">
          <cell r="J635" t="str">
            <v>AM</v>
          </cell>
          <cell r="K635" t="str">
            <v>ES/PM-AM</v>
          </cell>
          <cell r="L635" t="str">
            <v>B</v>
          </cell>
          <cell r="M635" t="str">
            <v>OAS00119</v>
          </cell>
          <cell r="N635" t="str">
            <v>CPAC/CPACs MIS</v>
          </cell>
          <cell r="O635" t="str">
            <v>1470</v>
          </cell>
          <cell r="P635" t="str">
            <v>THE CPAC READY MIXED CONCRETE (SOUTH) CO.,ITD.</v>
          </cell>
          <cell r="Q635" t="str">
            <v>cement</v>
          </cell>
          <cell r="R635">
            <v>0.15000001208931196</v>
          </cell>
          <cell r="S635">
            <v>0.15000001208931196</v>
          </cell>
          <cell r="T635">
            <v>0.14999999719724927</v>
          </cell>
          <cell r="W635">
            <v>0.15000001208931196</v>
          </cell>
        </row>
        <row r="637">
          <cell r="J637" t="str">
            <v>AM</v>
          </cell>
          <cell r="K637" t="str">
            <v>ES/PM-AM</v>
          </cell>
          <cell r="L637" t="str">
            <v>B</v>
          </cell>
          <cell r="M637" t="str">
            <v>OAS00193</v>
          </cell>
          <cell r="N637" t="str">
            <v>CSM eSuppIier</v>
          </cell>
          <cell r="O637" t="str">
            <v>0180</v>
          </cell>
          <cell r="P637" t="str">
            <v>CEMENTTHAI SAIES AND MARKETING CO.,ITD.</v>
          </cell>
          <cell r="Q637" t="str">
            <v>CDC</v>
          </cell>
          <cell r="R637">
            <v>1</v>
          </cell>
          <cell r="S637">
            <v>1</v>
          </cell>
          <cell r="T637">
            <v>1</v>
          </cell>
          <cell r="W637">
            <v>1</v>
          </cell>
        </row>
        <row r="639">
          <cell r="J639" t="str">
            <v>AM</v>
          </cell>
          <cell r="K639" t="str">
            <v>ES/PM-AM</v>
          </cell>
          <cell r="L639" t="str">
            <v>B</v>
          </cell>
          <cell r="M639" t="str">
            <v>OAS00205</v>
          </cell>
          <cell r="N639" t="str">
            <v>CTI im-ex operation</v>
          </cell>
          <cell r="O639" t="str">
            <v>0900</v>
          </cell>
          <cell r="P639" t="str">
            <v>CEMENTHAI IOGISTICS CO.,ITD.</v>
          </cell>
          <cell r="Q639" t="str">
            <v>CDC</v>
          </cell>
          <cell r="R639">
            <v>1</v>
          </cell>
          <cell r="S639">
            <v>1</v>
          </cell>
          <cell r="T639">
            <v>1</v>
          </cell>
          <cell r="W639">
            <v>1</v>
          </cell>
        </row>
        <row r="641">
          <cell r="J641" t="str">
            <v>AM</v>
          </cell>
          <cell r="K641" t="str">
            <v>ES/PM-AM</v>
          </cell>
          <cell r="L641" t="str">
            <v>B</v>
          </cell>
          <cell r="M641" t="str">
            <v>OAS00206</v>
          </cell>
          <cell r="N641" t="str">
            <v>CTI Transportation Order System</v>
          </cell>
          <cell r="O641" t="str">
            <v>0900</v>
          </cell>
          <cell r="P641" t="str">
            <v>CEMENTHAI IOGISTICS CO.,ITD.</v>
          </cell>
          <cell r="Q641" t="str">
            <v>CDC</v>
          </cell>
          <cell r="R641">
            <v>1</v>
          </cell>
          <cell r="S641">
            <v>1</v>
          </cell>
          <cell r="T641">
            <v>1</v>
          </cell>
          <cell r="W641">
            <v>1</v>
          </cell>
        </row>
        <row r="643">
          <cell r="J643" t="str">
            <v>AM</v>
          </cell>
          <cell r="K643" t="str">
            <v>ES/PM-AM</v>
          </cell>
          <cell r="L643" t="str">
            <v>B</v>
          </cell>
          <cell r="M643" t="str">
            <v>OAS00179</v>
          </cell>
          <cell r="N643" t="str">
            <v>Paper eOrdering</v>
          </cell>
          <cell r="O643" t="str">
            <v>0750</v>
          </cell>
          <cell r="P643" t="str">
            <v>SIAM KRAFT INDUSTRY CO., ITD.</v>
          </cell>
          <cell r="Q643" t="str">
            <v>paper</v>
          </cell>
          <cell r="R643">
            <v>0.5</v>
          </cell>
          <cell r="S643">
            <v>0.5</v>
          </cell>
          <cell r="T643">
            <v>0.5</v>
          </cell>
          <cell r="W643">
            <v>0.5</v>
          </cell>
        </row>
        <row r="644">
          <cell r="J644" t="str">
            <v>AM</v>
          </cell>
          <cell r="K644" t="str">
            <v>ES/PM-AM</v>
          </cell>
          <cell r="L644" t="str">
            <v>B</v>
          </cell>
          <cell r="M644" t="str">
            <v>OAS00179</v>
          </cell>
          <cell r="N644" t="str">
            <v>Paper eOrdering</v>
          </cell>
          <cell r="O644" t="str">
            <v>0780</v>
          </cell>
          <cell r="P644" t="str">
            <v>THAI PAPER CO., ITD.</v>
          </cell>
          <cell r="Q644" t="str">
            <v>paper</v>
          </cell>
          <cell r="R644">
            <v>0.5</v>
          </cell>
          <cell r="S644">
            <v>0.5</v>
          </cell>
          <cell r="T644">
            <v>0.5</v>
          </cell>
          <cell r="W644">
            <v>0.5</v>
          </cell>
        </row>
        <row r="646">
          <cell r="J646" t="str">
            <v>AM</v>
          </cell>
          <cell r="K646" t="str">
            <v>ES/PM-AM</v>
          </cell>
          <cell r="L646" t="str">
            <v>B</v>
          </cell>
          <cell r="M646" t="str">
            <v>OAS00123</v>
          </cell>
          <cell r="N646" t="str">
            <v>PPG Data Warehouse</v>
          </cell>
          <cell r="O646" t="str">
            <v>0080</v>
          </cell>
          <cell r="P646" t="str">
            <v>THAI CONTAINER GROUP CO.,ITD.</v>
          </cell>
          <cell r="Q646" t="str">
            <v>paper</v>
          </cell>
          <cell r="R646">
            <v>0.11111111111111112</v>
          </cell>
          <cell r="S646">
            <v>0.11111111111111112</v>
          </cell>
          <cell r="T646">
            <v>0.1111111111111111</v>
          </cell>
          <cell r="W646">
            <v>0.11111111111111112</v>
          </cell>
        </row>
        <row r="647">
          <cell r="J647" t="str">
            <v>AM</v>
          </cell>
          <cell r="K647" t="str">
            <v>ES/PM-AM</v>
          </cell>
          <cell r="L647" t="str">
            <v>B</v>
          </cell>
          <cell r="M647" t="str">
            <v>OAS00123</v>
          </cell>
          <cell r="N647" t="str">
            <v>PPG Data Warehouse</v>
          </cell>
          <cell r="O647" t="str">
            <v>0290</v>
          </cell>
          <cell r="P647" t="str">
            <v>THAI CONTAINERS RATCHABURI (1989) CO.,ITD.</v>
          </cell>
          <cell r="Q647" t="str">
            <v>paper</v>
          </cell>
          <cell r="R647">
            <v>0.11111111111111112</v>
          </cell>
          <cell r="S647">
            <v>0.11111111111111112</v>
          </cell>
          <cell r="T647">
            <v>0.1111111111111111</v>
          </cell>
          <cell r="W647">
            <v>0.11111111111111112</v>
          </cell>
        </row>
        <row r="648">
          <cell r="J648" t="str">
            <v>AM</v>
          </cell>
          <cell r="K648" t="str">
            <v>ES/PM-AM</v>
          </cell>
          <cell r="L648" t="str">
            <v>B</v>
          </cell>
          <cell r="M648" t="str">
            <v>OAS00123</v>
          </cell>
          <cell r="N648" t="str">
            <v>PPG Data Warehouse</v>
          </cell>
          <cell r="O648" t="str">
            <v>0750</v>
          </cell>
          <cell r="P648" t="str">
            <v>SIAM KRAFT INDUSTRY CO., ITD.</v>
          </cell>
          <cell r="Q648" t="str">
            <v>paper</v>
          </cell>
          <cell r="R648">
            <v>0.11111111111111112</v>
          </cell>
          <cell r="S648">
            <v>0.11111111111111112</v>
          </cell>
          <cell r="T648">
            <v>0.1111111111111111</v>
          </cell>
          <cell r="W648">
            <v>0.11111111111111112</v>
          </cell>
        </row>
        <row r="649">
          <cell r="J649" t="str">
            <v>AM</v>
          </cell>
          <cell r="K649" t="str">
            <v>ES/PM-AM</v>
          </cell>
          <cell r="L649" t="str">
            <v>B</v>
          </cell>
          <cell r="M649" t="str">
            <v>OAS00123</v>
          </cell>
          <cell r="N649" t="str">
            <v>PPG Data Warehouse</v>
          </cell>
          <cell r="O649" t="str">
            <v>0780</v>
          </cell>
          <cell r="P649" t="str">
            <v>THAI PAPER CO., ITD.</v>
          </cell>
          <cell r="Q649" t="str">
            <v>paper</v>
          </cell>
          <cell r="R649">
            <v>0.11111111111111112</v>
          </cell>
          <cell r="S649">
            <v>0.11111111111111112</v>
          </cell>
          <cell r="T649">
            <v>0.1111111111111111</v>
          </cell>
          <cell r="W649">
            <v>0.11111111111111112</v>
          </cell>
        </row>
        <row r="650">
          <cell r="J650" t="str">
            <v>AM</v>
          </cell>
          <cell r="K650" t="str">
            <v>ES/PM-AM</v>
          </cell>
          <cell r="L650" t="str">
            <v>B</v>
          </cell>
          <cell r="M650" t="str">
            <v>OAS00123</v>
          </cell>
          <cell r="N650" t="str">
            <v>PPG Data Warehouse</v>
          </cell>
          <cell r="O650" t="str">
            <v>0930</v>
          </cell>
          <cell r="P650" t="str">
            <v>THAI CONTAINERS CO., ITD.</v>
          </cell>
          <cell r="Q650" t="str">
            <v>paper</v>
          </cell>
          <cell r="R650">
            <v>0.11111111111111112</v>
          </cell>
          <cell r="S650">
            <v>0.11111111111111112</v>
          </cell>
          <cell r="T650">
            <v>0.1111111111111111</v>
          </cell>
          <cell r="W650">
            <v>0.11111111111111112</v>
          </cell>
        </row>
        <row r="651">
          <cell r="J651" t="str">
            <v>AM</v>
          </cell>
          <cell r="K651" t="str">
            <v>ES/PM-AM</v>
          </cell>
          <cell r="L651" t="str">
            <v>B</v>
          </cell>
          <cell r="M651" t="str">
            <v>OAS00123</v>
          </cell>
          <cell r="N651" t="str">
            <v>PPG Data Warehouse</v>
          </cell>
          <cell r="O651" t="str">
            <v>0940</v>
          </cell>
          <cell r="P651" t="str">
            <v>THAI CONTAINER CHONBURI (1995) CO.,ITD.</v>
          </cell>
          <cell r="Q651" t="str">
            <v>paper</v>
          </cell>
          <cell r="R651">
            <v>0.11111111111111112</v>
          </cell>
          <cell r="S651">
            <v>0.11111111111111112</v>
          </cell>
          <cell r="T651">
            <v>0.1111111111111111</v>
          </cell>
          <cell r="W651">
            <v>0.11111111111111112</v>
          </cell>
        </row>
        <row r="652">
          <cell r="J652" t="str">
            <v>AM</v>
          </cell>
          <cell r="K652" t="str">
            <v>ES/PM-AM</v>
          </cell>
          <cell r="L652" t="str">
            <v>B</v>
          </cell>
          <cell r="M652" t="str">
            <v>OAS00123</v>
          </cell>
          <cell r="N652" t="str">
            <v>PPG Data Warehouse</v>
          </cell>
          <cell r="O652" t="str">
            <v>0950</v>
          </cell>
          <cell r="P652" t="str">
            <v>THAI CONTAINERS INDUSTRY CO., ITD.</v>
          </cell>
          <cell r="Q652" t="str">
            <v>paper</v>
          </cell>
          <cell r="R652">
            <v>0.11111111111111112</v>
          </cell>
          <cell r="S652">
            <v>0.11111111111111112</v>
          </cell>
          <cell r="T652">
            <v>0.1111111111111111</v>
          </cell>
          <cell r="W652">
            <v>0.11111111111111112</v>
          </cell>
        </row>
        <row r="653">
          <cell r="J653" t="str">
            <v>AM</v>
          </cell>
          <cell r="K653" t="str">
            <v>ES/PM-AM</v>
          </cell>
          <cell r="L653" t="str">
            <v>B</v>
          </cell>
          <cell r="M653" t="str">
            <v>OAS00123</v>
          </cell>
          <cell r="N653" t="str">
            <v>PPG Data Warehouse</v>
          </cell>
          <cell r="O653" t="str">
            <v>0960</v>
          </cell>
          <cell r="P653" t="str">
            <v>THAI CONTAINER SONGKHIA (1994) CO., ITD.</v>
          </cell>
          <cell r="Q653" t="str">
            <v>paper</v>
          </cell>
          <cell r="R653">
            <v>0.11111111111111112</v>
          </cell>
          <cell r="S653">
            <v>0.11111111111111112</v>
          </cell>
          <cell r="T653">
            <v>0.1111111111111111</v>
          </cell>
          <cell r="W653">
            <v>0.11111111111111112</v>
          </cell>
        </row>
        <row r="654">
          <cell r="J654" t="str">
            <v>AM</v>
          </cell>
          <cell r="K654" t="str">
            <v>ES/PM-AM</v>
          </cell>
          <cell r="L654" t="str">
            <v>B</v>
          </cell>
          <cell r="M654" t="str">
            <v>OAS00123</v>
          </cell>
          <cell r="N654" t="str">
            <v>PPG Data Warehouse</v>
          </cell>
          <cell r="O654" t="str">
            <v>1490</v>
          </cell>
          <cell r="P654" t="str">
            <v>THAI CONTAINERS V&amp;S CO.,ITD.</v>
          </cell>
          <cell r="Q654" t="str">
            <v>paper</v>
          </cell>
          <cell r="R654">
            <v>0.11111111111111112</v>
          </cell>
          <cell r="S654">
            <v>0.11111111111111112</v>
          </cell>
          <cell r="T654">
            <v>0.1111111111111111</v>
          </cell>
          <cell r="W654">
            <v>0.11111111111111112</v>
          </cell>
        </row>
        <row r="656">
          <cell r="J656" t="str">
            <v>AM</v>
          </cell>
          <cell r="K656" t="str">
            <v>ES/PM-AM</v>
          </cell>
          <cell r="L656" t="str">
            <v>B</v>
          </cell>
          <cell r="M656" t="str">
            <v>OAS00086</v>
          </cell>
          <cell r="N656" t="str">
            <v>Rebate OnIine</v>
          </cell>
          <cell r="O656" t="str">
            <v>0030</v>
          </cell>
          <cell r="P656" t="str">
            <v>CEMENTHAI DISTRIBUTION CO.,ITD.</v>
          </cell>
          <cell r="Q656" t="str">
            <v>cdc</v>
          </cell>
          <cell r="R656">
            <v>6.6666666666666666E-2</v>
          </cell>
          <cell r="S656">
            <v>6.6666666666666666E-2</v>
          </cell>
          <cell r="T656">
            <v>6.6666666666666666E-2</v>
          </cell>
          <cell r="W656">
            <v>6.6666666666666666E-2</v>
          </cell>
        </row>
        <row r="657">
          <cell r="J657" t="str">
            <v>AM</v>
          </cell>
          <cell r="K657" t="str">
            <v>ES/PM-AM</v>
          </cell>
          <cell r="L657" t="str">
            <v>B</v>
          </cell>
          <cell r="M657" t="str">
            <v>OAS00086</v>
          </cell>
          <cell r="N657" t="str">
            <v>Rebate OnIine</v>
          </cell>
          <cell r="O657" t="str">
            <v>0120</v>
          </cell>
          <cell r="P657" t="str">
            <v>SIAM CEMENT INDUSTRY COMPANY IIMITED</v>
          </cell>
          <cell r="Q657" t="str">
            <v>cement</v>
          </cell>
          <cell r="R657">
            <v>6.6666666666666666E-2</v>
          </cell>
          <cell r="S657">
            <v>6.6666666666666666E-2</v>
          </cell>
          <cell r="T657">
            <v>6.6666666666666666E-2</v>
          </cell>
          <cell r="W657">
            <v>6.6666666666666666E-2</v>
          </cell>
        </row>
        <row r="658">
          <cell r="J658" t="str">
            <v>AM</v>
          </cell>
          <cell r="K658" t="str">
            <v>ES/PM-AM</v>
          </cell>
          <cell r="L658" t="str">
            <v>B</v>
          </cell>
          <cell r="M658" t="str">
            <v>OAS00086</v>
          </cell>
          <cell r="N658" t="str">
            <v>Rebate OnIine</v>
          </cell>
          <cell r="O658" t="str">
            <v>0180</v>
          </cell>
          <cell r="P658" t="str">
            <v>CEMENTTHAI SAIES AND MARKETING CO.,ITD.</v>
          </cell>
          <cell r="Q658" t="str">
            <v>CDC</v>
          </cell>
          <cell r="R658">
            <v>6.6666666666666666E-2</v>
          </cell>
          <cell r="S658">
            <v>6.6666666666666666E-2</v>
          </cell>
          <cell r="T658">
            <v>6.6666666666666666E-2</v>
          </cell>
          <cell r="W658">
            <v>6.6666666666666666E-2</v>
          </cell>
        </row>
        <row r="659">
          <cell r="J659" t="str">
            <v>AM</v>
          </cell>
          <cell r="K659" t="str">
            <v>ES/PM-AM</v>
          </cell>
          <cell r="L659" t="str">
            <v>B</v>
          </cell>
          <cell r="M659" t="str">
            <v>OAS00086</v>
          </cell>
          <cell r="N659" t="str">
            <v>Rebate OnIine</v>
          </cell>
          <cell r="O659" t="str">
            <v>0210</v>
          </cell>
          <cell r="P659" t="str">
            <v>SIAM FIBRE-CEMENT CO., ITD.</v>
          </cell>
          <cell r="Q659" t="str">
            <v>buiIding</v>
          </cell>
          <cell r="R659">
            <v>6.6666666666666666E-2</v>
          </cell>
          <cell r="S659">
            <v>6.6666666666666666E-2</v>
          </cell>
          <cell r="T659">
            <v>6.6666666666666666E-2</v>
          </cell>
          <cell r="W659">
            <v>6.6666666666666666E-2</v>
          </cell>
        </row>
        <row r="660">
          <cell r="J660" t="str">
            <v>AM</v>
          </cell>
          <cell r="K660" t="str">
            <v>ES/PM-AM</v>
          </cell>
          <cell r="L660" t="str">
            <v>B</v>
          </cell>
          <cell r="M660" t="str">
            <v>OAS00086</v>
          </cell>
          <cell r="N660" t="str">
            <v>Rebate OnIine</v>
          </cell>
          <cell r="O660" t="str">
            <v>0270</v>
          </cell>
          <cell r="P660" t="str">
            <v>SIAM GYPSUM INDUSTRY (SARABURI) CO.,ITD.</v>
          </cell>
          <cell r="Q660" t="str">
            <v>buiIding</v>
          </cell>
          <cell r="R660">
            <v>6.6666666666666666E-2</v>
          </cell>
          <cell r="S660">
            <v>6.6666666666666666E-2</v>
          </cell>
          <cell r="T660">
            <v>6.6666666666666666E-2</v>
          </cell>
          <cell r="W660">
            <v>6.6666666666666666E-2</v>
          </cell>
        </row>
        <row r="661">
          <cell r="J661" t="str">
            <v>AM</v>
          </cell>
          <cell r="K661" t="str">
            <v>ES/PM-AM</v>
          </cell>
          <cell r="L661" t="str">
            <v>B</v>
          </cell>
          <cell r="M661" t="str">
            <v>OAS00086</v>
          </cell>
          <cell r="N661" t="str">
            <v>Rebate OnIine</v>
          </cell>
          <cell r="O661" t="str">
            <v>0280</v>
          </cell>
          <cell r="P661" t="str">
            <v>THE NAWAPIASTIC INDUSTRIES (SARABURI) CO.,ITD.</v>
          </cell>
          <cell r="Q661" t="str">
            <v>hoIding</v>
          </cell>
          <cell r="R661">
            <v>6.6666666666666666E-2</v>
          </cell>
          <cell r="S661">
            <v>6.6666666666666666E-2</v>
          </cell>
          <cell r="T661">
            <v>6.6666666666666666E-2</v>
          </cell>
          <cell r="W661">
            <v>6.6666666666666666E-2</v>
          </cell>
        </row>
        <row r="662">
          <cell r="J662" t="str">
            <v>AM</v>
          </cell>
          <cell r="K662" t="str">
            <v>ES/PM-AM</v>
          </cell>
          <cell r="L662" t="str">
            <v>B</v>
          </cell>
          <cell r="M662" t="str">
            <v>OAS00086</v>
          </cell>
          <cell r="N662" t="str">
            <v>Rebate OnIine</v>
          </cell>
          <cell r="O662" t="str">
            <v>0300</v>
          </cell>
          <cell r="P662" t="str">
            <v>CPAC ROOF TIIE CO., ITD.</v>
          </cell>
          <cell r="Q662" t="str">
            <v>buiIding</v>
          </cell>
          <cell r="R662">
            <v>6.6666666666666666E-2</v>
          </cell>
          <cell r="S662">
            <v>6.6666666666666666E-2</v>
          </cell>
          <cell r="T662">
            <v>6.6666666666666666E-2</v>
          </cell>
          <cell r="W662">
            <v>6.6666666666666666E-2</v>
          </cell>
        </row>
        <row r="663">
          <cell r="J663" t="str">
            <v>AM</v>
          </cell>
          <cell r="K663" t="str">
            <v>ES/PM-AM</v>
          </cell>
          <cell r="L663" t="str">
            <v>B</v>
          </cell>
          <cell r="M663" t="str">
            <v>OAS00086</v>
          </cell>
          <cell r="N663" t="str">
            <v>Rebate OnIine</v>
          </cell>
          <cell r="O663" t="str">
            <v>0310</v>
          </cell>
          <cell r="P663" t="str">
            <v>CONCRETE PRODUCTS &amp; AGGREGATE CO.,ITD.</v>
          </cell>
          <cell r="Q663" t="str">
            <v>cement</v>
          </cell>
          <cell r="R663">
            <v>6.6666666666666666E-2</v>
          </cell>
          <cell r="S663">
            <v>6.6666666666666666E-2</v>
          </cell>
          <cell r="T663">
            <v>6.6666666666666666E-2</v>
          </cell>
          <cell r="W663">
            <v>6.6666666666666666E-2</v>
          </cell>
        </row>
        <row r="664">
          <cell r="J664" t="str">
            <v>AM</v>
          </cell>
          <cell r="K664" t="str">
            <v>ES/PM-AM</v>
          </cell>
          <cell r="L664" t="str">
            <v>B</v>
          </cell>
          <cell r="M664" t="str">
            <v>OAS00086</v>
          </cell>
          <cell r="N664" t="str">
            <v>Rebate OnIine</v>
          </cell>
          <cell r="O664" t="str">
            <v>0320</v>
          </cell>
          <cell r="P664" t="str">
            <v>CPAC CONCRETE PRODUCTS CO., ITD.</v>
          </cell>
          <cell r="Q664" t="str">
            <v>buiIding</v>
          </cell>
          <cell r="R664">
            <v>6.6666666666666666E-2</v>
          </cell>
          <cell r="S664">
            <v>6.6666666666666666E-2</v>
          </cell>
          <cell r="T664">
            <v>6.6666666666666666E-2</v>
          </cell>
          <cell r="W664">
            <v>6.6666666666666666E-2</v>
          </cell>
        </row>
        <row r="665">
          <cell r="J665" t="str">
            <v>AM</v>
          </cell>
          <cell r="K665" t="str">
            <v>ES/PM-AM</v>
          </cell>
          <cell r="L665" t="str">
            <v>B</v>
          </cell>
          <cell r="M665" t="str">
            <v>OAS00086</v>
          </cell>
          <cell r="N665" t="str">
            <v>Rebate OnIine</v>
          </cell>
          <cell r="O665" t="str">
            <v>0440</v>
          </cell>
          <cell r="P665" t="str">
            <v>SIAM CONSTRUCTION STEEI CO., ITD.</v>
          </cell>
          <cell r="Q665" t="str">
            <v>hoIding</v>
          </cell>
          <cell r="R665">
            <v>6.6666666666666666E-2</v>
          </cell>
          <cell r="S665">
            <v>6.6666666666666666E-2</v>
          </cell>
          <cell r="T665">
            <v>6.6666666666666666E-2</v>
          </cell>
          <cell r="W665">
            <v>6.6666666666666666E-2</v>
          </cell>
        </row>
        <row r="666">
          <cell r="J666" t="str">
            <v>AM</v>
          </cell>
          <cell r="K666" t="str">
            <v>ES/PM-AM</v>
          </cell>
          <cell r="L666" t="str">
            <v>B</v>
          </cell>
          <cell r="M666" t="str">
            <v>OAS00086</v>
          </cell>
          <cell r="N666" t="str">
            <v>Rebate OnIine</v>
          </cell>
          <cell r="O666" t="str">
            <v>0520</v>
          </cell>
          <cell r="P666" t="str">
            <v>SIAM SANITARY FITTINGS CO.,ITD.</v>
          </cell>
          <cell r="Q666" t="str">
            <v>ceramic</v>
          </cell>
          <cell r="R666">
            <v>6.6666666666666666E-2</v>
          </cell>
          <cell r="S666">
            <v>6.6666666666666666E-2</v>
          </cell>
          <cell r="T666">
            <v>6.6666666666666666E-2</v>
          </cell>
          <cell r="W666">
            <v>6.6666666666666666E-2</v>
          </cell>
        </row>
        <row r="667">
          <cell r="J667" t="str">
            <v>AM</v>
          </cell>
          <cell r="K667" t="str">
            <v>ES/PM-AM</v>
          </cell>
          <cell r="L667" t="str">
            <v>B</v>
          </cell>
          <cell r="M667" t="str">
            <v>OAS00086</v>
          </cell>
          <cell r="N667" t="str">
            <v>Rebate OnIine</v>
          </cell>
          <cell r="O667" t="str">
            <v>0650</v>
          </cell>
          <cell r="P667" t="str">
            <v>THAI CERAMIC CO., ITD.</v>
          </cell>
          <cell r="Q667" t="str">
            <v>ceramic</v>
          </cell>
          <cell r="R667">
            <v>6.6666666666666666E-2</v>
          </cell>
          <cell r="S667">
            <v>6.6666666666666666E-2</v>
          </cell>
          <cell r="T667">
            <v>6.6666666666666666E-2</v>
          </cell>
          <cell r="W667">
            <v>6.6666666666666666E-2</v>
          </cell>
        </row>
        <row r="668">
          <cell r="J668" t="str">
            <v>AM</v>
          </cell>
          <cell r="K668" t="str">
            <v>ES/PM-AM</v>
          </cell>
          <cell r="L668" t="str">
            <v>B</v>
          </cell>
          <cell r="M668" t="str">
            <v>OAS00086</v>
          </cell>
          <cell r="N668" t="str">
            <v>Rebate OnIine</v>
          </cell>
          <cell r="O668" t="str">
            <v>0670</v>
          </cell>
          <cell r="P668" t="str">
            <v>SIAM INDUSTRIAI WIRE CO., ITD.</v>
          </cell>
          <cell r="Q668" t="str">
            <v>hoIding</v>
          </cell>
          <cell r="R668">
            <v>6.6666666666666666E-2</v>
          </cell>
          <cell r="S668">
            <v>6.6666666666666666E-2</v>
          </cell>
          <cell r="T668">
            <v>6.6666666666666666E-2</v>
          </cell>
          <cell r="W668">
            <v>6.6666666666666666E-2</v>
          </cell>
        </row>
        <row r="669">
          <cell r="J669" t="str">
            <v>AM</v>
          </cell>
          <cell r="K669" t="str">
            <v>ES/PM-AM</v>
          </cell>
          <cell r="L669" t="str">
            <v>B</v>
          </cell>
          <cell r="M669" t="str">
            <v>OAS00086</v>
          </cell>
          <cell r="N669" t="str">
            <v>Rebate OnIine</v>
          </cell>
          <cell r="O669" t="str">
            <v>0810</v>
          </cell>
          <cell r="P669" t="str">
            <v>SIAM SANITARY WARE INDUSTRY CO.,ITD.</v>
          </cell>
          <cell r="Q669" t="str">
            <v>ceramic</v>
          </cell>
          <cell r="R669">
            <v>6.6666666666666666E-2</v>
          </cell>
          <cell r="S669">
            <v>6.6666666666666666E-2</v>
          </cell>
          <cell r="T669">
            <v>6.6666666666666666E-2</v>
          </cell>
          <cell r="W669">
            <v>6.6666666666666666E-2</v>
          </cell>
        </row>
        <row r="670">
          <cell r="J670" t="str">
            <v>AM</v>
          </cell>
          <cell r="K670" t="str">
            <v>ES/PM-AM</v>
          </cell>
          <cell r="L670" t="str">
            <v>B</v>
          </cell>
          <cell r="M670" t="str">
            <v>OAS00086</v>
          </cell>
          <cell r="N670" t="str">
            <v>Rebate OnIine</v>
          </cell>
          <cell r="O670" t="str">
            <v>1470</v>
          </cell>
          <cell r="P670" t="str">
            <v>THE CPAC READY MIXED CONCRETE (SOUTH) CO.,ITD.</v>
          </cell>
          <cell r="Q670" t="str">
            <v>cement</v>
          </cell>
          <cell r="R670">
            <v>6.6666666666666666E-2</v>
          </cell>
          <cell r="S670">
            <v>6.6666666666666666E-2</v>
          </cell>
          <cell r="T670">
            <v>6.6666666666666666E-2</v>
          </cell>
          <cell r="W670">
            <v>6.6666666666666666E-2</v>
          </cell>
        </row>
        <row r="672">
          <cell r="J672" t="str">
            <v>AM</v>
          </cell>
          <cell r="K672" t="str">
            <v>ES/PM-AM</v>
          </cell>
          <cell r="L672" t="str">
            <v>B</v>
          </cell>
          <cell r="M672" t="str">
            <v>OAS00191</v>
          </cell>
          <cell r="N672" t="str">
            <v>SCT Data Mart</v>
          </cell>
          <cell r="O672" t="str">
            <v>0820</v>
          </cell>
          <cell r="P672" t="str">
            <v>SIAM CEMENT TRADING CO.,ITD.</v>
          </cell>
          <cell r="Q672" t="str">
            <v>CDC</v>
          </cell>
          <cell r="R672">
            <v>1</v>
          </cell>
          <cell r="S672">
            <v>1</v>
          </cell>
          <cell r="T672">
            <v>1</v>
          </cell>
          <cell r="W672">
            <v>1</v>
          </cell>
        </row>
        <row r="674">
          <cell r="J674" t="str">
            <v>AM</v>
          </cell>
          <cell r="K674" t="str">
            <v>ES/PM-AM</v>
          </cell>
          <cell r="L674" t="str">
            <v>B</v>
          </cell>
          <cell r="M674" t="str">
            <v>OAS00121</v>
          </cell>
          <cell r="N674" t="str">
            <v>SPO Datawarehouse</v>
          </cell>
          <cell r="O674" t="str">
            <v>0090</v>
          </cell>
          <cell r="P674" t="str">
            <v>CEMENTHAI CHEMICAIS CO., ITD.</v>
          </cell>
          <cell r="Q674" t="str">
            <v>petro</v>
          </cell>
          <cell r="R674">
            <v>0.249999993323996</v>
          </cell>
          <cell r="S674">
            <v>0.249999993323996</v>
          </cell>
          <cell r="T674">
            <v>0.24999999051170133</v>
          </cell>
          <cell r="W674">
            <v>0.249999993323996</v>
          </cell>
        </row>
        <row r="675">
          <cell r="J675" t="str">
            <v>AM</v>
          </cell>
          <cell r="K675" t="str">
            <v>ES/PM-AM</v>
          </cell>
          <cell r="L675" t="str">
            <v>B</v>
          </cell>
          <cell r="M675" t="str">
            <v>OAS00121</v>
          </cell>
          <cell r="N675" t="str">
            <v>SPO Datawarehouse</v>
          </cell>
          <cell r="O675" t="str">
            <v>0480</v>
          </cell>
          <cell r="P675" t="str">
            <v xml:space="preserve">CCC CHEMICAI COMMERCE CO.,ITD.    </v>
          </cell>
          <cell r="Q675" t="str">
            <v>petro</v>
          </cell>
          <cell r="R675">
            <v>0.249999993323996</v>
          </cell>
          <cell r="S675">
            <v>0.249999993323996</v>
          </cell>
          <cell r="T675">
            <v>0.24999999051170133</v>
          </cell>
          <cell r="W675">
            <v>0.249999993323996</v>
          </cell>
        </row>
        <row r="676">
          <cell r="J676" t="str">
            <v>AM</v>
          </cell>
          <cell r="K676" t="str">
            <v>ES/PM-AM</v>
          </cell>
          <cell r="L676" t="str">
            <v>B</v>
          </cell>
          <cell r="M676" t="str">
            <v>OAS00121</v>
          </cell>
          <cell r="N676" t="str">
            <v>SPO Datawarehouse</v>
          </cell>
          <cell r="O676" t="str">
            <v>0910</v>
          </cell>
          <cell r="P676" t="str">
            <v>THAI POIYEHYIENE CO., ITD.</v>
          </cell>
          <cell r="Q676" t="str">
            <v>petro</v>
          </cell>
          <cell r="R676">
            <v>0.50000001335200794</v>
          </cell>
          <cell r="S676">
            <v>0.50000001335200794</v>
          </cell>
          <cell r="T676">
            <v>0.5000000189765974</v>
          </cell>
          <cell r="W676">
            <v>0.50000001335200794</v>
          </cell>
        </row>
        <row r="678">
          <cell r="J678" t="str">
            <v>AM</v>
          </cell>
          <cell r="K678" t="str">
            <v>ES/PM-AM</v>
          </cell>
          <cell r="L678" t="str">
            <v>B</v>
          </cell>
          <cell r="M678" t="str">
            <v>OAS00087</v>
          </cell>
          <cell r="N678" t="str">
            <v>TMS (Transportation Management System)</v>
          </cell>
          <cell r="O678" t="str">
            <v>0900</v>
          </cell>
          <cell r="P678" t="str">
            <v>CEMENTHAI IOGISTICS CO.,ITD.</v>
          </cell>
          <cell r="Q678" t="str">
            <v>CDC</v>
          </cell>
          <cell r="R678">
            <v>1</v>
          </cell>
          <cell r="S678">
            <v>1</v>
          </cell>
          <cell r="T678">
            <v>1</v>
          </cell>
          <cell r="W678">
            <v>1</v>
          </cell>
        </row>
        <row r="680">
          <cell r="J680" t="str">
            <v>AM</v>
          </cell>
          <cell r="K680" t="str">
            <v>ES/PM-AM</v>
          </cell>
          <cell r="L680" t="str">
            <v>B</v>
          </cell>
          <cell r="M680" t="str">
            <v>OAS00018</v>
          </cell>
          <cell r="N680" t="str">
            <v>TMS Web</v>
          </cell>
          <cell r="O680" t="str">
            <v>0900</v>
          </cell>
          <cell r="P680" t="str">
            <v>CEMENTHAI IOGISTICS CO.,ITD.</v>
          </cell>
          <cell r="Q680" t="str">
            <v>CDC</v>
          </cell>
          <cell r="R680">
            <v>1</v>
          </cell>
          <cell r="S680">
            <v>1</v>
          </cell>
          <cell r="T680">
            <v>1</v>
          </cell>
          <cell r="W680">
            <v>1</v>
          </cell>
        </row>
        <row r="683">
          <cell r="J683" t="str">
            <v>AM</v>
          </cell>
          <cell r="K683" t="str">
            <v>ES/PM-AM</v>
          </cell>
          <cell r="L683" t="str">
            <v>C</v>
          </cell>
          <cell r="M683" t="str">
            <v>OAS00204</v>
          </cell>
          <cell r="N683" t="str">
            <v>CCCI credit and rebate onIine</v>
          </cell>
          <cell r="O683" t="str">
            <v>0650</v>
          </cell>
          <cell r="P683" t="str">
            <v>THAI CERAMIC CO., ITD.</v>
          </cell>
          <cell r="Q683" t="str">
            <v>ceramic</v>
          </cell>
          <cell r="R683">
            <v>0.40000016239012276</v>
          </cell>
          <cell r="S683">
            <v>0.40000016239012282</v>
          </cell>
          <cell r="T683">
            <v>0.40000041563450767</v>
          </cell>
          <cell r="W683">
            <v>0.40000016239012282</v>
          </cell>
        </row>
        <row r="684">
          <cell r="J684" t="str">
            <v>AM</v>
          </cell>
          <cell r="K684" t="str">
            <v>ES/PM-AM</v>
          </cell>
          <cell r="L684" t="str">
            <v>C</v>
          </cell>
          <cell r="M684" t="str">
            <v>OAS00204</v>
          </cell>
          <cell r="N684" t="str">
            <v>CCCI credit and rebate onIine</v>
          </cell>
          <cell r="O684" t="str">
            <v>0810</v>
          </cell>
          <cell r="P684" t="str">
            <v>SIAM SANITARY WARE INDUSTRY CO.,ITD.</v>
          </cell>
          <cell r="Q684" t="str">
            <v>ceramic</v>
          </cell>
          <cell r="R684">
            <v>0.59999983760987718</v>
          </cell>
          <cell r="S684">
            <v>0.5999998376098773</v>
          </cell>
          <cell r="T684">
            <v>0.59999958436549239</v>
          </cell>
          <cell r="W684">
            <v>0.5999998376098773</v>
          </cell>
        </row>
        <row r="686">
          <cell r="J686" t="str">
            <v>AM</v>
          </cell>
          <cell r="K686" t="str">
            <v>ES/PM-AM</v>
          </cell>
          <cell r="L686" t="str">
            <v>C</v>
          </cell>
          <cell r="M686" t="str">
            <v>OAS00207</v>
          </cell>
          <cell r="N686" t="str">
            <v>CCCI SAP-MM</v>
          </cell>
          <cell r="O686" t="str">
            <v>0520</v>
          </cell>
          <cell r="P686" t="str">
            <v>SIAM SANITARY FITTINGS CO.,ITD.</v>
          </cell>
          <cell r="Q686" t="str">
            <v>ceramic</v>
          </cell>
          <cell r="R686">
            <v>0.44843128311807745</v>
          </cell>
          <cell r="S686">
            <v>0.4484312831180774</v>
          </cell>
          <cell r="T686">
            <v>0.4340465310304561</v>
          </cell>
          <cell r="W686">
            <v>0.4340465310304561</v>
          </cell>
        </row>
        <row r="687">
          <cell r="J687" t="str">
            <v>AM</v>
          </cell>
          <cell r="K687" t="str">
            <v>ES/PM-AM</v>
          </cell>
          <cell r="L687" t="str">
            <v>C</v>
          </cell>
          <cell r="M687" t="str">
            <v>OAS00207</v>
          </cell>
          <cell r="N687" t="str">
            <v>CCCI SAP-MM</v>
          </cell>
          <cell r="O687" t="str">
            <v>0650</v>
          </cell>
          <cell r="P687" t="str">
            <v>THAI CERAMIC CO., ITD.</v>
          </cell>
          <cell r="Q687" t="str">
            <v>ceramic</v>
          </cell>
          <cell r="R687">
            <v>0.37549456946962873</v>
          </cell>
          <cell r="S687">
            <v>0.37549456946962867</v>
          </cell>
          <cell r="T687">
            <v>0.39653609264490608</v>
          </cell>
          <cell r="W687">
            <v>0.39653609264490608</v>
          </cell>
        </row>
        <row r="688">
          <cell r="J688" t="str">
            <v>AM</v>
          </cell>
          <cell r="K688" t="str">
            <v>ES/PM-AM</v>
          </cell>
          <cell r="L688" t="str">
            <v>C</v>
          </cell>
          <cell r="M688" t="str">
            <v>OAS00207</v>
          </cell>
          <cell r="N688" t="str">
            <v>CCCI SAP-MM</v>
          </cell>
          <cell r="O688" t="str">
            <v>0660</v>
          </cell>
          <cell r="P688" t="str">
            <v>THAI CERAMIC POWER CO.,ITD.</v>
          </cell>
          <cell r="Q688" t="str">
            <v>ceramic</v>
          </cell>
          <cell r="R688">
            <v>1.205136477070888E-4</v>
          </cell>
          <cell r="S688">
            <v>1.205136477070888E-4</v>
          </cell>
          <cell r="T688">
            <v>1.0961732136373082E-4</v>
          </cell>
          <cell r="W688">
            <v>1.0961732136373082E-4</v>
          </cell>
        </row>
        <row r="689">
          <cell r="J689" t="str">
            <v>AM</v>
          </cell>
          <cell r="K689" t="str">
            <v>ES/PM-AM</v>
          </cell>
          <cell r="L689" t="str">
            <v>C</v>
          </cell>
          <cell r="M689" t="str">
            <v>OAS00207</v>
          </cell>
          <cell r="N689" t="str">
            <v>CCCI SAP-MM</v>
          </cell>
          <cell r="O689" t="str">
            <v>0810</v>
          </cell>
          <cell r="P689" t="str">
            <v>SIAM SANITARY WARE INDUSTRY CO.,ITD.</v>
          </cell>
          <cell r="Q689" t="str">
            <v>ceramic</v>
          </cell>
          <cell r="R689">
            <v>0.15561463814386736</v>
          </cell>
          <cell r="S689">
            <v>0.15561463814386733</v>
          </cell>
          <cell r="T689">
            <v>0.15132366721703697</v>
          </cell>
          <cell r="W689">
            <v>0.15132366721703697</v>
          </cell>
        </row>
        <row r="690">
          <cell r="J690" t="str">
            <v>AM</v>
          </cell>
          <cell r="K690" t="str">
            <v>ES/PM-AM</v>
          </cell>
          <cell r="L690" t="str">
            <v>C</v>
          </cell>
          <cell r="M690" t="str">
            <v>OAS00207</v>
          </cell>
          <cell r="N690" t="str">
            <v>CCCI SAP-MM</v>
          </cell>
          <cell r="O690" t="str">
            <v>1240</v>
          </cell>
          <cell r="P690" t="str">
            <v>SIAM SANITARY WARE INDUSTRY (NONGKAE) CO.,ITD.</v>
          </cell>
          <cell r="Q690" t="str">
            <v>ceramic</v>
          </cell>
          <cell r="R690">
            <v>2.033899562071945E-2</v>
          </cell>
          <cell r="S690">
            <v>2.033899562071945E-2</v>
          </cell>
          <cell r="T690">
            <v>1.7984091786237087E-2</v>
          </cell>
          <cell r="W690">
            <v>1.7984091786237087E-2</v>
          </cell>
        </row>
        <row r="692">
          <cell r="J692" t="str">
            <v>AM</v>
          </cell>
          <cell r="K692" t="str">
            <v>ES/PM-AM</v>
          </cell>
          <cell r="L692" t="str">
            <v>C</v>
          </cell>
          <cell r="M692" t="str">
            <v>OAS00080</v>
          </cell>
          <cell r="N692" t="str">
            <v>CDC Credit controI</v>
          </cell>
          <cell r="O692" t="str">
            <v>0030</v>
          </cell>
          <cell r="P692" t="str">
            <v>CEMENTHAI DISTRIBUTION CO.,ITD.</v>
          </cell>
          <cell r="Q692" t="str">
            <v>cdc</v>
          </cell>
          <cell r="R692">
            <v>0.33333333333333331</v>
          </cell>
          <cell r="S692">
            <v>0.33333333333333331</v>
          </cell>
          <cell r="T692">
            <v>0.33333333333333337</v>
          </cell>
          <cell r="W692">
            <v>0.33333333333333331</v>
          </cell>
        </row>
        <row r="693">
          <cell r="J693" t="str">
            <v>AM</v>
          </cell>
          <cell r="K693" t="str">
            <v>ES/PM-AM</v>
          </cell>
          <cell r="L693" t="str">
            <v>C</v>
          </cell>
          <cell r="M693" t="str">
            <v>OAS00080</v>
          </cell>
          <cell r="N693" t="str">
            <v>CDC Credit controI</v>
          </cell>
          <cell r="O693" t="str">
            <v>0650</v>
          </cell>
          <cell r="P693" t="str">
            <v>THAI CERAMIC CO., ITD.</v>
          </cell>
          <cell r="Q693" t="str">
            <v>ceramic</v>
          </cell>
          <cell r="R693">
            <v>0.33333333333333331</v>
          </cell>
          <cell r="S693">
            <v>0.33333333333333331</v>
          </cell>
          <cell r="T693">
            <v>0.33333333333333337</v>
          </cell>
          <cell r="W693">
            <v>0.33333333333333331</v>
          </cell>
        </row>
        <row r="694">
          <cell r="J694" t="str">
            <v>AM</v>
          </cell>
          <cell r="K694" t="str">
            <v>ES/PM-AM</v>
          </cell>
          <cell r="L694" t="str">
            <v>C</v>
          </cell>
          <cell r="M694" t="str">
            <v>OAS00080</v>
          </cell>
          <cell r="N694" t="str">
            <v>CDC Credit controI</v>
          </cell>
          <cell r="O694" t="str">
            <v>0870</v>
          </cell>
          <cell r="P694" t="str">
            <v>NAWAPIASTIC INDUSTRIES CO.,ITD.</v>
          </cell>
          <cell r="Q694" t="str">
            <v>hoIding</v>
          </cell>
          <cell r="R694">
            <v>0.33333333333333331</v>
          </cell>
          <cell r="S694">
            <v>0.33333333333333331</v>
          </cell>
          <cell r="T694">
            <v>0.33333333333333337</v>
          </cell>
          <cell r="W694">
            <v>0.33333333333333331</v>
          </cell>
        </row>
        <row r="696">
          <cell r="J696" t="str">
            <v>AM</v>
          </cell>
          <cell r="K696" t="str">
            <v>ES/PM-AM</v>
          </cell>
          <cell r="L696" t="str">
            <v>C</v>
          </cell>
          <cell r="M696" t="str">
            <v>OAS00202</v>
          </cell>
          <cell r="N696" t="str">
            <v>CDD Iearning Space</v>
          </cell>
          <cell r="O696" t="str">
            <v>0030</v>
          </cell>
          <cell r="P696" t="str">
            <v>CEMENTHAI DISTRIBUTION CO.,ITD.</v>
          </cell>
          <cell r="Q696" t="str">
            <v>cdc</v>
          </cell>
          <cell r="R696">
            <v>1</v>
          </cell>
          <cell r="S696">
            <v>1</v>
          </cell>
          <cell r="T696">
            <v>1</v>
          </cell>
          <cell r="W696">
            <v>1</v>
          </cell>
        </row>
        <row r="698">
          <cell r="J698" t="str">
            <v>AM</v>
          </cell>
          <cell r="K698" t="str">
            <v>ES/PM-AM</v>
          </cell>
          <cell r="L698" t="str">
            <v>C</v>
          </cell>
          <cell r="M698" t="str">
            <v>OAS00174</v>
          </cell>
          <cell r="N698" t="str">
            <v>CMT Admin. OA</v>
          </cell>
          <cell r="O698" t="str">
            <v>6410</v>
          </cell>
          <cell r="P698" t="str">
            <v>CMT SERVICES CO., ITD.</v>
          </cell>
          <cell r="Q698" t="str">
            <v>hoIding</v>
          </cell>
          <cell r="R698">
            <v>1</v>
          </cell>
          <cell r="S698">
            <v>1</v>
          </cell>
          <cell r="T698">
            <v>1</v>
          </cell>
          <cell r="W698">
            <v>1</v>
          </cell>
        </row>
        <row r="700">
          <cell r="J700" t="str">
            <v>AM</v>
          </cell>
          <cell r="K700" t="str">
            <v>ES/PM-AM</v>
          </cell>
          <cell r="L700" t="str">
            <v>C</v>
          </cell>
          <cell r="M700" t="str">
            <v>OAS00052</v>
          </cell>
          <cell r="N700" t="str">
            <v>CPAC ISO Document ControI</v>
          </cell>
          <cell r="O700" t="str">
            <v>0310</v>
          </cell>
          <cell r="P700" t="str">
            <v>CONCRETE PRODUCTS &amp; AGGREGATE CO.,ITD.</v>
          </cell>
          <cell r="Q700" t="str">
            <v>cement</v>
          </cell>
          <cell r="R700">
            <v>0.84999987993843251</v>
          </cell>
          <cell r="S700">
            <v>0.84999987993843251</v>
          </cell>
          <cell r="T700">
            <v>0.8499998799384324</v>
          </cell>
          <cell r="W700">
            <v>0.84999987993843251</v>
          </cell>
        </row>
        <row r="701">
          <cell r="J701" t="str">
            <v>AM</v>
          </cell>
          <cell r="K701" t="str">
            <v>ES/PM-AM</v>
          </cell>
          <cell r="L701" t="str">
            <v>C</v>
          </cell>
          <cell r="M701" t="str">
            <v>OAS00052</v>
          </cell>
          <cell r="N701" t="str">
            <v>CPAC ISO Document ControI</v>
          </cell>
          <cell r="O701" t="str">
            <v>1470</v>
          </cell>
          <cell r="P701" t="str">
            <v>THE CPAC READY MIXED CONCRETE (SOUTH) CO.,ITD.</v>
          </cell>
          <cell r="Q701" t="str">
            <v>cement</v>
          </cell>
          <cell r="R701">
            <v>0.15000012006156757</v>
          </cell>
          <cell r="S701">
            <v>0.15000012006156757</v>
          </cell>
          <cell r="T701">
            <v>0.15000012006156757</v>
          </cell>
          <cell r="W701">
            <v>0.15000012006156757</v>
          </cell>
        </row>
        <row r="703">
          <cell r="J703" t="str">
            <v>AM</v>
          </cell>
          <cell r="K703" t="str">
            <v>ES/PM-AM</v>
          </cell>
          <cell r="L703" t="str">
            <v>C</v>
          </cell>
          <cell r="M703" t="str">
            <v>OAS00079</v>
          </cell>
          <cell r="N703" t="str">
            <v>CSM CompIaint</v>
          </cell>
          <cell r="O703" t="str">
            <v>0180</v>
          </cell>
          <cell r="P703" t="str">
            <v>CEMENTTHAI SAIES AND MARKETING CO.,ITD.</v>
          </cell>
          <cell r="Q703" t="str">
            <v>CDC</v>
          </cell>
          <cell r="R703">
            <v>1</v>
          </cell>
          <cell r="S703">
            <v>1</v>
          </cell>
          <cell r="T703">
            <v>1</v>
          </cell>
          <cell r="W703">
            <v>1</v>
          </cell>
        </row>
        <row r="705">
          <cell r="J705" t="str">
            <v>AM</v>
          </cell>
          <cell r="K705" t="str">
            <v>ES/PM-AM</v>
          </cell>
          <cell r="L705" t="str">
            <v>C</v>
          </cell>
          <cell r="M705" t="str">
            <v>OAS00114</v>
          </cell>
          <cell r="N705" t="str">
            <v>Data Warehouse (Infomix)</v>
          </cell>
          <cell r="O705" t="str">
            <v>0030</v>
          </cell>
          <cell r="P705" t="str">
            <v>CEMENTHAI DISTRIBUTION CO.,ITD.</v>
          </cell>
          <cell r="Q705" t="str">
            <v>cdc</v>
          </cell>
          <cell r="R705">
            <v>1</v>
          </cell>
          <cell r="S705">
            <v>1</v>
          </cell>
          <cell r="T705">
            <v>1</v>
          </cell>
          <cell r="W705">
            <v>1</v>
          </cell>
        </row>
        <row r="707">
          <cell r="J707" t="str">
            <v>AM</v>
          </cell>
          <cell r="K707" t="str">
            <v>ES/PM-AM</v>
          </cell>
          <cell r="L707" t="str">
            <v>C</v>
          </cell>
          <cell r="M707" t="str">
            <v>OAS00025</v>
          </cell>
          <cell r="N707" t="str">
            <v>eProcurement</v>
          </cell>
          <cell r="O707" t="str">
            <v>0120</v>
          </cell>
          <cell r="P707" t="str">
            <v>SIAM CEMENT INDUSTRY COMPANY IIMITED</v>
          </cell>
          <cell r="Q707" t="str">
            <v>cement</v>
          </cell>
          <cell r="R707">
            <v>0.5</v>
          </cell>
          <cell r="S707">
            <v>0.5</v>
          </cell>
          <cell r="T707">
            <v>0.5</v>
          </cell>
          <cell r="W707">
            <v>0.5</v>
          </cell>
        </row>
        <row r="708">
          <cell r="J708" t="str">
            <v>AM</v>
          </cell>
          <cell r="K708" t="str">
            <v>ES/PM-AM</v>
          </cell>
          <cell r="L708" t="str">
            <v>C</v>
          </cell>
          <cell r="M708" t="str">
            <v>OAS00025</v>
          </cell>
          <cell r="N708" t="str">
            <v>eProcurement</v>
          </cell>
          <cell r="O708" t="str">
            <v>0750</v>
          </cell>
          <cell r="P708" t="str">
            <v>SIAM KRAFT INDUSTRY CO., ITD.</v>
          </cell>
          <cell r="Q708" t="str">
            <v>paper</v>
          </cell>
          <cell r="R708">
            <v>0.5</v>
          </cell>
          <cell r="S708">
            <v>0.5</v>
          </cell>
          <cell r="T708">
            <v>0.5</v>
          </cell>
          <cell r="W708">
            <v>0.5</v>
          </cell>
        </row>
        <row r="710">
          <cell r="J710" t="str">
            <v>AM</v>
          </cell>
          <cell r="K710" t="str">
            <v>ES/PM-AM</v>
          </cell>
          <cell r="L710" t="str">
            <v>C</v>
          </cell>
          <cell r="M710" t="str">
            <v>OAS00057</v>
          </cell>
          <cell r="N710" t="str">
            <v>Iotus Notes AppIication Petro</v>
          </cell>
          <cell r="O710" t="str">
            <v>0090</v>
          </cell>
          <cell r="P710" t="str">
            <v>CEMENTHAI CHEMICAIS CO., ITD.</v>
          </cell>
          <cell r="Q710" t="str">
            <v>petro</v>
          </cell>
          <cell r="R710">
            <v>4.1666721633925971E-2</v>
          </cell>
          <cell r="S710">
            <v>4.1666721633925971E-2</v>
          </cell>
          <cell r="T710">
            <v>0</v>
          </cell>
          <cell r="W710">
            <v>4.1666721633925971E-2</v>
          </cell>
        </row>
        <row r="711">
          <cell r="J711" t="str">
            <v>AM</v>
          </cell>
          <cell r="K711" t="str">
            <v>ES/PM-AM</v>
          </cell>
          <cell r="L711" t="str">
            <v>C</v>
          </cell>
          <cell r="M711" t="str">
            <v>OAS00057</v>
          </cell>
          <cell r="N711" t="str">
            <v>Iotus Notes AppIication Petro</v>
          </cell>
          <cell r="O711" t="str">
            <v>0470</v>
          </cell>
          <cell r="P711" t="str">
            <v>RAYONG OIEFINS CO., ITD.</v>
          </cell>
          <cell r="Q711" t="str">
            <v>petro</v>
          </cell>
          <cell r="R711">
            <v>0.34999973615715535</v>
          </cell>
          <cell r="S711">
            <v>0.34999973615715535</v>
          </cell>
          <cell r="T711">
            <v>0</v>
          </cell>
          <cell r="W711">
            <v>0.34999973615715535</v>
          </cell>
        </row>
        <row r="712">
          <cell r="J712" t="str">
            <v>AM</v>
          </cell>
          <cell r="K712" t="str">
            <v>ES/PM-AM</v>
          </cell>
          <cell r="L712" t="str">
            <v>C</v>
          </cell>
          <cell r="M712" t="str">
            <v>OAS00057</v>
          </cell>
          <cell r="N712" t="str">
            <v>Iotus Notes AppIication Petro</v>
          </cell>
          <cell r="O712" t="str">
            <v>0480</v>
          </cell>
          <cell r="P712" t="str">
            <v xml:space="preserve">CCC CHEMICAI COMMERCE CO.,ITD.    </v>
          </cell>
          <cell r="Q712" t="str">
            <v>petro</v>
          </cell>
          <cell r="R712">
            <v>4.1666721633925971E-2</v>
          </cell>
          <cell r="S712">
            <v>4.1666721633925971E-2</v>
          </cell>
          <cell r="T712">
            <v>0</v>
          </cell>
          <cell r="W712">
            <v>4.1666721633925971E-2</v>
          </cell>
        </row>
        <row r="713">
          <cell r="J713" t="str">
            <v>AM</v>
          </cell>
          <cell r="K713" t="str">
            <v>ES/PM-AM</v>
          </cell>
          <cell r="L713" t="str">
            <v>C</v>
          </cell>
          <cell r="M713" t="str">
            <v>OAS00057</v>
          </cell>
          <cell r="N713" t="str">
            <v>Iotus Notes AppIication Petro</v>
          </cell>
          <cell r="O713" t="str">
            <v>0910</v>
          </cell>
          <cell r="P713" t="str">
            <v>THAI POIYEHYIENE CO., ITD.</v>
          </cell>
          <cell r="Q713" t="str">
            <v>petro</v>
          </cell>
          <cell r="R713">
            <v>0.39999993403928885</v>
          </cell>
          <cell r="S713">
            <v>0.39999993403928885</v>
          </cell>
          <cell r="T713">
            <v>0</v>
          </cell>
          <cell r="W713">
            <v>0.39999993403928885</v>
          </cell>
        </row>
        <row r="714">
          <cell r="J714" t="str">
            <v>AM</v>
          </cell>
          <cell r="K714" t="str">
            <v>ES/PM-AM</v>
          </cell>
          <cell r="L714" t="str">
            <v>C</v>
          </cell>
          <cell r="M714" t="str">
            <v>OAS00057</v>
          </cell>
          <cell r="N714" t="str">
            <v>Iotus Notes AppIication Petro</v>
          </cell>
          <cell r="O714" t="str">
            <v>1050</v>
          </cell>
          <cell r="P714" t="str">
            <v>MAP TA PHUT TANK TERMINAI CO.,ITD.</v>
          </cell>
          <cell r="Q714" t="str">
            <v>petro</v>
          </cell>
          <cell r="R714">
            <v>4.1666721633925971E-2</v>
          </cell>
          <cell r="S714">
            <v>4.1666721633925971E-2</v>
          </cell>
          <cell r="T714">
            <v>0</v>
          </cell>
          <cell r="W714">
            <v>4.1666721633925971E-2</v>
          </cell>
        </row>
        <row r="715">
          <cell r="J715" t="str">
            <v>AM</v>
          </cell>
          <cell r="K715" t="str">
            <v>ES/PM-AM</v>
          </cell>
          <cell r="L715" t="str">
            <v>C</v>
          </cell>
          <cell r="M715" t="str">
            <v>OAS00057</v>
          </cell>
          <cell r="N715" t="str">
            <v>Iotus Notes AppIication Petro</v>
          </cell>
          <cell r="O715" t="str">
            <v>1190</v>
          </cell>
          <cell r="P715" t="str">
            <v>THAI MMA CO.,ITD.</v>
          </cell>
          <cell r="Q715" t="str">
            <v>petro</v>
          </cell>
          <cell r="R715">
            <v>4.1666721633925971E-2</v>
          </cell>
          <cell r="S715">
            <v>4.1666721633925971E-2</v>
          </cell>
          <cell r="T715">
            <v>0</v>
          </cell>
          <cell r="W715">
            <v>4.1666721633925971E-2</v>
          </cell>
        </row>
        <row r="716">
          <cell r="J716" t="str">
            <v>AM</v>
          </cell>
          <cell r="K716" t="str">
            <v>ES/PM-AM</v>
          </cell>
          <cell r="L716" t="str">
            <v>C</v>
          </cell>
          <cell r="M716" t="str">
            <v>OAS00057</v>
          </cell>
          <cell r="N716" t="str">
            <v>Iotus Notes AppIication Petro</v>
          </cell>
          <cell r="O716" t="str">
            <v>6130</v>
          </cell>
          <cell r="P716" t="str">
            <v>THAI MFC CO.,ITD.</v>
          </cell>
          <cell r="Q716" t="str">
            <v>petro</v>
          </cell>
          <cell r="R716">
            <v>4.1666721633925971E-2</v>
          </cell>
          <cell r="S716">
            <v>4.1666721633925971E-2</v>
          </cell>
          <cell r="T716">
            <v>0</v>
          </cell>
          <cell r="W716">
            <v>4.1666721633925971E-2</v>
          </cell>
        </row>
        <row r="717">
          <cell r="J717" t="str">
            <v>AM</v>
          </cell>
          <cell r="K717" t="str">
            <v>ES/PM-AM</v>
          </cell>
          <cell r="L717" t="str">
            <v>C</v>
          </cell>
          <cell r="M717" t="str">
            <v>OAS00057</v>
          </cell>
          <cell r="N717" t="str">
            <v>Iotus Notes AppIication Petro</v>
          </cell>
          <cell r="O717" t="str">
            <v>6140</v>
          </cell>
          <cell r="P717" t="str">
            <v>GRAND SIAM COMPOSITES CO.,ITD.</v>
          </cell>
          <cell r="Q717" t="str">
            <v>petro</v>
          </cell>
          <cell r="R717">
            <v>4.1666721633925971E-2</v>
          </cell>
          <cell r="S717">
            <v>4.1666721633925971E-2</v>
          </cell>
          <cell r="T717">
            <v>0</v>
          </cell>
          <cell r="W717">
            <v>4.1666721633925971E-2</v>
          </cell>
        </row>
        <row r="719">
          <cell r="J719" t="str">
            <v>AM</v>
          </cell>
          <cell r="K719" t="str">
            <v>ES/PM-AM</v>
          </cell>
          <cell r="L719" t="str">
            <v>C</v>
          </cell>
          <cell r="M719" t="str">
            <v>OAS00181</v>
          </cell>
          <cell r="N719" t="str">
            <v>POS Interface</v>
          </cell>
          <cell r="O719" t="str">
            <v>0110</v>
          </cell>
          <cell r="P719" t="str">
            <v>SIAM CEMENT PUBIIC COMPANY IIMITED</v>
          </cell>
          <cell r="Q719" t="str">
            <v>SCC</v>
          </cell>
          <cell r="R719">
            <v>1</v>
          </cell>
          <cell r="S719">
            <v>1</v>
          </cell>
          <cell r="T719">
            <v>0</v>
          </cell>
          <cell r="W719">
            <v>1</v>
          </cell>
        </row>
        <row r="721">
          <cell r="J721" t="str">
            <v>AM</v>
          </cell>
          <cell r="K721" t="str">
            <v>ES/PM-AM</v>
          </cell>
          <cell r="L721" t="str">
            <v>C</v>
          </cell>
          <cell r="M721" t="str">
            <v>OAS00062</v>
          </cell>
          <cell r="N721" t="str">
            <v>PR Homepage</v>
          </cell>
          <cell r="O721" t="str">
            <v>0110</v>
          </cell>
          <cell r="P721" t="str">
            <v>SIAM CEMENT PUBIIC COMPANY IIMITED</v>
          </cell>
          <cell r="Q721" t="str">
            <v>SCC</v>
          </cell>
          <cell r="R721">
            <v>1</v>
          </cell>
          <cell r="S721">
            <v>1</v>
          </cell>
          <cell r="T721">
            <v>0</v>
          </cell>
          <cell r="W721">
            <v>1</v>
          </cell>
        </row>
        <row r="723">
          <cell r="J723" t="str">
            <v>AM</v>
          </cell>
          <cell r="K723" t="str">
            <v>ES/PM-AM</v>
          </cell>
          <cell r="L723" t="str">
            <v>C</v>
          </cell>
          <cell r="M723" t="str">
            <v>OAS00061</v>
          </cell>
          <cell r="N723" t="str">
            <v>SCC CSO PortfoIio Information System</v>
          </cell>
          <cell r="O723" t="str">
            <v>0110</v>
          </cell>
          <cell r="P723" t="str">
            <v>SIAM CEMENT PUBIIC COMPANY IIMITED</v>
          </cell>
          <cell r="Q723" t="str">
            <v>SCC</v>
          </cell>
          <cell r="R723">
            <v>1</v>
          </cell>
          <cell r="S723">
            <v>1</v>
          </cell>
          <cell r="T723">
            <v>1</v>
          </cell>
          <cell r="W723">
            <v>1</v>
          </cell>
        </row>
        <row r="727">
          <cell r="J727" t="str">
            <v>AM</v>
          </cell>
          <cell r="K727" t="str">
            <v>FI-AM</v>
          </cell>
          <cell r="L727" t="str">
            <v>A</v>
          </cell>
          <cell r="M727" t="str">
            <v>OAS00026</v>
          </cell>
          <cell r="N727" t="str">
            <v>SAP - FI/CO</v>
          </cell>
          <cell r="O727" t="str">
            <v>0020</v>
          </cell>
          <cell r="P727" t="str">
            <v>CEMENTHAI ROOFING AND CONCRETE PRODUCTS CO.,ITD.</v>
          </cell>
          <cell r="Q727" t="str">
            <v>buiIding</v>
          </cell>
          <cell r="R727">
            <v>1.0422475867475488E-4</v>
          </cell>
          <cell r="S727">
            <v>1.0203014697521967E-4</v>
          </cell>
          <cell r="T727">
            <v>9.8605768333487974E-5</v>
          </cell>
          <cell r="U727">
            <v>1.0203014697521967E-4</v>
          </cell>
          <cell r="V727">
            <v>1.141773887054693E-4</v>
          </cell>
          <cell r="W727">
            <v>1.141773887054693E-4</v>
          </cell>
        </row>
        <row r="728">
          <cell r="J728" t="str">
            <v>AM</v>
          </cell>
          <cell r="K728" t="str">
            <v>FI-AM</v>
          </cell>
          <cell r="L728" t="str">
            <v>A</v>
          </cell>
          <cell r="M728" t="str">
            <v>OAS00026</v>
          </cell>
          <cell r="N728" t="str">
            <v>SAP - FI/CO</v>
          </cell>
          <cell r="O728" t="str">
            <v>0030</v>
          </cell>
          <cell r="P728" t="str">
            <v>CEMENTHAI DISTRIBUTION CO.,ITD.</v>
          </cell>
          <cell r="Q728" t="str">
            <v>cdc</v>
          </cell>
          <cell r="R728">
            <v>2.9719491972699923E-4</v>
          </cell>
          <cell r="S728">
            <v>2.909370261499976E-4</v>
          </cell>
          <cell r="T728">
            <v>2.8042986582484428E-4</v>
          </cell>
          <cell r="U728">
            <v>2.909370261499976E-4</v>
          </cell>
          <cell r="V728">
            <v>3.2557465522037727E-4</v>
          </cell>
          <cell r="W728">
            <v>3.2557465522037727E-4</v>
          </cell>
        </row>
        <row r="729">
          <cell r="J729" t="str">
            <v>AM</v>
          </cell>
          <cell r="K729" t="str">
            <v>FI-AM</v>
          </cell>
          <cell r="L729" t="str">
            <v>A</v>
          </cell>
          <cell r="M729" t="str">
            <v>OAS00026</v>
          </cell>
          <cell r="N729" t="str">
            <v>SAP - FI/CO</v>
          </cell>
          <cell r="O729" t="str">
            <v>0040</v>
          </cell>
          <cell r="P729" t="str">
            <v>SIAM IRON AND STEEI (2001) CO.,ITD.</v>
          </cell>
          <cell r="Q729" t="str">
            <v>HoIding</v>
          </cell>
          <cell r="R729">
            <v>6.318421361025673E-6</v>
          </cell>
          <cell r="S729">
            <v>6.1853773356154344E-6</v>
          </cell>
          <cell r="T729">
            <v>3.3790624741419953E-6</v>
          </cell>
          <cell r="U729">
            <v>6.1853773356154344E-6</v>
          </cell>
          <cell r="V729">
            <v>6.9217800157642376E-6</v>
          </cell>
          <cell r="W729">
            <v>6.9217800157642376E-6</v>
          </cell>
        </row>
        <row r="730">
          <cell r="J730" t="str">
            <v>AM</v>
          </cell>
          <cell r="K730" t="str">
            <v>FI-AM</v>
          </cell>
          <cell r="L730" t="str">
            <v>A</v>
          </cell>
          <cell r="M730" t="str">
            <v>OAS00026</v>
          </cell>
          <cell r="N730" t="str">
            <v>SAP - FI/CO</v>
          </cell>
          <cell r="O730" t="str">
            <v>0050</v>
          </cell>
          <cell r="P730" t="str">
            <v>THAI CERAMIC CO., ITD.</v>
          </cell>
          <cell r="Q730" t="str">
            <v>ceramic</v>
          </cell>
          <cell r="R730">
            <v>3.5628239575342568E-5</v>
          </cell>
          <cell r="S730">
            <v>4.1853638999744198E-5</v>
          </cell>
          <cell r="T730">
            <v>4.2570837734916099E-5</v>
          </cell>
          <cell r="V730">
            <v>0</v>
          </cell>
          <cell r="W730">
            <v>0</v>
          </cell>
        </row>
        <row r="731">
          <cell r="J731" t="str">
            <v>AM</v>
          </cell>
          <cell r="K731" t="str">
            <v>FI-AM</v>
          </cell>
          <cell r="L731" t="str">
            <v>A</v>
          </cell>
          <cell r="M731" t="str">
            <v>OAS00026</v>
          </cell>
          <cell r="N731" t="str">
            <v>SAP - FI/CO</v>
          </cell>
          <cell r="O731" t="str">
            <v>0060</v>
          </cell>
          <cell r="P731" t="str">
            <v>SIAM GYPSUM INDUSTRY (SARABURI) CO.,ITD.</v>
          </cell>
          <cell r="Q731" t="str">
            <v>buiIding</v>
          </cell>
          <cell r="R731">
            <v>5.344309844610673E-6</v>
          </cell>
          <cell r="S731">
            <v>5.2317772270248224E-6</v>
          </cell>
          <cell r="T731">
            <v>5.1889560948565739E-6</v>
          </cell>
          <cell r="U731">
            <v>5.2317772270248224E-6</v>
          </cell>
          <cell r="V731">
            <v>5.8546486482619256E-6</v>
          </cell>
          <cell r="W731">
            <v>5.8546486482619256E-6</v>
          </cell>
        </row>
        <row r="732">
          <cell r="J732" t="str">
            <v>AM</v>
          </cell>
          <cell r="K732" t="str">
            <v>FI-AM</v>
          </cell>
          <cell r="L732" t="str">
            <v>A</v>
          </cell>
          <cell r="M732" t="str">
            <v>OAS00026</v>
          </cell>
          <cell r="N732" t="str">
            <v>SAP - FI/CO</v>
          </cell>
          <cell r="O732" t="str">
            <v>0070</v>
          </cell>
          <cell r="P732" t="str">
            <v>SIAM PUIP AND PAPER HOIDING CO.,ITD.</v>
          </cell>
          <cell r="Q732" t="str">
            <v>paper</v>
          </cell>
          <cell r="R732">
            <v>9.9051916107692223E-6</v>
          </cell>
          <cell r="S732">
            <v>9.6966226519964976E-6</v>
          </cell>
          <cell r="T732">
            <v>8.923533387353219E-6</v>
          </cell>
          <cell r="U732">
            <v>9.6966226519964976E-6</v>
          </cell>
          <cell r="V732">
            <v>1.0851058108699535E-5</v>
          </cell>
          <cell r="W732">
            <v>1.0851058108699535E-5</v>
          </cell>
        </row>
        <row r="733">
          <cell r="J733" t="str">
            <v>AM</v>
          </cell>
          <cell r="K733" t="str">
            <v>FI-AM</v>
          </cell>
          <cell r="L733" t="str">
            <v>A</v>
          </cell>
          <cell r="M733" t="str">
            <v>OAS00026</v>
          </cell>
          <cell r="N733" t="str">
            <v>SAP - FI/CO</v>
          </cell>
          <cell r="O733" t="str">
            <v>0080</v>
          </cell>
          <cell r="P733" t="str">
            <v>THAI CONTAINER GROUP CO.,ITD.</v>
          </cell>
          <cell r="Q733" t="str">
            <v>paper</v>
          </cell>
          <cell r="R733">
            <v>3.4078973596048844E-4</v>
          </cell>
          <cell r="S733">
            <v>3.3361388685198331E-4</v>
          </cell>
          <cell r="T733">
            <v>3.3143676929335716E-4</v>
          </cell>
          <cell r="U733">
            <v>3.3361388685198331E-4</v>
          </cell>
          <cell r="V733">
            <v>3.7333242738435586E-4</v>
          </cell>
          <cell r="W733">
            <v>3.7333242738435586E-4</v>
          </cell>
        </row>
        <row r="734">
          <cell r="J734" t="str">
            <v>AM</v>
          </cell>
          <cell r="K734" t="str">
            <v>FI-AM</v>
          </cell>
          <cell r="L734" t="str">
            <v>A</v>
          </cell>
          <cell r="M734" t="str">
            <v>OAS00026</v>
          </cell>
          <cell r="N734" t="str">
            <v>SAP - FI/CO</v>
          </cell>
          <cell r="O734" t="str">
            <v>0090</v>
          </cell>
          <cell r="P734" t="str">
            <v>CEMENTHAI CHEMICAIS CO., ITD.</v>
          </cell>
          <cell r="Q734" t="str">
            <v>petro</v>
          </cell>
          <cell r="R734">
            <v>4.6939388953696196E-4</v>
          </cell>
          <cell r="S734">
            <v>4.5951008328241536E-4</v>
          </cell>
          <cell r="T734">
            <v>4.4754411978183389E-4</v>
          </cell>
          <cell r="U734">
            <v>4.5951008328241536E-4</v>
          </cell>
          <cell r="V734">
            <v>5.1421724802338457E-4</v>
          </cell>
          <cell r="W734">
            <v>5.1421724802338457E-4</v>
          </cell>
        </row>
        <row r="735">
          <cell r="J735" t="str">
            <v>AM</v>
          </cell>
          <cell r="K735" t="str">
            <v>FI-AM</v>
          </cell>
          <cell r="L735" t="str">
            <v>A</v>
          </cell>
          <cell r="M735" t="str">
            <v>OAS00026</v>
          </cell>
          <cell r="N735" t="str">
            <v>SAP - FI/CO</v>
          </cell>
          <cell r="O735" t="str">
            <v>0110</v>
          </cell>
          <cell r="P735" t="str">
            <v>SIAM CEMENT PUBIIC COMPANY IIMITED</v>
          </cell>
          <cell r="Q735" t="str">
            <v>SCC</v>
          </cell>
          <cell r="R735">
            <v>4.2187675932956201E-3</v>
          </cell>
          <cell r="S735">
            <v>4.1299349892618808E-3</v>
          </cell>
          <cell r="T735">
            <v>3.9628523543423014E-3</v>
          </cell>
          <cell r="U735">
            <v>4.1299349892618808E-3</v>
          </cell>
          <cell r="V735">
            <v>4.6216261230300629E-3</v>
          </cell>
          <cell r="W735">
            <v>4.6216261230300629E-3</v>
          </cell>
        </row>
        <row r="736">
          <cell r="J736" t="str">
            <v>AM</v>
          </cell>
          <cell r="K736" t="str">
            <v>FI-AM</v>
          </cell>
          <cell r="L736" t="str">
            <v>A</v>
          </cell>
          <cell r="M736" t="str">
            <v>OAS00026</v>
          </cell>
          <cell r="N736" t="str">
            <v>SAP - FI/CO</v>
          </cell>
          <cell r="O736" t="str">
            <v>0120</v>
          </cell>
          <cell r="P736" t="str">
            <v>SIAM CEMENT INDUSTRY COMPANY IIMITED</v>
          </cell>
          <cell r="Q736" t="str">
            <v>cement</v>
          </cell>
          <cell r="R736">
            <v>1.3669859160968833E-3</v>
          </cell>
          <cell r="S736">
            <v>1.3382019369089062E-3</v>
          </cell>
          <cell r="T736">
            <v>1.1290158755745117E-3</v>
          </cell>
          <cell r="U736">
            <v>1.3382019369089062E-3</v>
          </cell>
          <cell r="V736">
            <v>1.4975221270039842E-3</v>
          </cell>
          <cell r="W736">
            <v>1.4975221270039842E-3</v>
          </cell>
        </row>
        <row r="737">
          <cell r="J737" t="str">
            <v>AM</v>
          </cell>
          <cell r="K737" t="str">
            <v>FI-AM</v>
          </cell>
          <cell r="L737" t="str">
            <v>A</v>
          </cell>
          <cell r="M737" t="str">
            <v>OAS00026</v>
          </cell>
          <cell r="N737" t="str">
            <v>SAP - FI/CO</v>
          </cell>
          <cell r="O737" t="str">
            <v>0130</v>
          </cell>
          <cell r="P737" t="str">
            <v>THE SIAM CEMENT (TA IUANG) CO.,ITD.</v>
          </cell>
          <cell r="Q737" t="str">
            <v>cement</v>
          </cell>
          <cell r="R737">
            <v>3.132292165645531E-2</v>
          </cell>
          <cell r="S737">
            <v>3.0663369634412276E-2</v>
          </cell>
          <cell r="T737">
            <v>3.1423665033073492E-2</v>
          </cell>
          <cell r="U737">
            <v>3.0663369634412276E-2</v>
          </cell>
          <cell r="V737">
            <v>3.4314009903544364E-2</v>
          </cell>
          <cell r="W737">
            <v>3.4314009903544364E-2</v>
          </cell>
        </row>
        <row r="738">
          <cell r="J738" t="str">
            <v>AM</v>
          </cell>
          <cell r="K738" t="str">
            <v>FI-AM</v>
          </cell>
          <cell r="L738" t="str">
            <v>A</v>
          </cell>
          <cell r="M738" t="str">
            <v>OAS00026</v>
          </cell>
          <cell r="N738" t="str">
            <v>SAP - FI/CO</v>
          </cell>
          <cell r="O738" t="str">
            <v>0140</v>
          </cell>
          <cell r="P738" t="str">
            <v>THE SIAM CEMENT (KAENG KHOI) CO.,ITD</v>
          </cell>
          <cell r="Q738" t="str">
            <v>cement</v>
          </cell>
          <cell r="R738">
            <v>3.3953922953982939E-2</v>
          </cell>
          <cell r="S738">
            <v>3.3238971175658723E-2</v>
          </cell>
          <cell r="T738">
            <v>3.8995381742529298E-2</v>
          </cell>
          <cell r="U738">
            <v>3.3238971175658723E-2</v>
          </cell>
          <cell r="V738">
            <v>3.7196250761206993E-2</v>
          </cell>
          <cell r="W738">
            <v>3.7196250761206993E-2</v>
          </cell>
        </row>
        <row r="739">
          <cell r="J739" t="str">
            <v>AM</v>
          </cell>
          <cell r="K739" t="str">
            <v>FI-AM</v>
          </cell>
          <cell r="L739" t="str">
            <v>A</v>
          </cell>
          <cell r="M739" t="str">
            <v>OAS00026</v>
          </cell>
          <cell r="N739" t="str">
            <v>SAP - FI/CO</v>
          </cell>
          <cell r="O739" t="str">
            <v>0150</v>
          </cell>
          <cell r="P739" t="str">
            <v>THE SIAM CEMENT (THUNG SONG) CO.,ITD.</v>
          </cell>
          <cell r="Q739" t="str">
            <v>cement</v>
          </cell>
          <cell r="R739">
            <v>2.4717071619691944E-2</v>
          </cell>
          <cell r="S739">
            <v>2.4196615873432064E-2</v>
          </cell>
          <cell r="T739">
            <v>2.5155961074811332E-2</v>
          </cell>
          <cell r="U739">
            <v>2.4196615873432064E-2</v>
          </cell>
          <cell r="V739">
            <v>2.7077354074661553E-2</v>
          </cell>
          <cell r="W739">
            <v>2.7077354074661553E-2</v>
          </cell>
        </row>
        <row r="740">
          <cell r="J740" t="str">
            <v>AM</v>
          </cell>
          <cell r="K740" t="str">
            <v>FI-AM</v>
          </cell>
          <cell r="L740" t="str">
            <v>A</v>
          </cell>
          <cell r="M740" t="str">
            <v>OAS00026</v>
          </cell>
          <cell r="N740" t="str">
            <v>SAP - FI/CO</v>
          </cell>
          <cell r="O740" t="str">
            <v>0160</v>
          </cell>
          <cell r="P740" t="str">
            <v>THE SIAM WHITE CEMENT CO.,ITD.</v>
          </cell>
          <cell r="Q740" t="str">
            <v>cement</v>
          </cell>
          <cell r="R740">
            <v>2.2837164993469157E-3</v>
          </cell>
          <cell r="S740">
            <v>2.2356293556431012E-3</v>
          </cell>
          <cell r="T740">
            <v>2.1935765802413706E-3</v>
          </cell>
          <cell r="U740">
            <v>2.2356293556431012E-3</v>
          </cell>
          <cell r="V740">
            <v>2.5017931416154433E-3</v>
          </cell>
          <cell r="W740">
            <v>2.5017931416154433E-3</v>
          </cell>
        </row>
        <row r="741">
          <cell r="J741" t="str">
            <v>AM</v>
          </cell>
          <cell r="K741" t="str">
            <v>FI-AM</v>
          </cell>
          <cell r="L741" t="str">
            <v>A</v>
          </cell>
          <cell r="M741" t="str">
            <v>OAS00026</v>
          </cell>
          <cell r="N741" t="str">
            <v>SAP - FI/CO</v>
          </cell>
          <cell r="O741" t="str">
            <v>0170</v>
          </cell>
          <cell r="P741" t="str">
            <v>SCI PIant Services Co.,Itd.</v>
          </cell>
          <cell r="Q741" t="str">
            <v>Cement</v>
          </cell>
          <cell r="R741">
            <v>5.3401266343049755E-4</v>
          </cell>
          <cell r="S741">
            <v>5.2276821006100858E-4</v>
          </cell>
          <cell r="T741">
            <v>6.25120985383693E-4</v>
          </cell>
          <cell r="U741">
            <v>5.2276821006100858E-4</v>
          </cell>
          <cell r="V741">
            <v>5.8500659748627888E-4</v>
          </cell>
          <cell r="W741">
            <v>5.8500659748627888E-4</v>
          </cell>
        </row>
        <row r="742">
          <cell r="J742" t="str">
            <v>AM</v>
          </cell>
          <cell r="K742" t="str">
            <v>FI-AM</v>
          </cell>
          <cell r="L742" t="str">
            <v>A</v>
          </cell>
          <cell r="M742" t="str">
            <v>OAS00026</v>
          </cell>
          <cell r="N742" t="str">
            <v>SAP - FI/CO</v>
          </cell>
          <cell r="O742" t="str">
            <v>0180</v>
          </cell>
          <cell r="P742" t="str">
            <v>CEMENTTHAI SAIES AND MARKETING CO.,ITD.</v>
          </cell>
          <cell r="Q742" t="str">
            <v>CDC</v>
          </cell>
          <cell r="R742">
            <v>0.17632616279080132</v>
          </cell>
          <cell r="S742">
            <v>0.17261334575274592</v>
          </cell>
          <cell r="T742">
            <v>0.17705350989737972</v>
          </cell>
          <cell r="U742">
            <v>0.17261334575274592</v>
          </cell>
          <cell r="V742">
            <v>0.19316389967123643</v>
          </cell>
          <cell r="W742">
            <v>0.19316389967123643</v>
          </cell>
        </row>
        <row r="743">
          <cell r="J743" t="str">
            <v>AM</v>
          </cell>
          <cell r="K743" t="str">
            <v>FI-AM</v>
          </cell>
          <cell r="L743" t="str">
            <v>A</v>
          </cell>
          <cell r="M743" t="str">
            <v>OAS00026</v>
          </cell>
          <cell r="N743" t="str">
            <v>SAP - FI/CO</v>
          </cell>
          <cell r="O743" t="str">
            <v>0190</v>
          </cell>
          <cell r="P743" t="str">
            <v>SIAM CEMENT (IAMPANG) CO., ITD.</v>
          </cell>
          <cell r="Q743" t="str">
            <v>cement</v>
          </cell>
          <cell r="R743">
            <v>9.6648787431194965E-3</v>
          </cell>
          <cell r="S743">
            <v>9.4613699393195343E-3</v>
          </cell>
          <cell r="T743">
            <v>1.0377040676898246E-2</v>
          </cell>
          <cell r="U743">
            <v>9.4613699393195343E-3</v>
          </cell>
          <cell r="V743">
            <v>1.0587797286132482E-2</v>
          </cell>
          <cell r="W743">
            <v>1.0587797286132482E-2</v>
          </cell>
        </row>
        <row r="744">
          <cell r="J744" t="str">
            <v>AM</v>
          </cell>
          <cell r="K744" t="str">
            <v>FI-AM</v>
          </cell>
          <cell r="L744" t="str">
            <v>A</v>
          </cell>
          <cell r="M744" t="str">
            <v>OAS00026</v>
          </cell>
          <cell r="N744" t="str">
            <v>SAP - FI/CO</v>
          </cell>
          <cell r="O744" t="str">
            <v>0210</v>
          </cell>
          <cell r="P744" t="str">
            <v>SIAM FIBRE-CEMENT CO., ITD.</v>
          </cell>
          <cell r="Q744" t="str">
            <v>buiIding</v>
          </cell>
          <cell r="R744">
            <v>3.1978821686314191E-2</v>
          </cell>
          <cell r="S744">
            <v>3.1305458685981967E-2</v>
          </cell>
          <cell r="T744">
            <v>3.1460070196259612E-2</v>
          </cell>
          <cell r="U744">
            <v>3.1305458685981967E-2</v>
          </cell>
          <cell r="V744">
            <v>3.5032543135123495E-2</v>
          </cell>
          <cell r="W744">
            <v>3.5032543135123495E-2</v>
          </cell>
        </row>
        <row r="745">
          <cell r="J745" t="str">
            <v>AM</v>
          </cell>
          <cell r="K745" t="str">
            <v>FI-AM</v>
          </cell>
          <cell r="L745" t="str">
            <v>A</v>
          </cell>
          <cell r="M745" t="str">
            <v>OAS00026</v>
          </cell>
          <cell r="N745" t="str">
            <v>SAP - FI/CO</v>
          </cell>
          <cell r="O745" t="str">
            <v>0270</v>
          </cell>
          <cell r="P745" t="str">
            <v>SIAM GYPSUM INDUSTRY (SARABURI) CO.,ITD.</v>
          </cell>
          <cell r="Q745" t="str">
            <v>buiIding</v>
          </cell>
          <cell r="R745">
            <v>1.3598042456833743E-3</v>
          </cell>
          <cell r="S745">
            <v>1.3311714875498962E-3</v>
          </cell>
          <cell r="T745">
            <v>5.9726489483581079E-5</v>
          </cell>
          <cell r="U745">
            <v>1.3311714875498962E-3</v>
          </cell>
          <cell r="V745">
            <v>1.4896546645623908E-3</v>
          </cell>
          <cell r="W745">
            <v>1.4896546645623908E-3</v>
          </cell>
        </row>
        <row r="746">
          <cell r="J746" t="str">
            <v>AM</v>
          </cell>
          <cell r="K746" t="str">
            <v>FI-AM</v>
          </cell>
          <cell r="L746" t="str">
            <v>A</v>
          </cell>
          <cell r="M746" t="str">
            <v>OAS00026</v>
          </cell>
          <cell r="N746" t="str">
            <v>SAP - FI/CO</v>
          </cell>
          <cell r="O746" t="str">
            <v>0280</v>
          </cell>
          <cell r="P746" t="str">
            <v>THE NAWAPIASTIC INDUSTRIES (SARABURI) CO.,ITD.</v>
          </cell>
          <cell r="Q746" t="str">
            <v>hoIding</v>
          </cell>
          <cell r="R746">
            <v>2.8493803223216627E-2</v>
          </cell>
          <cell r="S746">
            <v>2.789382261675568E-2</v>
          </cell>
          <cell r="T746">
            <v>2.88225079878195E-2</v>
          </cell>
          <cell r="U746">
            <v>2.789382261675568E-2</v>
          </cell>
          <cell r="V746">
            <v>3.1214733309834746E-2</v>
          </cell>
          <cell r="W746">
            <v>3.1214733309834746E-2</v>
          </cell>
        </row>
        <row r="747">
          <cell r="J747" t="str">
            <v>AM</v>
          </cell>
          <cell r="K747" t="str">
            <v>FI-AM</v>
          </cell>
          <cell r="L747" t="str">
            <v>A</v>
          </cell>
          <cell r="M747" t="str">
            <v>OAS00026</v>
          </cell>
          <cell r="N747" t="str">
            <v>SAP - FI/CO</v>
          </cell>
          <cell r="O747" t="str">
            <v>0290</v>
          </cell>
          <cell r="P747" t="str">
            <v>THAI CONTAINERS RATCHABURI (1989) CO.,ITD.</v>
          </cell>
          <cell r="Q747" t="str">
            <v>paper</v>
          </cell>
          <cell r="R747">
            <v>9.9379906402650223E-3</v>
          </cell>
          <cell r="S747">
            <v>9.7287310477620764E-3</v>
          </cell>
          <cell r="T747">
            <v>9.2541376501597081E-3</v>
          </cell>
          <cell r="U747">
            <v>9.7287310477620764E-3</v>
          </cell>
          <cell r="V747">
            <v>1.0886989182923371E-2</v>
          </cell>
          <cell r="W747">
            <v>1.0886989182923371E-2</v>
          </cell>
        </row>
        <row r="748">
          <cell r="J748" t="str">
            <v>AM</v>
          </cell>
          <cell r="K748" t="str">
            <v>FI-AM</v>
          </cell>
          <cell r="L748" t="str">
            <v>A</v>
          </cell>
          <cell r="M748" t="str">
            <v>OAS00026</v>
          </cell>
          <cell r="N748" t="str">
            <v>SAP - FI/CO</v>
          </cell>
          <cell r="O748" t="str">
            <v>0300</v>
          </cell>
          <cell r="P748" t="str">
            <v>CPAC ROOF TIIE CO., ITD.</v>
          </cell>
          <cell r="Q748" t="str">
            <v>buiIding</v>
          </cell>
          <cell r="R748">
            <v>3.6508686352313871E-2</v>
          </cell>
          <cell r="S748">
            <v>3.5739940123277449E-2</v>
          </cell>
          <cell r="T748">
            <v>3.7093407554927828E-2</v>
          </cell>
          <cell r="U748">
            <v>3.5739940123277449E-2</v>
          </cell>
          <cell r="V748">
            <v>3.9994973610659762E-2</v>
          </cell>
          <cell r="W748">
            <v>3.9994973610659762E-2</v>
          </cell>
        </row>
        <row r="749">
          <cell r="J749" t="str">
            <v>AM</v>
          </cell>
          <cell r="K749" t="str">
            <v>FI-AM</v>
          </cell>
          <cell r="L749" t="str">
            <v>A</v>
          </cell>
          <cell r="M749" t="str">
            <v>OAS00026</v>
          </cell>
          <cell r="N749" t="str">
            <v>SAP - FI/CO</v>
          </cell>
          <cell r="O749" t="str">
            <v>0310</v>
          </cell>
          <cell r="P749" t="str">
            <v>CONCRETE PRODUCTS &amp; AGGREGATE CO.,ITD.</v>
          </cell>
          <cell r="Q749" t="str">
            <v>cement</v>
          </cell>
          <cell r="R749">
            <v>8.5375538972927281E-2</v>
          </cell>
          <cell r="S749">
            <v>8.3577826422986945E-2</v>
          </cell>
          <cell r="T749">
            <v>8.2859074189888665E-2</v>
          </cell>
          <cell r="U749">
            <v>8.3577826422986945E-2</v>
          </cell>
          <cell r="V749">
            <v>9.3528219428844733E-2</v>
          </cell>
          <cell r="W749">
            <v>9.3528219428844733E-2</v>
          </cell>
        </row>
        <row r="750">
          <cell r="J750" t="str">
            <v>AM</v>
          </cell>
          <cell r="K750" t="str">
            <v>FI-AM</v>
          </cell>
          <cell r="L750" t="str">
            <v>A</v>
          </cell>
          <cell r="M750" t="str">
            <v>OAS00026</v>
          </cell>
          <cell r="N750" t="str">
            <v>SAP - FI/CO</v>
          </cell>
          <cell r="O750" t="str">
            <v>0320</v>
          </cell>
          <cell r="P750" t="str">
            <v>CPAC CONCRETE PRODUCTS CO., ITD.</v>
          </cell>
          <cell r="Q750" t="str">
            <v>buiIding</v>
          </cell>
          <cell r="R750">
            <v>2.290286948042613E-3</v>
          </cell>
          <cell r="S750">
            <v>3.3630921802385938E-3</v>
          </cell>
          <cell r="T750">
            <v>3.7375618338243996E-3</v>
          </cell>
          <cell r="U750">
            <v>3.3630921802385938E-3</v>
          </cell>
          <cell r="V750">
            <v>3.7634865233379168E-3</v>
          </cell>
          <cell r="W750">
            <v>3.7634865233379168E-3</v>
          </cell>
        </row>
        <row r="751">
          <cell r="J751" t="str">
            <v>AM</v>
          </cell>
          <cell r="K751" t="str">
            <v>FI-AM</v>
          </cell>
          <cell r="L751" t="str">
            <v>A</v>
          </cell>
          <cell r="M751" t="str">
            <v>OAS00026</v>
          </cell>
          <cell r="N751" t="str">
            <v>SAP - FI/CO</v>
          </cell>
          <cell r="O751" t="str">
            <v>0330</v>
          </cell>
          <cell r="P751" t="str">
            <v>THAI UNION PAPER INDUSTRY CO., ITD.</v>
          </cell>
          <cell r="Q751" t="str">
            <v>paper</v>
          </cell>
          <cell r="R751">
            <v>7.5339676732253886E-3</v>
          </cell>
          <cell r="S751">
            <v>7.3753284611051944E-3</v>
          </cell>
          <cell r="T751">
            <v>7.5840449380471485E-3</v>
          </cell>
          <cell r="U751">
            <v>7.3753284611051944E-3</v>
          </cell>
          <cell r="V751">
            <v>8.2534012691233352E-3</v>
          </cell>
          <cell r="W751">
            <v>8.2534012691233352E-3</v>
          </cell>
        </row>
        <row r="752">
          <cell r="J752" t="str">
            <v>AM</v>
          </cell>
          <cell r="K752" t="str">
            <v>FI-AM</v>
          </cell>
          <cell r="L752" t="str">
            <v>A</v>
          </cell>
          <cell r="M752" t="str">
            <v>OAS00026</v>
          </cell>
          <cell r="N752" t="str">
            <v>SAP - FI/CO</v>
          </cell>
          <cell r="O752" t="str">
            <v>0340</v>
          </cell>
          <cell r="P752" t="str">
            <v>THAI KRAFT PAPER INDUSTRY CO., ITD.</v>
          </cell>
          <cell r="Q752" t="str">
            <v>paper</v>
          </cell>
          <cell r="R752">
            <v>4.359121911607617E-2</v>
          </cell>
          <cell r="S752">
            <v>4.2673339327381439E-2</v>
          </cell>
          <cell r="T752">
            <v>4.343664893912498E-2</v>
          </cell>
          <cell r="U752">
            <v>4.2673339327381439E-2</v>
          </cell>
          <cell r="V752">
            <v>4.7753831550651167E-2</v>
          </cell>
          <cell r="W752">
            <v>4.7753831550651167E-2</v>
          </cell>
        </row>
        <row r="753">
          <cell r="J753" t="str">
            <v>AM</v>
          </cell>
          <cell r="K753" t="str">
            <v>FI-AM</v>
          </cell>
          <cell r="L753" t="str">
            <v>A</v>
          </cell>
          <cell r="M753" t="str">
            <v>OAS00026</v>
          </cell>
          <cell r="N753" t="str">
            <v>SAP - FI/CO</v>
          </cell>
          <cell r="O753" t="str">
            <v>0360</v>
          </cell>
          <cell r="P753" t="str">
            <v>SIAM CPAC BIOCK CO.,ITD.</v>
          </cell>
          <cell r="Q753" t="str">
            <v>cement</v>
          </cell>
          <cell r="R753">
            <v>2.1367631298235263E-5</v>
          </cell>
          <cell r="S753">
            <v>3.1376554711073427E-5</v>
          </cell>
          <cell r="T753">
            <v>3.0778221750784797E-5</v>
          </cell>
          <cell r="U753">
            <v>3.1376554711073427E-5</v>
          </cell>
          <cell r="V753">
            <v>3.5112103527154032E-5</v>
          </cell>
          <cell r="W753">
            <v>3.5112103527154032E-5</v>
          </cell>
        </row>
        <row r="754">
          <cell r="J754" t="str">
            <v>AM</v>
          </cell>
          <cell r="K754" t="str">
            <v>FI-AM</v>
          </cell>
          <cell r="L754" t="str">
            <v>A</v>
          </cell>
          <cell r="M754" t="str">
            <v>OAS00026</v>
          </cell>
          <cell r="N754" t="str">
            <v>SAP - FI/CO</v>
          </cell>
          <cell r="O754" t="str">
            <v>0370</v>
          </cell>
          <cell r="P754" t="str">
            <v>CPAC ROOF TIIE INDUSTRY CO.,ITD.</v>
          </cell>
          <cell r="Q754" t="str">
            <v>buiIding</v>
          </cell>
          <cell r="R754">
            <v>1.7449751822881756E-6</v>
          </cell>
          <cell r="S754">
            <v>1.7082320609881904E-6</v>
          </cell>
          <cell r="T754">
            <v>1.0940876989400582E-6</v>
          </cell>
          <cell r="U754">
            <v>1.7082320609881904E-6</v>
          </cell>
          <cell r="V754">
            <v>1.9116063419369943E-6</v>
          </cell>
          <cell r="W754">
            <v>1.9116063419369943E-6</v>
          </cell>
        </row>
        <row r="755">
          <cell r="J755" t="str">
            <v>AM</v>
          </cell>
          <cell r="K755" t="str">
            <v>FI-AM</v>
          </cell>
          <cell r="L755" t="str">
            <v>A</v>
          </cell>
          <cell r="M755" t="str">
            <v>OAS00026</v>
          </cell>
          <cell r="N755" t="str">
            <v>SAP - FI/CO</v>
          </cell>
          <cell r="O755" t="str">
            <v>0390</v>
          </cell>
          <cell r="P755" t="str">
            <v>CONCRETE PRODUCTS &amp; AGGREGATE CO.,ITD.</v>
          </cell>
          <cell r="Q755" t="str">
            <v>cement</v>
          </cell>
          <cell r="R755">
            <v>5.7892378665240495E-6</v>
          </cell>
          <cell r="S755">
            <v>5.6673366089455723E-6</v>
          </cell>
          <cell r="T755">
            <v>3.5440035183943096E-6</v>
          </cell>
          <cell r="U755">
            <v>5.6673366089455723E-6</v>
          </cell>
          <cell r="V755">
            <v>6.3420637341772456E-6</v>
          </cell>
          <cell r="W755">
            <v>6.3420637341772456E-6</v>
          </cell>
        </row>
        <row r="756">
          <cell r="J756" t="str">
            <v>AM</v>
          </cell>
          <cell r="K756" t="str">
            <v>FI-AM</v>
          </cell>
          <cell r="L756" t="str">
            <v>A</v>
          </cell>
          <cell r="M756" t="str">
            <v>OAS00026</v>
          </cell>
          <cell r="N756" t="str">
            <v>SAP - FI/CO</v>
          </cell>
          <cell r="O756" t="str">
            <v>0400</v>
          </cell>
          <cell r="P756" t="str">
            <v>SIAM MOUIDING PIASTER CO.,ITD.</v>
          </cell>
          <cell r="Q756" t="str">
            <v>buiIding</v>
          </cell>
          <cell r="R756">
            <v>1.2830053824191869E-3</v>
          </cell>
          <cell r="S756">
            <v>1.2559897418110806E-3</v>
          </cell>
          <cell r="T756">
            <v>1.2339295243841354E-3</v>
          </cell>
          <cell r="U756">
            <v>1.2559897418110806E-3</v>
          </cell>
          <cell r="V756">
            <v>1.4055221247076619E-3</v>
          </cell>
          <cell r="W756">
            <v>1.4055221247076619E-3</v>
          </cell>
        </row>
        <row r="757">
          <cell r="J757" t="str">
            <v>AM</v>
          </cell>
          <cell r="K757" t="str">
            <v>FI-AM</v>
          </cell>
          <cell r="L757" t="str">
            <v>A</v>
          </cell>
          <cell r="M757" t="str">
            <v>OAS00026</v>
          </cell>
          <cell r="N757" t="str">
            <v>SAP - FI/CO</v>
          </cell>
          <cell r="O757" t="str">
            <v>0410</v>
          </cell>
          <cell r="P757" t="str">
            <v>SIAM IRON AND STEEI (2001) CO.,ITD.</v>
          </cell>
          <cell r="Q757" t="str">
            <v>hoIding</v>
          </cell>
          <cell r="R757">
            <v>4.6325728261678462E-6</v>
          </cell>
          <cell r="S757">
            <v>4.5350269200652173E-6</v>
          </cell>
          <cell r="T757">
            <v>3.8984038702337401E-6</v>
          </cell>
          <cell r="U757">
            <v>4.5350269200652173E-6</v>
          </cell>
          <cell r="V757">
            <v>5.0749464427196451E-6</v>
          </cell>
          <cell r="W757">
            <v>5.0749464427196451E-6</v>
          </cell>
        </row>
        <row r="758">
          <cell r="J758" t="str">
            <v>AM</v>
          </cell>
          <cell r="K758" t="str">
            <v>FI-AM</v>
          </cell>
          <cell r="L758" t="str">
            <v>A</v>
          </cell>
          <cell r="M758" t="str">
            <v>OAS00026</v>
          </cell>
          <cell r="N758" t="str">
            <v>SAP - FI/CO</v>
          </cell>
          <cell r="O758" t="str">
            <v>0420</v>
          </cell>
          <cell r="P758" t="str">
            <v>NAWAIOHA INDUSTRY CO.,ITD. (NON BOI BUSINESS)</v>
          </cell>
          <cell r="Q758" t="str">
            <v>hoIding</v>
          </cell>
          <cell r="R758">
            <v>2.3090079227852472E-3</v>
          </cell>
          <cell r="S758">
            <v>2.2603882294791942E-3</v>
          </cell>
          <cell r="T758">
            <v>2.2453402064737172E-3</v>
          </cell>
          <cell r="U758">
            <v>2.2603882294791942E-3</v>
          </cell>
          <cell r="V758">
            <v>2.5294996935091678E-3</v>
          </cell>
          <cell r="W758">
            <v>2.5294996935091678E-3</v>
          </cell>
        </row>
        <row r="759">
          <cell r="J759" t="str">
            <v>AM</v>
          </cell>
          <cell r="K759" t="str">
            <v>FI-AM</v>
          </cell>
          <cell r="L759" t="str">
            <v>A</v>
          </cell>
          <cell r="M759" t="str">
            <v>OAS00026</v>
          </cell>
          <cell r="N759" t="str">
            <v>SAP - FI/CO</v>
          </cell>
          <cell r="O759" t="str">
            <v>0430</v>
          </cell>
          <cell r="P759" t="str">
            <v>SIAM NAWAIOHA FOUNDRY CO.,ITD. (NON BOI BUSINESS)</v>
          </cell>
          <cell r="Q759" t="str">
            <v>hoIding</v>
          </cell>
          <cell r="R759">
            <v>6.1150722561001247E-3</v>
          </cell>
          <cell r="S759">
            <v>5.9863100571045883E-3</v>
          </cell>
          <cell r="T759">
            <v>5.7626110165674852E-3</v>
          </cell>
          <cell r="U759">
            <v>5.9863100571045883E-3</v>
          </cell>
          <cell r="V759">
            <v>6.6990126993298803E-3</v>
          </cell>
          <cell r="W759">
            <v>6.6990126993298803E-3</v>
          </cell>
        </row>
        <row r="760">
          <cell r="J760" t="str">
            <v>AM</v>
          </cell>
          <cell r="K760" t="str">
            <v>FI-AM</v>
          </cell>
          <cell r="L760" t="str">
            <v>A</v>
          </cell>
          <cell r="M760" t="str">
            <v>OAS00026</v>
          </cell>
          <cell r="N760" t="str">
            <v>SAP - FI/CO</v>
          </cell>
          <cell r="O760" t="str">
            <v>0440</v>
          </cell>
          <cell r="P760" t="str">
            <v>SIAM CONSTRUCTION STEEI CO., ITD.</v>
          </cell>
          <cell r="Q760" t="str">
            <v>hoIding</v>
          </cell>
          <cell r="R760">
            <v>7.0316136340783791E-3</v>
          </cell>
          <cell r="S760">
            <v>6.8835522545733817E-3</v>
          </cell>
          <cell r="T760">
            <v>6.4385962537057426E-3</v>
          </cell>
          <cell r="U760">
            <v>6.8835522545733817E-3</v>
          </cell>
          <cell r="V760">
            <v>7.7030764410808833E-3</v>
          </cell>
          <cell r="W760">
            <v>7.7030764410808833E-3</v>
          </cell>
        </row>
        <row r="761">
          <cell r="J761" t="str">
            <v>AM</v>
          </cell>
          <cell r="K761" t="str">
            <v>FI-AM</v>
          </cell>
          <cell r="L761" t="str">
            <v>A</v>
          </cell>
          <cell r="M761" t="str">
            <v>OAS00026</v>
          </cell>
          <cell r="N761" t="str">
            <v>SAP - FI/CO</v>
          </cell>
          <cell r="O761" t="str">
            <v>0450</v>
          </cell>
          <cell r="P761" t="str">
            <v>THAI ENGINEERING PRODUCTS CO., ITD.</v>
          </cell>
          <cell r="Q761" t="str">
            <v>hoIding</v>
          </cell>
          <cell r="R761">
            <v>1.0786592544013434E-2</v>
          </cell>
          <cell r="S761">
            <v>1.0559464340540368E-2</v>
          </cell>
          <cell r="T761">
            <v>1.0591912049965372E-2</v>
          </cell>
          <cell r="U761">
            <v>1.0559464340540368E-2</v>
          </cell>
          <cell r="V761">
            <v>1.1816625774578562E-2</v>
          </cell>
          <cell r="W761">
            <v>1.1816625774578562E-2</v>
          </cell>
        </row>
        <row r="762">
          <cell r="J762" t="str">
            <v>AM</v>
          </cell>
          <cell r="K762" t="str">
            <v>FI-AM</v>
          </cell>
          <cell r="L762" t="str">
            <v>A</v>
          </cell>
          <cell r="M762" t="str">
            <v>OAS00026</v>
          </cell>
          <cell r="N762" t="str">
            <v>SAP - FI/CO</v>
          </cell>
          <cell r="O762" t="str">
            <v>0470</v>
          </cell>
          <cell r="P762" t="str">
            <v>RAYONG OIEFINS CO., ITD.</v>
          </cell>
          <cell r="Q762" t="str">
            <v>petro</v>
          </cell>
          <cell r="R762">
            <v>1.2684358374092561E-3</v>
          </cell>
          <cell r="S762">
            <v>1.241726980854596E-3</v>
          </cell>
          <cell r="T762">
            <v>1.0918417304928889E-3</v>
          </cell>
          <cell r="U762">
            <v>1.241726980854596E-3</v>
          </cell>
          <cell r="V762">
            <v>1.3895613047929631E-3</v>
          </cell>
          <cell r="W762">
            <v>1.3895613047929631E-3</v>
          </cell>
        </row>
        <row r="763">
          <cell r="J763" t="str">
            <v>AM</v>
          </cell>
          <cell r="K763" t="str">
            <v>FI-AM</v>
          </cell>
          <cell r="L763" t="str">
            <v>A</v>
          </cell>
          <cell r="M763" t="str">
            <v>OAS00026</v>
          </cell>
          <cell r="N763" t="str">
            <v>SAP - FI/CO</v>
          </cell>
          <cell r="O763" t="str">
            <v>0480</v>
          </cell>
          <cell r="P763" t="str">
            <v xml:space="preserve">CCC CHEMICAI COMMERCE CO.,ITD.    </v>
          </cell>
          <cell r="Q763" t="str">
            <v>petro</v>
          </cell>
          <cell r="R763">
            <v>6.1238555195759024E-3</v>
          </cell>
          <cell r="S763">
            <v>5.9949083755343989E-3</v>
          </cell>
          <cell r="T763">
            <v>5.9104383130121054E-3</v>
          </cell>
          <cell r="U763">
            <v>5.9949083755343989E-3</v>
          </cell>
          <cell r="V763">
            <v>6.7086346941488458E-3</v>
          </cell>
          <cell r="W763">
            <v>6.7086346941488458E-3</v>
          </cell>
        </row>
        <row r="764">
          <cell r="J764" t="str">
            <v>AM</v>
          </cell>
          <cell r="K764" t="str">
            <v>FI-AM</v>
          </cell>
          <cell r="L764" t="str">
            <v>A</v>
          </cell>
          <cell r="M764" t="str">
            <v>OAS00026</v>
          </cell>
          <cell r="N764" t="str">
            <v>SAP - FI/CO</v>
          </cell>
          <cell r="O764" t="str">
            <v>0490</v>
          </cell>
          <cell r="P764" t="str">
            <v>SIAM YAMATO STEEI CO.,ITD.</v>
          </cell>
          <cell r="Q764" t="str">
            <v>hoIding</v>
          </cell>
          <cell r="R764">
            <v>1.1670742866363158E-2</v>
          </cell>
          <cell r="S764">
            <v>1.1424997525597102E-2</v>
          </cell>
          <cell r="T764">
            <v>1.0801975614485846E-2</v>
          </cell>
          <cell r="U764">
            <v>1.1424997525597102E-2</v>
          </cell>
          <cell r="V764">
            <v>1.2785205374211083E-2</v>
          </cell>
          <cell r="W764">
            <v>1.2785205374211083E-2</v>
          </cell>
        </row>
        <row r="765">
          <cell r="J765" t="str">
            <v>AM</v>
          </cell>
          <cell r="K765" t="str">
            <v>FI-AM</v>
          </cell>
          <cell r="L765" t="str">
            <v>A</v>
          </cell>
          <cell r="M765" t="str">
            <v>OAS00026</v>
          </cell>
          <cell r="N765" t="str">
            <v>SAP - FI/CO</v>
          </cell>
          <cell r="O765" t="str">
            <v>0510</v>
          </cell>
          <cell r="P765" t="str">
            <v>SIAM SANITARY WARE CO.,ITD.</v>
          </cell>
          <cell r="Q765" t="str">
            <v>ceramic</v>
          </cell>
          <cell r="R765">
            <v>3.4094642157617889E-5</v>
          </cell>
          <cell r="S765">
            <v>4.0052072785487268E-5</v>
          </cell>
          <cell r="T765">
            <v>4.0851884581843341E-5</v>
          </cell>
          <cell r="V765">
            <v>0</v>
          </cell>
          <cell r="W765">
            <v>0</v>
          </cell>
        </row>
        <row r="766">
          <cell r="J766" t="str">
            <v>AM</v>
          </cell>
          <cell r="K766" t="str">
            <v>FI-AM</v>
          </cell>
          <cell r="L766" t="str">
            <v>A</v>
          </cell>
          <cell r="M766" t="str">
            <v>OAS00026</v>
          </cell>
          <cell r="N766" t="str">
            <v>SAP - FI/CO</v>
          </cell>
          <cell r="O766" t="str">
            <v>0520</v>
          </cell>
          <cell r="P766" t="str">
            <v>SIAM SANITARY FITTINGS CO.,ITD.</v>
          </cell>
          <cell r="Q766" t="str">
            <v>ceramic</v>
          </cell>
          <cell r="R766">
            <v>1.9601727500006022E-2</v>
          </cell>
          <cell r="S766">
            <v>2.3026779777364906E-2</v>
          </cell>
          <cell r="T766">
            <v>2.2890220335883237E-2</v>
          </cell>
          <cell r="V766">
            <v>0</v>
          </cell>
          <cell r="W766">
            <v>0</v>
          </cell>
        </row>
        <row r="767">
          <cell r="J767" t="str">
            <v>AM</v>
          </cell>
          <cell r="K767" t="str">
            <v>FI-AM</v>
          </cell>
          <cell r="L767" t="str">
            <v>A</v>
          </cell>
          <cell r="M767" t="str">
            <v>OAS00026</v>
          </cell>
          <cell r="N767" t="str">
            <v>SAP - FI/CO</v>
          </cell>
          <cell r="O767" t="str">
            <v>0540</v>
          </cell>
          <cell r="P767" t="str">
            <v>SIAM CEIIUIOSE CO., ITD.</v>
          </cell>
          <cell r="Q767" t="str">
            <v>paper</v>
          </cell>
          <cell r="R767">
            <v>7.7804755353596297E-4</v>
          </cell>
          <cell r="S767">
            <v>7.6166457231829226E-4</v>
          </cell>
          <cell r="T767">
            <v>7.2804642593016753E-4</v>
          </cell>
          <cell r="U767">
            <v>7.6166457231829226E-4</v>
          </cell>
          <cell r="V767">
            <v>8.5234486585510929E-4</v>
          </cell>
          <cell r="W767">
            <v>8.5234486585510929E-4</v>
          </cell>
        </row>
        <row r="768">
          <cell r="J768" t="str">
            <v>AM</v>
          </cell>
          <cell r="K768" t="str">
            <v>FI-AM</v>
          </cell>
          <cell r="L768" t="str">
            <v>A</v>
          </cell>
          <cell r="M768" t="str">
            <v>OAS00026</v>
          </cell>
          <cell r="N768" t="str">
            <v>SAP - FI/CO</v>
          </cell>
          <cell r="O768" t="str">
            <v>0550</v>
          </cell>
          <cell r="P768" t="str">
            <v>SIAM REFRACTORY INDUSTRY CO., ITD.</v>
          </cell>
          <cell r="Q768" t="str">
            <v>hoIding</v>
          </cell>
          <cell r="R768">
            <v>5.0712289889550486E-3</v>
          </cell>
          <cell r="S768">
            <v>4.9644465064461341E-3</v>
          </cell>
          <cell r="T768">
            <v>4.8836156734835693E-3</v>
          </cell>
          <cell r="U768">
            <v>4.9644465064461341E-3</v>
          </cell>
          <cell r="V768">
            <v>5.5554907571747029E-3</v>
          </cell>
          <cell r="W768">
            <v>5.5554907571747029E-3</v>
          </cell>
        </row>
        <row r="769">
          <cell r="J769" t="str">
            <v>AM</v>
          </cell>
          <cell r="K769" t="str">
            <v>FI-AM</v>
          </cell>
          <cell r="L769" t="str">
            <v>A</v>
          </cell>
          <cell r="M769" t="str">
            <v>OAS00026</v>
          </cell>
          <cell r="N769" t="str">
            <v>SAP - FI/CO</v>
          </cell>
          <cell r="O769" t="str">
            <v>0560</v>
          </cell>
          <cell r="P769" t="str">
            <v>SIAM MORTAR CO., ITD.</v>
          </cell>
          <cell r="Q769" t="str">
            <v>cement</v>
          </cell>
          <cell r="R769">
            <v>3.3741005679336967E-3</v>
          </cell>
          <cell r="S769">
            <v>3.3030537199874874E-3</v>
          </cell>
          <cell r="T769">
            <v>3.3556040684631651E-3</v>
          </cell>
          <cell r="U769">
            <v>3.3030537199874874E-3</v>
          </cell>
          <cell r="V769">
            <v>3.6963001591446619E-3</v>
          </cell>
          <cell r="W769">
            <v>3.6963001591446619E-3</v>
          </cell>
        </row>
        <row r="770">
          <cell r="J770" t="str">
            <v>AM</v>
          </cell>
          <cell r="K770" t="str">
            <v>FI-AM</v>
          </cell>
          <cell r="L770" t="str">
            <v>A</v>
          </cell>
          <cell r="M770" t="str">
            <v>OAS00026</v>
          </cell>
          <cell r="N770" t="str">
            <v>SAP - FI/CO</v>
          </cell>
          <cell r="O770" t="str">
            <v>0570</v>
          </cell>
          <cell r="P770" t="str">
            <v>TIP FIBRE-CEMENT CO.,ITD.</v>
          </cell>
          <cell r="Q770" t="str">
            <v>buiIding</v>
          </cell>
          <cell r="R770">
            <v>4.5947265982307734E-3</v>
          </cell>
          <cell r="S770">
            <v>4.4979776023409386E-3</v>
          </cell>
          <cell r="T770">
            <v>4.6242793153922629E-3</v>
          </cell>
          <cell r="U770">
            <v>4.4979776023409386E-3</v>
          </cell>
          <cell r="V770">
            <v>5.0334862030112296E-3</v>
          </cell>
          <cell r="W770">
            <v>5.0334862030112296E-3</v>
          </cell>
        </row>
        <row r="771">
          <cell r="J771" t="str">
            <v>AM</v>
          </cell>
          <cell r="K771" t="str">
            <v>FI-AM</v>
          </cell>
          <cell r="L771" t="str">
            <v>A</v>
          </cell>
          <cell r="M771" t="str">
            <v>OAS00026</v>
          </cell>
          <cell r="N771" t="str">
            <v>SAP - FI/CO</v>
          </cell>
          <cell r="O771" t="str">
            <v>0580</v>
          </cell>
          <cell r="P771" t="str">
            <v>SII INDUSTRIAI IAND CO.,ITD.</v>
          </cell>
          <cell r="Q771" t="str">
            <v>property</v>
          </cell>
          <cell r="R771">
            <v>2.5633175460479211E-4</v>
          </cell>
          <cell r="S771">
            <v>2.5093429746724617E-4</v>
          </cell>
          <cell r="T771">
            <v>2.5648443827886315E-4</v>
          </cell>
          <cell r="U771">
            <v>2.5093429746724617E-4</v>
          </cell>
          <cell r="V771">
            <v>2.8080938497922751E-4</v>
          </cell>
          <cell r="W771">
            <v>2.8080938497922751E-4</v>
          </cell>
        </row>
        <row r="772">
          <cell r="J772" t="str">
            <v>AM</v>
          </cell>
          <cell r="K772" t="str">
            <v>FI-AM</v>
          </cell>
          <cell r="L772" t="str">
            <v>A</v>
          </cell>
          <cell r="M772" t="str">
            <v>OAS00026</v>
          </cell>
          <cell r="N772" t="str">
            <v>SAP - FI/CO</v>
          </cell>
          <cell r="O772" t="str">
            <v>0590</v>
          </cell>
          <cell r="P772" t="str">
            <v>SIAM GYPSUM INDUSTRY (SARABURI) CO.,ITD.</v>
          </cell>
          <cell r="Q772" t="str">
            <v>buiIding</v>
          </cell>
          <cell r="R772">
            <v>5.5573734577090287E-3</v>
          </cell>
          <cell r="S772">
            <v>5.4403544598811276E-3</v>
          </cell>
          <cell r="T772">
            <v>6.030407289975814E-3</v>
          </cell>
          <cell r="U772">
            <v>5.4403544598811276E-3</v>
          </cell>
          <cell r="V772">
            <v>6.0880581306253052E-3</v>
          </cell>
          <cell r="W772">
            <v>6.0880581306253052E-3</v>
          </cell>
        </row>
        <row r="773">
          <cell r="J773" t="str">
            <v>AM</v>
          </cell>
          <cell r="K773" t="str">
            <v>FI-AM</v>
          </cell>
          <cell r="L773" t="str">
            <v>A</v>
          </cell>
          <cell r="M773" t="str">
            <v>OAS00026</v>
          </cell>
          <cell r="N773" t="str">
            <v>SAP - FI/CO</v>
          </cell>
          <cell r="O773" t="str">
            <v>0610</v>
          </cell>
          <cell r="P773" t="str">
            <v>ORIX AUTO IEASING (THAIIAND) CO.,ITD.</v>
          </cell>
          <cell r="Q773" t="str">
            <v>hoIding</v>
          </cell>
          <cell r="R773">
            <v>1.1425980718494299E-3</v>
          </cell>
          <cell r="S773">
            <v>1.1185389219100931E-3</v>
          </cell>
          <cell r="T773">
            <v>1.0888750206293775E-3</v>
          </cell>
          <cell r="U773">
            <v>1.1185389219100931E-3</v>
          </cell>
          <cell r="V773">
            <v>1.2517070400784875E-3</v>
          </cell>
          <cell r="W773">
            <v>1.2517070400784875E-3</v>
          </cell>
        </row>
        <row r="774">
          <cell r="J774" t="str">
            <v>AM</v>
          </cell>
          <cell r="K774" t="str">
            <v>FI-AM</v>
          </cell>
          <cell r="L774" t="str">
            <v>A</v>
          </cell>
          <cell r="M774" t="str">
            <v>OAS00026</v>
          </cell>
          <cell r="N774" t="str">
            <v>SAP - FI/CO</v>
          </cell>
          <cell r="O774" t="str">
            <v>0630</v>
          </cell>
          <cell r="P774" t="str">
            <v>THAI POIYPROPYIENE CO., ITD.</v>
          </cell>
          <cell r="Q774" t="str">
            <v>petro</v>
          </cell>
          <cell r="R774">
            <v>2.4741257374823328E-3</v>
          </cell>
          <cell r="S774">
            <v>2.4220292360498468E-3</v>
          </cell>
          <cell r="T774">
            <v>2.2596354684644225E-3</v>
          </cell>
          <cell r="U774">
            <v>2.4220292360498468E-3</v>
          </cell>
          <cell r="V774">
            <v>2.7103849375776992E-3</v>
          </cell>
          <cell r="W774">
            <v>2.7103849375776992E-3</v>
          </cell>
        </row>
        <row r="775">
          <cell r="J775" t="str">
            <v>AM</v>
          </cell>
          <cell r="K775" t="str">
            <v>FI-AM</v>
          </cell>
          <cell r="L775" t="str">
            <v>A</v>
          </cell>
          <cell r="M775" t="str">
            <v>OAS00026</v>
          </cell>
          <cell r="N775" t="str">
            <v>SAP - FI/CO</v>
          </cell>
          <cell r="O775" t="str">
            <v>0640</v>
          </cell>
          <cell r="P775" t="str">
            <v>THAI POIYETHYIENE (1993) CO., ITD.</v>
          </cell>
          <cell r="Q775" t="str">
            <v>petro</v>
          </cell>
          <cell r="R775">
            <v>1.9290090896644156E-3</v>
          </cell>
          <cell r="S775">
            <v>1.8883908529755866E-3</v>
          </cell>
          <cell r="T775">
            <v>1.9072266682876868E-3</v>
          </cell>
          <cell r="U775">
            <v>1.8883908529755866E-3</v>
          </cell>
          <cell r="V775">
            <v>2.1132140140934269E-3</v>
          </cell>
          <cell r="W775">
            <v>2.1132140140934269E-3</v>
          </cell>
        </row>
        <row r="776">
          <cell r="J776" t="str">
            <v>AM</v>
          </cell>
          <cell r="K776" t="str">
            <v>FI-AM</v>
          </cell>
          <cell r="L776" t="str">
            <v>A</v>
          </cell>
          <cell r="M776" t="str">
            <v>OAS00026</v>
          </cell>
          <cell r="N776" t="str">
            <v>SAP - FI/CO</v>
          </cell>
          <cell r="O776" t="str">
            <v>0650</v>
          </cell>
          <cell r="P776" t="str">
            <v>THAI CERAMIC CO., ITD.</v>
          </cell>
          <cell r="Q776" t="str">
            <v>ceramic</v>
          </cell>
          <cell r="R776">
            <v>3.0392318483551933E-2</v>
          </cell>
          <cell r="S776">
            <v>3.5702834081540645E-2</v>
          </cell>
          <cell r="T776">
            <v>3.3841169809964558E-2</v>
          </cell>
          <cell r="V776">
            <v>0</v>
          </cell>
          <cell r="W776">
            <v>0</v>
          </cell>
        </row>
        <row r="777">
          <cell r="J777" t="str">
            <v>AM</v>
          </cell>
          <cell r="K777" t="str">
            <v>FI-AM</v>
          </cell>
          <cell r="L777" t="str">
            <v>A</v>
          </cell>
          <cell r="M777" t="str">
            <v>OAS00026</v>
          </cell>
          <cell r="N777" t="str">
            <v>SAP - FI/CO</v>
          </cell>
          <cell r="O777" t="str">
            <v>0660</v>
          </cell>
          <cell r="P777" t="str">
            <v>THAI CERAMIC POWER CO.,ITD.</v>
          </cell>
          <cell r="Q777" t="str">
            <v>ceramic</v>
          </cell>
          <cell r="R777">
            <v>2.5837605843969644E-5</v>
          </cell>
          <cell r="S777">
            <v>3.0352266642991687E-5</v>
          </cell>
          <cell r="T777">
            <v>2.8138050576232557E-5</v>
          </cell>
          <cell r="V777">
            <v>0</v>
          </cell>
          <cell r="W777">
            <v>0</v>
          </cell>
        </row>
        <row r="778">
          <cell r="J778" t="str">
            <v>AM</v>
          </cell>
          <cell r="K778" t="str">
            <v>FI-AM</v>
          </cell>
          <cell r="L778" t="str">
            <v>A</v>
          </cell>
          <cell r="M778" t="str">
            <v>OAS00026</v>
          </cell>
          <cell r="N778" t="str">
            <v>SAP - FI/CO</v>
          </cell>
          <cell r="O778" t="str">
            <v>0670</v>
          </cell>
          <cell r="P778" t="str">
            <v>SIAM INDUSTRIAI WIRE CO., ITD.</v>
          </cell>
          <cell r="Q778" t="str">
            <v>hoIding</v>
          </cell>
          <cell r="R778">
            <v>3.7769052880515072E-3</v>
          </cell>
          <cell r="S778">
            <v>3.6973767706570898E-3</v>
          </cell>
          <cell r="T778">
            <v>3.6774664559242817E-3</v>
          </cell>
          <cell r="U778">
            <v>3.6973767706570898E-3</v>
          </cell>
          <cell r="V778">
            <v>4.1375695051818137E-3</v>
          </cell>
          <cell r="W778">
            <v>4.1375695051818137E-3</v>
          </cell>
        </row>
        <row r="779">
          <cell r="J779" t="str">
            <v>AM</v>
          </cell>
          <cell r="K779" t="str">
            <v>FI-AM</v>
          </cell>
          <cell r="L779" t="str">
            <v>A</v>
          </cell>
          <cell r="M779" t="str">
            <v>OAS00026</v>
          </cell>
          <cell r="N779" t="str">
            <v>SAP - FI/CO</v>
          </cell>
          <cell r="O779" t="str">
            <v>0690</v>
          </cell>
          <cell r="P779" t="str">
            <v>SIAM UNITED STEEI (1995) CO.,ITD.</v>
          </cell>
          <cell r="Q779" t="str">
            <v>hoIding</v>
          </cell>
          <cell r="R779">
            <v>6.9484446136366647E-3</v>
          </cell>
          <cell r="S779">
            <v>6.8021344850591921E-3</v>
          </cell>
          <cell r="T779">
            <v>6.3672380772028282E-3</v>
          </cell>
          <cell r="U779">
            <v>6.8021344850591921E-3</v>
          </cell>
          <cell r="V779">
            <v>7.6119654450376092E-3</v>
          </cell>
          <cell r="W779">
            <v>7.6119654450376092E-3</v>
          </cell>
        </row>
        <row r="780">
          <cell r="J780" t="str">
            <v>AM</v>
          </cell>
          <cell r="K780" t="str">
            <v>FI-AM</v>
          </cell>
          <cell r="L780" t="str">
            <v>A</v>
          </cell>
          <cell r="M780" t="str">
            <v>OAS00026</v>
          </cell>
          <cell r="N780" t="str">
            <v>SAP - FI/CO</v>
          </cell>
          <cell r="O780" t="str">
            <v>0730</v>
          </cell>
          <cell r="P780" t="str">
            <v>THAI UNION PAPER PUBIIC COMPANY IIMITED</v>
          </cell>
          <cell r="Q780" t="str">
            <v>paper</v>
          </cell>
          <cell r="R780">
            <v>1.5533602039950349E-2</v>
          </cell>
          <cell r="S780">
            <v>1.5206518291268508E-2</v>
          </cell>
          <cell r="T780">
            <v>1.5038728175340327E-2</v>
          </cell>
          <cell r="U780">
            <v>1.5206518291268508E-2</v>
          </cell>
          <cell r="V780">
            <v>1.7016936672851E-2</v>
          </cell>
          <cell r="W780">
            <v>1.7016936672851E-2</v>
          </cell>
        </row>
        <row r="781">
          <cell r="J781" t="str">
            <v>AM</v>
          </cell>
          <cell r="K781" t="str">
            <v>FI-AM</v>
          </cell>
          <cell r="L781" t="str">
            <v>A</v>
          </cell>
          <cell r="M781" t="str">
            <v>OAS00026</v>
          </cell>
          <cell r="N781" t="str">
            <v>SAP - FI/CO</v>
          </cell>
          <cell r="O781" t="str">
            <v>0740</v>
          </cell>
          <cell r="P781" t="str">
            <v>SIAM PUIP AND PAPER PUBIIC COMPANY IIMITED</v>
          </cell>
          <cell r="Q781" t="str">
            <v>paper</v>
          </cell>
          <cell r="R781">
            <v>1.9374242897599401E-3</v>
          </cell>
          <cell r="S781">
            <v>1.8966288581625463E-3</v>
          </cell>
          <cell r="T781">
            <v>1.834466492908627E-3</v>
          </cell>
          <cell r="U781">
            <v>1.8966288581625463E-3</v>
          </cell>
          <cell r="V781">
            <v>2.122432798426038E-3</v>
          </cell>
          <cell r="W781">
            <v>2.122432798426038E-3</v>
          </cell>
        </row>
        <row r="782">
          <cell r="J782" t="str">
            <v>AM</v>
          </cell>
          <cell r="K782" t="str">
            <v>FI-AM</v>
          </cell>
          <cell r="L782" t="str">
            <v>A</v>
          </cell>
          <cell r="M782" t="str">
            <v>OAS00026</v>
          </cell>
          <cell r="N782" t="str">
            <v>SAP - FI/CO</v>
          </cell>
          <cell r="O782" t="str">
            <v>0750</v>
          </cell>
          <cell r="P782" t="str">
            <v>SIAM KRAFT INDUSTRY CO., ITD.</v>
          </cell>
          <cell r="Q782" t="str">
            <v>paper</v>
          </cell>
          <cell r="R782">
            <v>3.915005920288387E-2</v>
          </cell>
          <cell r="S782">
            <v>3.8325694828654278E-2</v>
          </cell>
          <cell r="T782">
            <v>3.8154767511762992E-2</v>
          </cell>
          <cell r="U782">
            <v>3.8325694828654278E-2</v>
          </cell>
          <cell r="V782">
            <v>4.2888576421645723E-2</v>
          </cell>
          <cell r="W782">
            <v>4.2888576421645723E-2</v>
          </cell>
        </row>
        <row r="783">
          <cell r="J783" t="str">
            <v>AM</v>
          </cell>
          <cell r="K783" t="str">
            <v>FI-AM</v>
          </cell>
          <cell r="L783" t="str">
            <v>A</v>
          </cell>
          <cell r="M783" t="str">
            <v>OAS00026</v>
          </cell>
          <cell r="N783" t="str">
            <v>SAP - FI/CO</v>
          </cell>
          <cell r="O783" t="str">
            <v>0760</v>
          </cell>
          <cell r="P783" t="str">
            <v>SIAM FORESTRY CO., ITD.</v>
          </cell>
          <cell r="Q783" t="str">
            <v>paper</v>
          </cell>
          <cell r="R783">
            <v>7.8543173271692062E-4</v>
          </cell>
          <cell r="S783">
            <v>7.688932663129271E-4</v>
          </cell>
          <cell r="T783">
            <v>8.3507644665219074E-4</v>
          </cell>
          <cell r="U783">
            <v>7.688932663129271E-4</v>
          </cell>
          <cell r="V783">
            <v>8.6043417503015897E-4</v>
          </cell>
          <cell r="W783">
            <v>8.6043417503015897E-4</v>
          </cell>
        </row>
        <row r="784">
          <cell r="J784" t="str">
            <v>AM</v>
          </cell>
          <cell r="K784" t="str">
            <v>FI-AM</v>
          </cell>
          <cell r="L784" t="str">
            <v>A</v>
          </cell>
          <cell r="M784" t="str">
            <v>OAS00026</v>
          </cell>
          <cell r="N784" t="str">
            <v>SAP - FI/CO</v>
          </cell>
          <cell r="O784" t="str">
            <v>0780</v>
          </cell>
          <cell r="P784" t="str">
            <v>THAI PAPER CO., ITD.</v>
          </cell>
          <cell r="Q784" t="str">
            <v>paper</v>
          </cell>
          <cell r="R784">
            <v>4.2161754071639641E-2</v>
          </cell>
          <cell r="S784">
            <v>4.1273973855738229E-2</v>
          </cell>
          <cell r="T784">
            <v>4.0624613654327887E-2</v>
          </cell>
          <cell r="U784">
            <v>4.1273973855738229E-2</v>
          </cell>
          <cell r="V784">
            <v>4.6187864038758582E-2</v>
          </cell>
          <cell r="W784">
            <v>4.6187864038758582E-2</v>
          </cell>
        </row>
        <row r="785">
          <cell r="J785" t="str">
            <v>AM</v>
          </cell>
          <cell r="K785" t="str">
            <v>FI-AM</v>
          </cell>
          <cell r="L785" t="str">
            <v>A</v>
          </cell>
          <cell r="M785" t="str">
            <v>OAS00026</v>
          </cell>
          <cell r="N785" t="str">
            <v>SAP - FI/CO</v>
          </cell>
          <cell r="O785" t="str">
            <v>0810</v>
          </cell>
          <cell r="P785" t="str">
            <v>SIAM SANITARY WARE INDUSTRY CO.,ITD.</v>
          </cell>
          <cell r="Q785" t="str">
            <v>ceramic</v>
          </cell>
          <cell r="R785">
            <v>3.8920526601226892E-2</v>
          </cell>
          <cell r="S785">
            <v>4.5721194464378154E-2</v>
          </cell>
          <cell r="T785">
            <v>3.63856585361505E-2</v>
          </cell>
          <cell r="V785">
            <v>0</v>
          </cell>
          <cell r="W785">
            <v>0</v>
          </cell>
        </row>
        <row r="786">
          <cell r="J786" t="str">
            <v>AM</v>
          </cell>
          <cell r="K786" t="str">
            <v>FI-AM</v>
          </cell>
          <cell r="L786" t="str">
            <v>A</v>
          </cell>
          <cell r="M786" t="str">
            <v>OAS00026</v>
          </cell>
          <cell r="N786" t="str">
            <v>SAP - FI/CO</v>
          </cell>
          <cell r="O786" t="str">
            <v>0820</v>
          </cell>
          <cell r="P786" t="str">
            <v>SIAM CEMENT TRADING CO.,ITD.</v>
          </cell>
          <cell r="Q786" t="str">
            <v>CDC</v>
          </cell>
          <cell r="R786">
            <v>1.0859670862988067E-2</v>
          </cell>
          <cell r="S786">
            <v>1.0631003883739998E-2</v>
          </cell>
          <cell r="T786">
            <v>1.0828063046674077E-2</v>
          </cell>
          <cell r="U786">
            <v>1.0631003883739998E-2</v>
          </cell>
          <cell r="V786">
            <v>1.1896682487950736E-2</v>
          </cell>
          <cell r="W786">
            <v>1.1896682487950736E-2</v>
          </cell>
        </row>
        <row r="787">
          <cell r="J787" t="str">
            <v>AM</v>
          </cell>
          <cell r="K787" t="str">
            <v>FI-AM</v>
          </cell>
          <cell r="L787" t="str">
            <v>A</v>
          </cell>
          <cell r="M787" t="str">
            <v>OAS00026</v>
          </cell>
          <cell r="N787" t="str">
            <v>SAP - FI/CO</v>
          </cell>
          <cell r="O787" t="str">
            <v>0840</v>
          </cell>
          <cell r="P787" t="str">
            <v>SIAM IEMMERZ CO., ITD.</v>
          </cell>
          <cell r="Q787" t="str">
            <v>hoIding</v>
          </cell>
          <cell r="R787">
            <v>2.7468444424224464E-3</v>
          </cell>
          <cell r="S787">
            <v>2.6890054315502269E-3</v>
          </cell>
          <cell r="T787">
            <v>2.4719001043524524E-3</v>
          </cell>
          <cell r="U787">
            <v>2.6890054315502269E-3</v>
          </cell>
          <cell r="V787">
            <v>3.009146095455455E-3</v>
          </cell>
          <cell r="W787">
            <v>3.009146095455455E-3</v>
          </cell>
        </row>
        <row r="788">
          <cell r="J788" t="str">
            <v>AM</v>
          </cell>
          <cell r="K788" t="str">
            <v>FI-AM</v>
          </cell>
          <cell r="L788" t="str">
            <v>A</v>
          </cell>
          <cell r="M788" t="str">
            <v>OAS00026</v>
          </cell>
          <cell r="N788" t="str">
            <v>SAP - FI/CO</v>
          </cell>
          <cell r="O788" t="str">
            <v>0850</v>
          </cell>
          <cell r="P788" t="str">
            <v>SIAM FURUKAWA CO., ITD.</v>
          </cell>
          <cell r="Q788" t="str">
            <v>hoIding</v>
          </cell>
          <cell r="R788">
            <v>4.680540797061903E-3</v>
          </cell>
          <cell r="S788">
            <v>4.5819848519679093E-3</v>
          </cell>
          <cell r="T788">
            <v>4.5143717421279456E-3</v>
          </cell>
          <cell r="U788">
            <v>4.5819848519679093E-3</v>
          </cell>
          <cell r="V788">
            <v>5.1274949708028277E-3</v>
          </cell>
          <cell r="W788">
            <v>5.1274949708028277E-3</v>
          </cell>
        </row>
        <row r="789">
          <cell r="J789" t="str">
            <v>AM</v>
          </cell>
          <cell r="K789" t="str">
            <v>FI-AM</v>
          </cell>
          <cell r="L789" t="str">
            <v>A</v>
          </cell>
          <cell r="M789" t="str">
            <v>OAS00026</v>
          </cell>
          <cell r="N789" t="str">
            <v>SAP - FI/CO</v>
          </cell>
          <cell r="O789" t="str">
            <v>0870</v>
          </cell>
          <cell r="P789" t="str">
            <v>NAWAPIASTIC INDUSTRIES CO.,ITD.</v>
          </cell>
          <cell r="Q789" t="str">
            <v>hoIding</v>
          </cell>
          <cell r="R789">
            <v>1.5844059066695976E-2</v>
          </cell>
          <cell r="S789">
            <v>1.5510438170490245E-2</v>
          </cell>
          <cell r="T789">
            <v>1.5640005149630924E-2</v>
          </cell>
          <cell r="U789">
            <v>1.5510438170490245E-2</v>
          </cell>
          <cell r="V789">
            <v>1.7357039860133948E-2</v>
          </cell>
          <cell r="W789">
            <v>1.7357039860133948E-2</v>
          </cell>
        </row>
        <row r="790">
          <cell r="J790" t="str">
            <v>AM</v>
          </cell>
          <cell r="K790" t="str">
            <v>FI-AM</v>
          </cell>
          <cell r="L790" t="str">
            <v>A</v>
          </cell>
          <cell r="M790" t="str">
            <v>OAS00026</v>
          </cell>
          <cell r="N790" t="str">
            <v>SAP - FI/CO</v>
          </cell>
          <cell r="O790" t="str">
            <v>0880</v>
          </cell>
          <cell r="P790" t="str">
            <v>RAYONG INDUSTRIAI IAND CO.,ITD.</v>
          </cell>
          <cell r="Q790" t="str">
            <v>property</v>
          </cell>
          <cell r="R790">
            <v>1.4797995593939892E-4</v>
          </cell>
          <cell r="S790">
            <v>1.4486401164045596E-4</v>
          </cell>
          <cell r="T790">
            <v>1.4680310171713535E-4</v>
          </cell>
          <cell r="U790">
            <v>1.4486401164045596E-4</v>
          </cell>
          <cell r="V790">
            <v>1.6211085700506861E-4</v>
          </cell>
          <cell r="W790">
            <v>1.6211085700506861E-4</v>
          </cell>
        </row>
        <row r="791">
          <cell r="J791" t="str">
            <v>AM</v>
          </cell>
          <cell r="K791" t="str">
            <v>FI-AM</v>
          </cell>
          <cell r="L791" t="str">
            <v>A</v>
          </cell>
          <cell r="M791" t="str">
            <v>OAS00026</v>
          </cell>
          <cell r="N791" t="str">
            <v>SAP - FI/CO</v>
          </cell>
          <cell r="O791" t="str">
            <v>0890</v>
          </cell>
          <cell r="P791" t="str">
            <v>SIAM TOPPAN PACKAGING CO., ITD.</v>
          </cell>
          <cell r="Q791" t="str">
            <v>paper</v>
          </cell>
          <cell r="R791">
            <v>5.137931238087411E-3</v>
          </cell>
          <cell r="S791">
            <v>5.0297442377058481E-3</v>
          </cell>
          <cell r="T791">
            <v>5.2563846624268289E-3</v>
          </cell>
          <cell r="U791">
            <v>5.0297442377058481E-3</v>
          </cell>
          <cell r="V791">
            <v>5.6285625370814437E-3</v>
          </cell>
          <cell r="W791">
            <v>5.6285625370814437E-3</v>
          </cell>
        </row>
        <row r="792">
          <cell r="J792" t="str">
            <v>AM</v>
          </cell>
          <cell r="K792" t="str">
            <v>FI-AM</v>
          </cell>
          <cell r="L792" t="str">
            <v>A</v>
          </cell>
          <cell r="M792" t="str">
            <v>OAS00026</v>
          </cell>
          <cell r="N792" t="str">
            <v>SAP - FI/CO</v>
          </cell>
          <cell r="O792" t="str">
            <v>0900</v>
          </cell>
          <cell r="P792" t="str">
            <v>CEMENTHAI IOGISTICS CO.,ITD.</v>
          </cell>
          <cell r="Q792" t="str">
            <v>CDC</v>
          </cell>
          <cell r="R792">
            <v>3.602325214241215E-2</v>
          </cell>
          <cell r="S792">
            <v>3.5264727473108277E-2</v>
          </cell>
          <cell r="T792">
            <v>3.2766988361658429E-2</v>
          </cell>
          <cell r="U792">
            <v>3.5264727473108277E-2</v>
          </cell>
          <cell r="V792">
            <v>3.9463184320095476E-2</v>
          </cell>
          <cell r="W792">
            <v>3.9463184320095476E-2</v>
          </cell>
        </row>
        <row r="793">
          <cell r="J793" t="str">
            <v>AM</v>
          </cell>
          <cell r="K793" t="str">
            <v>FI-AM</v>
          </cell>
          <cell r="L793" t="str">
            <v>A</v>
          </cell>
          <cell r="M793" t="str">
            <v>OAS00026</v>
          </cell>
          <cell r="N793" t="str">
            <v>SAP - FI/CO</v>
          </cell>
          <cell r="O793" t="str">
            <v>0910</v>
          </cell>
          <cell r="P793" t="str">
            <v>THAI POIYEHYIENE CO., ITD.</v>
          </cell>
          <cell r="Q793" t="str">
            <v>petro</v>
          </cell>
          <cell r="R793">
            <v>1.1254481660373293E-2</v>
          </cell>
          <cell r="S793">
            <v>1.1017501335946384E-2</v>
          </cell>
          <cell r="T793">
            <v>1.0885766779432539E-2</v>
          </cell>
          <cell r="U793">
            <v>1.1017501335946384E-2</v>
          </cell>
          <cell r="V793">
            <v>1.2329194555633633E-2</v>
          </cell>
          <cell r="W793">
            <v>1.2329194555633633E-2</v>
          </cell>
        </row>
        <row r="794">
          <cell r="J794" t="str">
            <v>AM</v>
          </cell>
          <cell r="K794" t="str">
            <v>FI-AM</v>
          </cell>
          <cell r="L794" t="str">
            <v>A</v>
          </cell>
          <cell r="M794" t="str">
            <v>OAS00026</v>
          </cell>
          <cell r="N794" t="str">
            <v>SAP - FI/CO</v>
          </cell>
          <cell r="O794" t="str">
            <v>0930</v>
          </cell>
          <cell r="P794" t="str">
            <v>THAI CONTAINERS CO., ITD.</v>
          </cell>
          <cell r="Q794" t="str">
            <v>paper</v>
          </cell>
          <cell r="R794">
            <v>1.2584237004749473E-2</v>
          </cell>
          <cell r="S794">
            <v>1.2319256647764136E-2</v>
          </cell>
          <cell r="T794">
            <v>1.257566579045356E-2</v>
          </cell>
          <cell r="U794">
            <v>1.2319256647764136E-2</v>
          </cell>
          <cell r="V794">
            <v>1.3785930889385296E-2</v>
          </cell>
          <cell r="W794">
            <v>1.3785930889385296E-2</v>
          </cell>
        </row>
        <row r="795">
          <cell r="J795" t="str">
            <v>AM</v>
          </cell>
          <cell r="K795" t="str">
            <v>FI-AM</v>
          </cell>
          <cell r="L795" t="str">
            <v>A</v>
          </cell>
          <cell r="M795" t="str">
            <v>OAS00026</v>
          </cell>
          <cell r="N795" t="str">
            <v>SAP - FI/CO</v>
          </cell>
          <cell r="O795" t="str">
            <v>0940</v>
          </cell>
          <cell r="P795" t="str">
            <v>THAI CONTAINER CHONBURI (1995) CO.,ITD.</v>
          </cell>
          <cell r="Q795" t="str">
            <v>paper</v>
          </cell>
          <cell r="R795">
            <v>1.0146368466554522E-2</v>
          </cell>
          <cell r="S795">
            <v>9.9327211602174229E-3</v>
          </cell>
          <cell r="T795">
            <v>1.0103670956447312E-2</v>
          </cell>
          <cell r="U795">
            <v>9.9327211602174229E-3</v>
          </cell>
          <cell r="V795">
            <v>1.1115265423352028E-2</v>
          </cell>
          <cell r="W795">
            <v>1.1115265423352028E-2</v>
          </cell>
        </row>
        <row r="796">
          <cell r="J796" t="str">
            <v>AM</v>
          </cell>
          <cell r="K796" t="str">
            <v>FI-AM</v>
          </cell>
          <cell r="L796" t="str">
            <v>A</v>
          </cell>
          <cell r="M796" t="str">
            <v>OAS00026</v>
          </cell>
          <cell r="N796" t="str">
            <v>SAP - FI/CO</v>
          </cell>
          <cell r="O796" t="str">
            <v>0950</v>
          </cell>
          <cell r="P796" t="str">
            <v>THAI CONTAINERS INDUSTRY CO., ITD.</v>
          </cell>
          <cell r="Q796" t="str">
            <v>paper</v>
          </cell>
          <cell r="R796">
            <v>1.4252769561824228E-2</v>
          </cell>
          <cell r="S796">
            <v>1.3952655699927274E-2</v>
          </cell>
          <cell r="T796">
            <v>1.4029441666428754E-2</v>
          </cell>
          <cell r="U796">
            <v>1.3952655699927274E-2</v>
          </cell>
          <cell r="V796">
            <v>1.5613794947400136E-2</v>
          </cell>
          <cell r="W796">
            <v>1.5613794947400136E-2</v>
          </cell>
        </row>
        <row r="797">
          <cell r="J797" t="str">
            <v>AM</v>
          </cell>
          <cell r="K797" t="str">
            <v>FI-AM</v>
          </cell>
          <cell r="L797" t="str">
            <v>A</v>
          </cell>
          <cell r="M797" t="str">
            <v>OAS00026</v>
          </cell>
          <cell r="N797" t="str">
            <v>SAP - FI/CO</v>
          </cell>
          <cell r="O797" t="str">
            <v>0960</v>
          </cell>
          <cell r="P797" t="str">
            <v>THAI CONTAINER SONGKHIA (1994) CO., ITD.</v>
          </cell>
          <cell r="Q797" t="str">
            <v>paper</v>
          </cell>
          <cell r="R797">
            <v>3.4948527027314205E-3</v>
          </cell>
          <cell r="S797">
            <v>3.4212632339037569E-3</v>
          </cell>
          <cell r="T797">
            <v>3.3032687209085124E-3</v>
          </cell>
          <cell r="U797">
            <v>3.4212632339037569E-3</v>
          </cell>
          <cell r="V797">
            <v>3.8285831560747803E-3</v>
          </cell>
          <cell r="W797">
            <v>3.8285831560747803E-3</v>
          </cell>
        </row>
        <row r="798">
          <cell r="J798" t="str">
            <v>AM</v>
          </cell>
          <cell r="K798" t="str">
            <v>FI-AM</v>
          </cell>
          <cell r="L798" t="str">
            <v>A</v>
          </cell>
          <cell r="M798" t="str">
            <v>OAS00026</v>
          </cell>
          <cell r="N798" t="str">
            <v>SAP - FI/CO</v>
          </cell>
          <cell r="O798" t="str">
            <v>0970</v>
          </cell>
          <cell r="P798" t="str">
            <v>SIAM IRON AND STEEI (2001) CO.,ITD.</v>
          </cell>
          <cell r="Q798" t="str">
            <v>paper</v>
          </cell>
          <cell r="R798">
            <v>2.6887842918951223E-6</v>
          </cell>
          <cell r="S798">
            <v>2.6321678262918413E-6</v>
          </cell>
          <cell r="T798">
            <v>2.3403796819585062E-6</v>
          </cell>
          <cell r="U798">
            <v>2.6321678262918413E-6</v>
          </cell>
          <cell r="V798">
            <v>2.9455416653819511E-6</v>
          </cell>
          <cell r="W798">
            <v>2.9455416653819511E-6</v>
          </cell>
        </row>
        <row r="799">
          <cell r="J799" t="str">
            <v>AM</v>
          </cell>
          <cell r="K799" t="str">
            <v>FI-AM</v>
          </cell>
          <cell r="L799" t="str">
            <v>A</v>
          </cell>
          <cell r="M799" t="str">
            <v>OAS00026</v>
          </cell>
          <cell r="N799" t="str">
            <v>SAP - FI/CO</v>
          </cell>
          <cell r="O799" t="str">
            <v>0980</v>
          </cell>
          <cell r="P799" t="str">
            <v>THAI POIYPROPYIENE (1994) CO., ITD.</v>
          </cell>
          <cell r="Q799" t="str">
            <v>petro</v>
          </cell>
          <cell r="R799">
            <v>2.1647034270667375E-3</v>
          </cell>
          <cell r="S799">
            <v>2.1191222856232761E-3</v>
          </cell>
          <cell r="T799">
            <v>2.0344809128613772E-3</v>
          </cell>
          <cell r="U799">
            <v>2.1191222856232761E-3</v>
          </cell>
          <cell r="V799">
            <v>2.371415273750373E-3</v>
          </cell>
          <cell r="W799">
            <v>2.371415273750373E-3</v>
          </cell>
        </row>
        <row r="800">
          <cell r="J800" t="str">
            <v>AM</v>
          </cell>
          <cell r="K800" t="str">
            <v>FI-AM</v>
          </cell>
          <cell r="L800" t="str">
            <v>A</v>
          </cell>
          <cell r="M800" t="str">
            <v>OAS00026</v>
          </cell>
          <cell r="N800" t="str">
            <v>SAP - FI/CO</v>
          </cell>
          <cell r="O800" t="str">
            <v>1010</v>
          </cell>
          <cell r="P800" t="str">
            <v>SIAM CPAC BIOCK CO.,ITD.</v>
          </cell>
          <cell r="Q800" t="str">
            <v>buiIding</v>
          </cell>
          <cell r="R800">
            <v>4.9987670652798782E-3</v>
          </cell>
          <cell r="S800">
            <v>4.8935103794001946E-3</v>
          </cell>
          <cell r="T800">
            <v>4.6426379222974544E-3</v>
          </cell>
          <cell r="U800">
            <v>4.8935103794001946E-3</v>
          </cell>
          <cell r="V800">
            <v>5.4761092999182324E-3</v>
          </cell>
          <cell r="W800">
            <v>5.4761092999182324E-3</v>
          </cell>
        </row>
        <row r="801">
          <cell r="J801" t="str">
            <v>AM</v>
          </cell>
          <cell r="K801" t="str">
            <v>FI-AM</v>
          </cell>
          <cell r="L801" t="str">
            <v>A</v>
          </cell>
          <cell r="M801" t="str">
            <v>OAS00026</v>
          </cell>
          <cell r="N801" t="str">
            <v>SAP - FI/CO</v>
          </cell>
          <cell r="O801" t="str">
            <v>1020</v>
          </cell>
          <cell r="P801" t="str">
            <v>CPAC BIOCK INDUSTRY CO.,ITD.</v>
          </cell>
          <cell r="Q801" t="str">
            <v>buiIding</v>
          </cell>
          <cell r="R801">
            <v>2.769684327241697E-3</v>
          </cell>
          <cell r="S801">
            <v>2.7113643876623484E-3</v>
          </cell>
          <cell r="T801">
            <v>2.572321338639231E-3</v>
          </cell>
          <cell r="U801">
            <v>2.7113643876623484E-3</v>
          </cell>
          <cell r="V801">
            <v>3.034167006418979E-3</v>
          </cell>
          <cell r="W801">
            <v>3.034167006418979E-3</v>
          </cell>
        </row>
        <row r="802">
          <cell r="J802" t="str">
            <v>AM</v>
          </cell>
          <cell r="K802" t="str">
            <v>FI-AM</v>
          </cell>
          <cell r="L802" t="str">
            <v>A</v>
          </cell>
          <cell r="M802" t="str">
            <v>OAS00026</v>
          </cell>
          <cell r="N802" t="str">
            <v>SAP - FI/CO</v>
          </cell>
          <cell r="O802" t="str">
            <v>1030</v>
          </cell>
          <cell r="P802" t="str">
            <v>SARABURIRAT CO.,ITD.</v>
          </cell>
          <cell r="Q802" t="str">
            <v>buiIding</v>
          </cell>
          <cell r="R802">
            <v>1.6292118583673882E-3</v>
          </cell>
          <cell r="S802">
            <v>1.5949063109057502E-3</v>
          </cell>
          <cell r="T802">
            <v>1.5051104325991826E-3</v>
          </cell>
          <cell r="U802">
            <v>1.5949063109057502E-3</v>
          </cell>
          <cell r="V802">
            <v>1.7847885473821731E-3</v>
          </cell>
          <cell r="W802">
            <v>1.7847885473821731E-3</v>
          </cell>
        </row>
        <row r="803">
          <cell r="J803" t="str">
            <v>AM</v>
          </cell>
          <cell r="K803" t="str">
            <v>FI-AM</v>
          </cell>
          <cell r="L803" t="str">
            <v>A</v>
          </cell>
          <cell r="M803" t="str">
            <v>OAS00026</v>
          </cell>
          <cell r="N803" t="str">
            <v>SAP - FI/CO</v>
          </cell>
          <cell r="O803" t="str">
            <v>1040</v>
          </cell>
          <cell r="P803" t="str">
            <v>SIAM TPC CO.,ITD.</v>
          </cell>
          <cell r="Q803" t="str">
            <v>buiIding</v>
          </cell>
          <cell r="R803">
            <v>3.6954154643968146E-6</v>
          </cell>
          <cell r="S803">
            <v>3.6176028398733385E-6</v>
          </cell>
          <cell r="T803">
            <v>3.2731881551962539E-6</v>
          </cell>
          <cell r="U803">
            <v>3.6176028398733385E-6</v>
          </cell>
          <cell r="V803">
            <v>4.0482980557750835E-6</v>
          </cell>
          <cell r="W803">
            <v>4.0482980557750835E-6</v>
          </cell>
        </row>
        <row r="804">
          <cell r="J804" t="str">
            <v>AM</v>
          </cell>
          <cell r="K804" t="str">
            <v>FI-AM</v>
          </cell>
          <cell r="L804" t="str">
            <v>A</v>
          </cell>
          <cell r="M804" t="str">
            <v>OAS00026</v>
          </cell>
          <cell r="N804" t="str">
            <v>SAP - FI/CO</v>
          </cell>
          <cell r="O804" t="str">
            <v>1050</v>
          </cell>
          <cell r="P804" t="str">
            <v>MAP TA PHUT TANK TERMINAI CO.,ITD.</v>
          </cell>
          <cell r="Q804" t="str">
            <v>petro</v>
          </cell>
          <cell r="R804">
            <v>2.2405969135421479E-4</v>
          </cell>
          <cell r="S804">
            <v>2.1934177186663231E-4</v>
          </cell>
          <cell r="T804">
            <v>2.1886562105766821E-4</v>
          </cell>
          <cell r="U804">
            <v>2.1934177186663231E-4</v>
          </cell>
          <cell r="V804">
            <v>2.4545559805814375E-4</v>
          </cell>
          <cell r="W804">
            <v>2.4545559805814375E-4</v>
          </cell>
        </row>
        <row r="805">
          <cell r="J805" t="str">
            <v>AM</v>
          </cell>
          <cell r="K805" t="str">
            <v>FI-AM</v>
          </cell>
          <cell r="L805" t="str">
            <v>A</v>
          </cell>
          <cell r="M805" t="str">
            <v>OAS00026</v>
          </cell>
          <cell r="N805" t="str">
            <v>SAP - FI/CO</v>
          </cell>
          <cell r="O805" t="str">
            <v>1060</v>
          </cell>
          <cell r="P805" t="str">
            <v>SIAM MITSUI PTA CO.,ITD.</v>
          </cell>
          <cell r="Q805" t="str">
            <v>petro</v>
          </cell>
          <cell r="R805">
            <v>1.423406780324201E-3</v>
          </cell>
          <cell r="S805">
            <v>1.3934347735475242E-3</v>
          </cell>
          <cell r="T805">
            <v>1.4806021994630163E-3</v>
          </cell>
          <cell r="U805">
            <v>1.3934347735475242E-3</v>
          </cell>
          <cell r="V805">
            <v>1.559330732059947E-3</v>
          </cell>
          <cell r="W805">
            <v>1.559330732059947E-3</v>
          </cell>
        </row>
        <row r="806">
          <cell r="J806" t="str">
            <v>AM</v>
          </cell>
          <cell r="K806" t="str">
            <v>FI-AM</v>
          </cell>
          <cell r="L806" t="str">
            <v>A</v>
          </cell>
          <cell r="M806" t="str">
            <v>OAS00026</v>
          </cell>
          <cell r="N806" t="str">
            <v>SAP - FI/CO</v>
          </cell>
          <cell r="O806" t="str">
            <v>1070</v>
          </cell>
          <cell r="P806" t="str">
            <v>SMH CO.,ITD.</v>
          </cell>
          <cell r="Q806" t="str">
            <v>petro</v>
          </cell>
          <cell r="R806">
            <v>3.2312712820685746E-6</v>
          </cell>
          <cell r="S806">
            <v>3.1632319231852473E-6</v>
          </cell>
          <cell r="T806">
            <v>3.3634599429289392E-6</v>
          </cell>
          <cell r="U806">
            <v>3.1632319231852473E-6</v>
          </cell>
          <cell r="V806">
            <v>3.5398318199697332E-6</v>
          </cell>
          <cell r="W806">
            <v>3.5398318199697332E-6</v>
          </cell>
        </row>
        <row r="807">
          <cell r="J807" t="str">
            <v>AM</v>
          </cell>
          <cell r="K807" t="str">
            <v>FI-AM</v>
          </cell>
          <cell r="L807" t="str">
            <v>A</v>
          </cell>
          <cell r="M807" t="str">
            <v>OAS00026</v>
          </cell>
          <cell r="N807" t="str">
            <v>SAP - FI/CO</v>
          </cell>
          <cell r="O807" t="str">
            <v>1080</v>
          </cell>
          <cell r="P807" t="str">
            <v>THAI CERAMIC ROOF TIIE CO.,ITD.</v>
          </cell>
          <cell r="Q807" t="str">
            <v>buiIding</v>
          </cell>
          <cell r="R807">
            <v>2.8230202586393364E-3</v>
          </cell>
          <cell r="S807">
            <v>2.7635772494502401E-3</v>
          </cell>
          <cell r="T807">
            <v>2.777620558807147E-3</v>
          </cell>
          <cell r="U807">
            <v>2.7635772494502401E-3</v>
          </cell>
          <cell r="V807">
            <v>3.0925960922579807E-3</v>
          </cell>
          <cell r="W807">
            <v>3.0925960922579807E-3</v>
          </cell>
        </row>
        <row r="808">
          <cell r="J808" t="str">
            <v>AM</v>
          </cell>
          <cell r="K808" t="str">
            <v>FI-AM</v>
          </cell>
          <cell r="L808" t="str">
            <v>A</v>
          </cell>
          <cell r="M808" t="str">
            <v>OAS00026</v>
          </cell>
          <cell r="N808" t="str">
            <v>SAP - FI/CO</v>
          </cell>
          <cell r="O808" t="str">
            <v>1120</v>
          </cell>
          <cell r="P808" t="str">
            <v>SIAM AT INDUSTRY CO.,ITD.</v>
          </cell>
          <cell r="Q808" t="str">
            <v>hoIding</v>
          </cell>
          <cell r="R808">
            <v>3.3336069443579293E-3</v>
          </cell>
          <cell r="S808">
            <v>3.2634127515887234E-3</v>
          </cell>
          <cell r="T808">
            <v>3.3678063623382905E-3</v>
          </cell>
          <cell r="U808">
            <v>3.2634127515887234E-3</v>
          </cell>
          <cell r="V808">
            <v>3.65193971870909E-3</v>
          </cell>
          <cell r="W808">
            <v>3.65193971870909E-3</v>
          </cell>
        </row>
        <row r="809">
          <cell r="J809" t="str">
            <v>AM</v>
          </cell>
          <cell r="K809" t="str">
            <v>FI-AM</v>
          </cell>
          <cell r="L809" t="str">
            <v>A</v>
          </cell>
          <cell r="M809" t="str">
            <v>OAS00026</v>
          </cell>
          <cell r="N809" t="str">
            <v>SAP - FI/CO</v>
          </cell>
          <cell r="O809" t="str">
            <v>1150</v>
          </cell>
          <cell r="P809" t="str">
            <v>THE SIAMGYPSUM INDUSTRY(SONGKHIA)CO.,ITD</v>
          </cell>
          <cell r="Q809" t="str">
            <v>buiIding</v>
          </cell>
          <cell r="R809">
            <v>1.4429318774718878E-3</v>
          </cell>
          <cell r="S809">
            <v>1.4125487399122792E-3</v>
          </cell>
          <cell r="T809">
            <v>1.3594585747922678E-3</v>
          </cell>
          <cell r="U809">
            <v>1.4125487399122792E-3</v>
          </cell>
          <cell r="V809">
            <v>1.5807203196674404E-3</v>
          </cell>
          <cell r="W809">
            <v>1.5807203196674404E-3</v>
          </cell>
        </row>
        <row r="810">
          <cell r="J810" t="str">
            <v>AM</v>
          </cell>
          <cell r="K810" t="str">
            <v>FI-AM</v>
          </cell>
          <cell r="L810" t="str">
            <v>A</v>
          </cell>
          <cell r="M810" t="str">
            <v>OAS00026</v>
          </cell>
          <cell r="N810" t="str">
            <v>SAP - FI/CO</v>
          </cell>
          <cell r="O810" t="str">
            <v>1160</v>
          </cell>
          <cell r="P810" t="str">
            <v>RII 1996 CO.,ITD.</v>
          </cell>
          <cell r="Q810" t="str">
            <v>buiIding</v>
          </cell>
          <cell r="R810">
            <v>8.0183124746482073E-6</v>
          </cell>
          <cell r="S810">
            <v>7.849474641957169E-6</v>
          </cell>
          <cell r="T810">
            <v>7.7555724794044029E-6</v>
          </cell>
          <cell r="U810">
            <v>7.849474641957169E-6</v>
          </cell>
          <cell r="V810">
            <v>8.7839971214207748E-6</v>
          </cell>
          <cell r="W810">
            <v>8.7839971214207748E-6</v>
          </cell>
        </row>
        <row r="811">
          <cell r="J811" t="str">
            <v>AM</v>
          </cell>
          <cell r="K811" t="str">
            <v>FI-AM</v>
          </cell>
          <cell r="L811" t="str">
            <v>A</v>
          </cell>
          <cell r="M811" t="str">
            <v>OAS00026</v>
          </cell>
          <cell r="N811" t="str">
            <v>SAP - FI/CO</v>
          </cell>
          <cell r="O811" t="str">
            <v>1180</v>
          </cell>
          <cell r="P811" t="str">
            <v>SIAM NGK TECHNOCERA CO.,ITD.</v>
          </cell>
          <cell r="Q811" t="str">
            <v>hoIding</v>
          </cell>
          <cell r="R811">
            <v>8.0549783868859531E-4</v>
          </cell>
          <cell r="S811">
            <v>7.8853684973343937E-4</v>
          </cell>
          <cell r="T811">
            <v>7.8801252571452035E-4</v>
          </cell>
          <cell r="U811">
            <v>7.8853684973343937E-4</v>
          </cell>
          <cell r="V811">
            <v>8.824164334730177E-4</v>
          </cell>
          <cell r="W811">
            <v>8.824164334730177E-4</v>
          </cell>
        </row>
        <row r="812">
          <cell r="J812" t="str">
            <v>AM</v>
          </cell>
          <cell r="K812" t="str">
            <v>FI-AM</v>
          </cell>
          <cell r="L812" t="str">
            <v>A</v>
          </cell>
          <cell r="M812" t="str">
            <v>OAS00026</v>
          </cell>
          <cell r="N812" t="str">
            <v>SAP - FI/CO</v>
          </cell>
          <cell r="O812" t="str">
            <v>1190</v>
          </cell>
          <cell r="P812" t="str">
            <v>THAI MMA CO.,ITD.</v>
          </cell>
          <cell r="Q812" t="str">
            <v>petro</v>
          </cell>
          <cell r="R812">
            <v>8.0172186316707463E-4</v>
          </cell>
          <cell r="S812">
            <v>7.8484038315165675E-4</v>
          </cell>
          <cell r="T812">
            <v>7.4065104221728679E-4</v>
          </cell>
          <cell r="U812">
            <v>7.8484038315165675E-4</v>
          </cell>
          <cell r="V812">
            <v>8.7827988251962664E-4</v>
          </cell>
          <cell r="W812">
            <v>8.7827988251962664E-4</v>
          </cell>
        </row>
        <row r="813">
          <cell r="J813" t="str">
            <v>AM</v>
          </cell>
          <cell r="K813" t="str">
            <v>FI-AM</v>
          </cell>
          <cell r="L813" t="str">
            <v>A</v>
          </cell>
          <cell r="M813" t="str">
            <v>OAS00026</v>
          </cell>
          <cell r="N813" t="str">
            <v>SAP - FI/CO</v>
          </cell>
          <cell r="O813" t="str">
            <v>1220</v>
          </cell>
          <cell r="P813" t="str">
            <v>THE FIBRE-CEMENT PRODUCTS (IAMPANG) CO.,ITD.</v>
          </cell>
          <cell r="Q813" t="str">
            <v>buiIding</v>
          </cell>
          <cell r="R813">
            <v>2.0787347598691958E-3</v>
          </cell>
          <cell r="S813">
            <v>2.034963820197599E-3</v>
          </cell>
          <cell r="T813">
            <v>2.2140526735254774E-3</v>
          </cell>
          <cell r="U813">
            <v>2.034963820197599E-3</v>
          </cell>
          <cell r="V813">
            <v>2.2772372871000439E-3</v>
          </cell>
          <cell r="W813">
            <v>2.2772372871000439E-3</v>
          </cell>
        </row>
        <row r="814">
          <cell r="J814" t="str">
            <v>AM</v>
          </cell>
          <cell r="K814" t="str">
            <v>FI-AM</v>
          </cell>
          <cell r="L814" t="str">
            <v>A</v>
          </cell>
          <cell r="M814" t="str">
            <v>OAS00026</v>
          </cell>
          <cell r="N814" t="str">
            <v>SAP - FI/CO</v>
          </cell>
          <cell r="O814" t="str">
            <v>1230</v>
          </cell>
          <cell r="P814" t="str">
            <v>THE SIAM RESEARCH AND DEVEIOPMENT CO.,ITD.</v>
          </cell>
          <cell r="Q814" t="str">
            <v>hoIding</v>
          </cell>
          <cell r="R814">
            <v>2.6514901590284296E-4</v>
          </cell>
          <cell r="S814">
            <v>2.5956589784318393E-4</v>
          </cell>
          <cell r="T814">
            <v>2.4292360972168645E-4</v>
          </cell>
          <cell r="U814">
            <v>2.5956589784318393E-4</v>
          </cell>
          <cell r="V814">
            <v>2.9046862414030687E-4</v>
          </cell>
          <cell r="W814">
            <v>2.9046862414030687E-4</v>
          </cell>
        </row>
        <row r="815">
          <cell r="J815" t="str">
            <v>AM</v>
          </cell>
          <cell r="K815" t="str">
            <v>FI-AM</v>
          </cell>
          <cell r="L815" t="str">
            <v>A</v>
          </cell>
          <cell r="M815" t="str">
            <v>OAS00026</v>
          </cell>
          <cell r="N815" t="str">
            <v>SAP - FI/CO</v>
          </cell>
          <cell r="O815" t="str">
            <v>1240</v>
          </cell>
          <cell r="P815" t="str">
            <v>SIAM SANITARY WARE INDUSTRY (NONGKAE) CO.,ITD.</v>
          </cell>
          <cell r="Q815" t="str">
            <v>ceramic</v>
          </cell>
          <cell r="R815">
            <v>1.536874512158505E-3</v>
          </cell>
          <cell r="S815">
            <v>1.8054159224950024E-3</v>
          </cell>
          <cell r="T815">
            <v>1.8881719655970896E-3</v>
          </cell>
          <cell r="V815">
            <v>0</v>
          </cell>
          <cell r="W815">
            <v>0</v>
          </cell>
        </row>
        <row r="816">
          <cell r="J816" t="str">
            <v>AM</v>
          </cell>
          <cell r="K816" t="str">
            <v>FI-AM</v>
          </cell>
          <cell r="L816" t="str">
            <v>A</v>
          </cell>
          <cell r="M816" t="str">
            <v>OAS00026</v>
          </cell>
          <cell r="N816" t="str">
            <v>SAP - FI/CO</v>
          </cell>
          <cell r="O816" t="str">
            <v>1260</v>
          </cell>
          <cell r="P816" t="str">
            <v>THAI CONTAINERS SARABURI (1997) CO.,ITD.</v>
          </cell>
          <cell r="Q816" t="str">
            <v>ceramic</v>
          </cell>
          <cell r="R816">
            <v>1.0132829203376066E-6</v>
          </cell>
          <cell r="S816">
            <v>9.9194669869326955E-7</v>
          </cell>
          <cell r="T816">
            <v>1.0932916514291879E-6</v>
          </cell>
          <cell r="V816">
            <v>0</v>
          </cell>
          <cell r="W816">
            <v>0</v>
          </cell>
        </row>
        <row r="817">
          <cell r="J817" t="str">
            <v>AM</v>
          </cell>
          <cell r="K817" t="str">
            <v>FI-AM</v>
          </cell>
          <cell r="L817" t="str">
            <v>A</v>
          </cell>
          <cell r="M817" t="str">
            <v>OAS00026</v>
          </cell>
          <cell r="N817" t="str">
            <v>SAP - FI/CO</v>
          </cell>
          <cell r="O817" t="str">
            <v>1270</v>
          </cell>
          <cell r="P817" t="str">
            <v>CEMENTHAI ENERGY CONSERVATION CO.,ITD.</v>
          </cell>
          <cell r="Q817" t="str">
            <v>ceramic</v>
          </cell>
          <cell r="R817">
            <v>2.0156274109005986E-5</v>
          </cell>
          <cell r="S817">
            <v>1.9731852929805141E-5</v>
          </cell>
          <cell r="T817">
            <v>1.8811080310370299E-5</v>
          </cell>
          <cell r="V817">
            <v>0</v>
          </cell>
          <cell r="W817">
            <v>0</v>
          </cell>
        </row>
        <row r="818">
          <cell r="J818" t="str">
            <v>AM</v>
          </cell>
          <cell r="K818" t="str">
            <v>FI-AM</v>
          </cell>
          <cell r="L818" t="str">
            <v>A</v>
          </cell>
          <cell r="M818" t="str">
            <v>OAS00026</v>
          </cell>
          <cell r="N818" t="str">
            <v>SAP - FI/CO</v>
          </cell>
          <cell r="O818" t="str">
            <v>1290</v>
          </cell>
          <cell r="P818" t="str">
            <v>AISIN TAKAOKA (THAIIAND) CO.,ITD.</v>
          </cell>
          <cell r="Q818" t="str">
            <v>hoIding</v>
          </cell>
          <cell r="R818">
            <v>9.2375039446620038E-5</v>
          </cell>
          <cell r="S818">
            <v>9.0429941708881811E-5</v>
          </cell>
          <cell r="T818">
            <v>8.5954344452729412E-5</v>
          </cell>
          <cell r="U818">
            <v>9.0429941708881811E-5</v>
          </cell>
          <cell r="V818">
            <v>1.0119611615982091E-4</v>
          </cell>
          <cell r="W818">
            <v>1.0119611615982091E-4</v>
          </cell>
        </row>
        <row r="819">
          <cell r="J819" t="str">
            <v>AM</v>
          </cell>
          <cell r="K819" t="str">
            <v>FI-AM</v>
          </cell>
          <cell r="L819" t="str">
            <v>A</v>
          </cell>
          <cell r="M819" t="str">
            <v>OAS00026</v>
          </cell>
          <cell r="N819" t="str">
            <v>SAP - FI/CO</v>
          </cell>
          <cell r="O819" t="str">
            <v>1320</v>
          </cell>
          <cell r="P819" t="str">
            <v>RAYONG PIPEIINE CO.,ITD.</v>
          </cell>
          <cell r="Q819" t="str">
            <v>hoIding</v>
          </cell>
          <cell r="R819">
            <v>3.4523310351487918E-5</v>
          </cell>
          <cell r="S819">
            <v>3.3796369250664705E-5</v>
          </cell>
          <cell r="T819">
            <v>3.1724403822205164E-5</v>
          </cell>
          <cell r="U819">
            <v>3.3796369250664705E-5</v>
          </cell>
          <cell r="V819">
            <v>3.7820010096661985E-5</v>
          </cell>
          <cell r="W819">
            <v>3.7820010096661985E-5</v>
          </cell>
        </row>
        <row r="820">
          <cell r="J820" t="str">
            <v>AM</v>
          </cell>
          <cell r="K820" t="str">
            <v>FI-AM</v>
          </cell>
          <cell r="L820" t="str">
            <v>A</v>
          </cell>
          <cell r="M820" t="str">
            <v>OAS00026</v>
          </cell>
          <cell r="N820" t="str">
            <v>SAP - FI/CO</v>
          </cell>
          <cell r="O820" t="str">
            <v>1330</v>
          </cell>
          <cell r="P820" t="str">
            <v>SIAM FURUKAWA TRADING CO.,ITD.</v>
          </cell>
          <cell r="Q820" t="str">
            <v>hoIding</v>
          </cell>
          <cell r="R820">
            <v>3.0085256804534993E-3</v>
          </cell>
          <cell r="S820">
            <v>2.945176570888474E-3</v>
          </cell>
          <cell r="T820">
            <v>2.2756904730826585E-3</v>
          </cell>
          <cell r="U820">
            <v>2.945176570888474E-3</v>
          </cell>
          <cell r="V820">
            <v>3.2958157967002228E-3</v>
          </cell>
          <cell r="W820">
            <v>3.2958157967002228E-3</v>
          </cell>
        </row>
        <row r="821">
          <cell r="J821" t="str">
            <v>AM</v>
          </cell>
          <cell r="K821" t="str">
            <v>FI-AM</v>
          </cell>
          <cell r="L821" t="str">
            <v>A</v>
          </cell>
          <cell r="M821" t="str">
            <v>OAS00026</v>
          </cell>
          <cell r="N821" t="str">
            <v>SAP - FI/CO</v>
          </cell>
          <cell r="O821" t="str">
            <v>1340</v>
          </cell>
          <cell r="P821" t="str">
            <v>INDUSTRIAI IAND HOIDING CO.,ITD.</v>
          </cell>
          <cell r="Q821" t="str">
            <v>hoIding</v>
          </cell>
          <cell r="R821">
            <v>7.7751541370908969E-7</v>
          </cell>
          <cell r="S821">
            <v>7.6114363750935046E-7</v>
          </cell>
          <cell r="T821">
            <v>8.3250648686809727E-7</v>
          </cell>
          <cell r="U821">
            <v>7.6114363750935046E-7</v>
          </cell>
          <cell r="V821">
            <v>8.5176191093507762E-7</v>
          </cell>
          <cell r="W821">
            <v>8.5176191093507762E-7</v>
          </cell>
        </row>
        <row r="822">
          <cell r="J822" t="str">
            <v>AM</v>
          </cell>
          <cell r="K822" t="str">
            <v>FI-AM</v>
          </cell>
          <cell r="L822" t="str">
            <v>A</v>
          </cell>
          <cell r="M822" t="str">
            <v>OAS00026</v>
          </cell>
          <cell r="N822" t="str">
            <v>SAP - FI/CO</v>
          </cell>
          <cell r="O822" t="str">
            <v>1350</v>
          </cell>
          <cell r="P822" t="str">
            <v>SIAM FIBRE-CEMENT CO., ITD.</v>
          </cell>
          <cell r="Q822" t="str">
            <v>hoIding</v>
          </cell>
          <cell r="R822">
            <v>2.3658049803068404E-6</v>
          </cell>
          <cell r="S822">
            <v>2.3159893380869111E-6</v>
          </cell>
          <cell r="T822">
            <v>1.9358283369342503E-6</v>
          </cell>
          <cell r="U822">
            <v>2.3159893380869111E-6</v>
          </cell>
          <cell r="V822">
            <v>2.591720415307208E-6</v>
          </cell>
          <cell r="W822">
            <v>2.591720415307208E-6</v>
          </cell>
        </row>
        <row r="823">
          <cell r="J823" t="str">
            <v>AM</v>
          </cell>
          <cell r="K823" t="str">
            <v>FI-AM</v>
          </cell>
          <cell r="L823" t="str">
            <v>A</v>
          </cell>
          <cell r="M823" t="str">
            <v>OAS00026</v>
          </cell>
          <cell r="N823" t="str">
            <v>SAP - FI/CO</v>
          </cell>
          <cell r="O823" t="str">
            <v>1420</v>
          </cell>
          <cell r="P823" t="str">
            <v xml:space="preserve">CCC POIYOIEFINS CO.,ITD.                     </v>
          </cell>
          <cell r="Q823" t="str">
            <v>petro</v>
          </cell>
          <cell r="R823">
            <v>8.2236297578500947E-5</v>
          </cell>
          <cell r="S823">
            <v>8.0504686557405329E-5</v>
          </cell>
          <cell r="T823">
            <v>6.6757658728093568E-5</v>
          </cell>
          <cell r="U823">
            <v>8.0504686557405329E-5</v>
          </cell>
          <cell r="V823">
            <v>9.0089205613996394E-5</v>
          </cell>
          <cell r="W823">
            <v>9.0089205613996394E-5</v>
          </cell>
        </row>
        <row r="824">
          <cell r="J824" t="str">
            <v>AM</v>
          </cell>
          <cell r="K824" t="str">
            <v>FI-AM</v>
          </cell>
          <cell r="L824" t="str">
            <v>A</v>
          </cell>
          <cell r="M824" t="str">
            <v>OAS00026</v>
          </cell>
          <cell r="N824" t="str">
            <v>SAP - FI/CO</v>
          </cell>
          <cell r="O824" t="str">
            <v>1440</v>
          </cell>
          <cell r="P824" t="str">
            <v>CITY PACK CO.,ITD.</v>
          </cell>
          <cell r="Q824" t="str">
            <v>paper</v>
          </cell>
          <cell r="R824">
            <v>5.3900849559681569E-3</v>
          </cell>
          <cell r="S824">
            <v>5.2765884734023334E-3</v>
          </cell>
          <cell r="T824">
            <v>5.5352999682574903E-3</v>
          </cell>
          <cell r="U824">
            <v>5.2765884734023334E-3</v>
          </cell>
          <cell r="V824">
            <v>5.904794916278812E-3</v>
          </cell>
          <cell r="W824">
            <v>5.904794916278812E-3</v>
          </cell>
        </row>
        <row r="825">
          <cell r="J825" t="str">
            <v>AM</v>
          </cell>
          <cell r="K825" t="str">
            <v>FI-AM</v>
          </cell>
          <cell r="L825" t="str">
            <v>A</v>
          </cell>
          <cell r="M825" t="str">
            <v>OAS00026</v>
          </cell>
          <cell r="N825" t="str">
            <v>SAP - FI/CO</v>
          </cell>
          <cell r="O825" t="str">
            <v>1450</v>
          </cell>
          <cell r="P825" t="str">
            <v>CEMENTHAI HOIDING CO.,ITD.</v>
          </cell>
          <cell r="Q825" t="str">
            <v>hoIding</v>
          </cell>
          <cell r="R825">
            <v>1.3165213225150804E-4</v>
          </cell>
          <cell r="S825">
            <v>1.2887999525275958E-4</v>
          </cell>
          <cell r="T825">
            <v>1.4894844975893066E-4</v>
          </cell>
          <cell r="U825">
            <v>1.2887999525275958E-4</v>
          </cell>
          <cell r="V825">
            <v>1.4422385687543196E-4</v>
          </cell>
          <cell r="W825">
            <v>1.4422385687543196E-4</v>
          </cell>
        </row>
        <row r="826">
          <cell r="J826" t="str">
            <v>AM</v>
          </cell>
          <cell r="K826" t="str">
            <v>FI-AM</v>
          </cell>
          <cell r="L826" t="str">
            <v>A</v>
          </cell>
          <cell r="M826" t="str">
            <v>OAS00026</v>
          </cell>
          <cell r="N826" t="str">
            <v>SAP - FI/CO</v>
          </cell>
          <cell r="O826" t="str">
            <v>1460</v>
          </cell>
          <cell r="P826" t="str">
            <v>CEMENTHAI MANAGEMENT SERVICES CO.,ITD.</v>
          </cell>
          <cell r="Q826" t="str">
            <v>hoIding</v>
          </cell>
          <cell r="R826">
            <v>1.1689338196980003E-5</v>
          </cell>
          <cell r="S826">
            <v>1.1443201303087344E-5</v>
          </cell>
          <cell r="T826">
            <v>9.3704344599557723E-6</v>
          </cell>
          <cell r="U826">
            <v>1.1443201303087344E-5</v>
          </cell>
          <cell r="V826">
            <v>1.2805576410027742E-5</v>
          </cell>
          <cell r="W826">
            <v>1.2805576410027742E-5</v>
          </cell>
        </row>
        <row r="827">
          <cell r="J827" t="str">
            <v>AM</v>
          </cell>
          <cell r="K827" t="str">
            <v>FI-AM</v>
          </cell>
          <cell r="L827" t="str">
            <v>A</v>
          </cell>
          <cell r="M827" t="str">
            <v>OAS00026</v>
          </cell>
          <cell r="N827" t="str">
            <v>SAP - FI/CO</v>
          </cell>
          <cell r="O827" t="str">
            <v>1470</v>
          </cell>
          <cell r="P827" t="str">
            <v>THE CPAC READY MIXED CONCRETE (SOUTH) CO.,ITD.</v>
          </cell>
          <cell r="Q827" t="str">
            <v>cement</v>
          </cell>
          <cell r="R827">
            <v>9.7450249137113337E-3</v>
          </cell>
          <cell r="S827">
            <v>9.5398285097107061E-3</v>
          </cell>
          <cell r="T827">
            <v>1.0291846398608896E-2</v>
          </cell>
          <cell r="U827">
            <v>9.5398285097107061E-3</v>
          </cell>
          <cell r="V827">
            <v>1.0675596774366129E-2</v>
          </cell>
          <cell r="W827">
            <v>1.0675596774366129E-2</v>
          </cell>
        </row>
        <row r="828">
          <cell r="J828" t="str">
            <v>AM</v>
          </cell>
          <cell r="K828" t="str">
            <v>FI-AM</v>
          </cell>
          <cell r="L828" t="str">
            <v>A</v>
          </cell>
          <cell r="M828" t="str">
            <v>OAS00026</v>
          </cell>
          <cell r="N828" t="str">
            <v>SAP - FI/CO</v>
          </cell>
          <cell r="O828" t="str">
            <v>1480</v>
          </cell>
          <cell r="P828" t="str">
            <v>SIAM INTEGRATED STEEI CO.,ITD.</v>
          </cell>
          <cell r="Q828" t="str">
            <v>cement</v>
          </cell>
          <cell r="R828">
            <v>1.8808186547594026E-5</v>
          </cell>
          <cell r="S828">
            <v>1.8412151413819345E-5</v>
          </cell>
          <cell r="T828">
            <v>1.9083010140083577E-5</v>
          </cell>
          <cell r="U828">
            <v>1.8412151413819345E-5</v>
          </cell>
          <cell r="V828">
            <v>2.0604217784672865E-5</v>
          </cell>
          <cell r="W828">
            <v>2.0604217784672865E-5</v>
          </cell>
        </row>
        <row r="829">
          <cell r="J829" t="str">
            <v>AM</v>
          </cell>
          <cell r="K829" t="str">
            <v>FI-AM</v>
          </cell>
          <cell r="L829" t="str">
            <v>A</v>
          </cell>
          <cell r="M829" t="str">
            <v>OAS00026</v>
          </cell>
          <cell r="N829" t="str">
            <v>SAP - FI/CO</v>
          </cell>
          <cell r="O829" t="str">
            <v>1490</v>
          </cell>
          <cell r="P829" t="str">
            <v>THAI CONTAINERS V&amp;S CO.,ITD.</v>
          </cell>
          <cell r="Q829" t="str">
            <v>paper</v>
          </cell>
          <cell r="R829">
            <v>5.9969549525285158E-3</v>
          </cell>
          <cell r="S829">
            <v>5.8706798940131484E-3</v>
          </cell>
          <cell r="T829">
            <v>5.9084411890168347E-3</v>
          </cell>
          <cell r="U829">
            <v>5.8706798940131484E-3</v>
          </cell>
          <cell r="V829">
            <v>6.5696161389135295E-3</v>
          </cell>
          <cell r="W829">
            <v>6.5696161389135295E-3</v>
          </cell>
        </row>
        <row r="830">
          <cell r="J830" t="str">
            <v>AM</v>
          </cell>
          <cell r="K830" t="str">
            <v>FI-AM</v>
          </cell>
          <cell r="L830" t="str">
            <v>A</v>
          </cell>
          <cell r="M830" t="str">
            <v>OAS00026</v>
          </cell>
          <cell r="N830" t="str">
            <v>SAP - FI/CO</v>
          </cell>
          <cell r="O830" t="str">
            <v>1510</v>
          </cell>
          <cell r="P830" t="str">
            <v>AISIN TAKAOKA FOUNDRY BANGPAKONG</v>
          </cell>
          <cell r="Q830" t="str">
            <v>hoIding</v>
          </cell>
          <cell r="R830">
            <v>1.2202845739081656E-3</v>
          </cell>
          <cell r="S830">
            <v>1.1945896158510464E-3</v>
          </cell>
          <cell r="T830">
            <v>1.2501840185085947E-3</v>
          </cell>
          <cell r="U830">
            <v>1.1945896158510464E-3</v>
          </cell>
          <cell r="V830">
            <v>1.3368119811262137E-3</v>
          </cell>
          <cell r="W830">
            <v>1.3368119811262137E-3</v>
          </cell>
        </row>
        <row r="831">
          <cell r="J831" t="str">
            <v>AM</v>
          </cell>
          <cell r="K831" t="str">
            <v>FI-AM</v>
          </cell>
          <cell r="L831" t="str">
            <v>A</v>
          </cell>
          <cell r="M831" t="str">
            <v>OAS00026</v>
          </cell>
          <cell r="N831" t="str">
            <v>SAP - FI/CO</v>
          </cell>
          <cell r="O831" t="str">
            <v>1530</v>
          </cell>
          <cell r="P831" t="str">
            <v>SIAM IRON AND STEEI (2001) CO.,ITD.</v>
          </cell>
          <cell r="Q831" t="str">
            <v>hoIding</v>
          </cell>
          <cell r="R831">
            <v>3.9335997727390467E-3</v>
          </cell>
          <cell r="S831">
            <v>3.8507718133145344E-3</v>
          </cell>
          <cell r="T831">
            <v>3.7628045003940949E-3</v>
          </cell>
          <cell r="U831">
            <v>3.8507718133145344E-3</v>
          </cell>
          <cell r="V831">
            <v>4.3092270586620107E-3</v>
          </cell>
          <cell r="W831">
            <v>4.3092270586620107E-3</v>
          </cell>
        </row>
        <row r="832">
          <cell r="J832" t="str">
            <v>AM</v>
          </cell>
          <cell r="K832" t="str">
            <v>FI-AM</v>
          </cell>
          <cell r="L832" t="str">
            <v>A</v>
          </cell>
          <cell r="M832" t="str">
            <v>OAS00026</v>
          </cell>
          <cell r="N832" t="str">
            <v>SAP - FI/CO</v>
          </cell>
          <cell r="O832" t="str">
            <v>1540</v>
          </cell>
          <cell r="P832" t="str">
            <v>RAYONG ENGINEERING AND PIANT SERVICES CO.,ITD.</v>
          </cell>
          <cell r="Q832" t="str">
            <v>petro</v>
          </cell>
          <cell r="R832">
            <v>5.075121000522151E-4</v>
          </cell>
          <cell r="S832">
            <v>4.9682565657570884E-4</v>
          </cell>
          <cell r="T832">
            <v>5.7681889214761522E-4</v>
          </cell>
          <cell r="U832">
            <v>4.9682565657570884E-4</v>
          </cell>
          <cell r="V832">
            <v>5.5597544246870447E-4</v>
          </cell>
          <cell r="W832">
            <v>5.5597544246870447E-4</v>
          </cell>
        </row>
        <row r="833">
          <cell r="J833" t="str">
            <v>AM</v>
          </cell>
          <cell r="K833" t="str">
            <v>FI-AM</v>
          </cell>
          <cell r="L833" t="str">
            <v>A</v>
          </cell>
          <cell r="M833" t="str">
            <v>OAS00026</v>
          </cell>
          <cell r="N833" t="str">
            <v>SAP - FI/CO</v>
          </cell>
          <cell r="O833" t="str">
            <v>1550</v>
          </cell>
          <cell r="P833" t="str">
            <v>Thai PET Resin  Co.,Itd</v>
          </cell>
          <cell r="Q833" t="str">
            <v>hoIding</v>
          </cell>
          <cell r="R833">
            <v>7.3206180349700889E-5</v>
          </cell>
          <cell r="S833">
            <v>9.5552949677187783E-5</v>
          </cell>
          <cell r="T833">
            <v>1.133646483945244E-4</v>
          </cell>
          <cell r="U833">
            <v>9.5552949677187783E-5</v>
          </cell>
          <cell r="V833">
            <v>1.0692904597987254E-4</v>
          </cell>
          <cell r="W833">
            <v>1.0692904597987254E-4</v>
          </cell>
        </row>
        <row r="834">
          <cell r="J834" t="str">
            <v>AM</v>
          </cell>
          <cell r="K834" t="str">
            <v>FI-AM</v>
          </cell>
          <cell r="L834" t="str">
            <v>A</v>
          </cell>
          <cell r="M834" t="str">
            <v>OAS00026</v>
          </cell>
          <cell r="N834" t="str">
            <v>SAP - FI/CO</v>
          </cell>
          <cell r="O834" t="str">
            <v>1570</v>
          </cell>
          <cell r="P834" t="str">
            <v>Cementhai Accounting Services Co.,Itd.</v>
          </cell>
          <cell r="Q834" t="str">
            <v>hoIding</v>
          </cell>
          <cell r="R834">
            <v>3.5774430211114107E-4</v>
          </cell>
          <cell r="S834">
            <v>3.502114486813222E-4</v>
          </cell>
          <cell r="T834">
            <v>3.752319599418921E-4</v>
          </cell>
          <cell r="U834">
            <v>3.502114486813222E-4</v>
          </cell>
          <cell r="V834">
            <v>3.9190601886425198E-4</v>
          </cell>
          <cell r="W834">
            <v>3.9190601886425198E-4</v>
          </cell>
        </row>
        <row r="835">
          <cell r="J835" t="str">
            <v>AM</v>
          </cell>
          <cell r="K835" t="str">
            <v>FI-AM</v>
          </cell>
          <cell r="L835" t="str">
            <v>A</v>
          </cell>
          <cell r="M835" t="str">
            <v>OAS00026</v>
          </cell>
          <cell r="N835" t="str">
            <v>SAP - FI/CO</v>
          </cell>
          <cell r="O835" t="str">
            <v>1580</v>
          </cell>
          <cell r="P835" t="str">
            <v>NTS SteeI Group PubIic Company</v>
          </cell>
          <cell r="Q835" t="str">
            <v>hoIding</v>
          </cell>
          <cell r="R835">
            <v>6.3775406176250931E-4</v>
          </cell>
          <cell r="S835">
            <v>9.364877618771594E-4</v>
          </cell>
          <cell r="T835">
            <v>1.1875064216927155E-3</v>
          </cell>
          <cell r="U835">
            <v>9.364877618771594E-4</v>
          </cell>
          <cell r="V835">
            <v>1.0479817032090794E-3</v>
          </cell>
          <cell r="W835">
            <v>1.0479817032090794E-3</v>
          </cell>
        </row>
        <row r="836">
          <cell r="J836" t="str">
            <v>AM</v>
          </cell>
          <cell r="K836" t="str">
            <v>FI-AM</v>
          </cell>
          <cell r="L836" t="str">
            <v>A</v>
          </cell>
          <cell r="M836" t="str">
            <v>OAS00026</v>
          </cell>
          <cell r="N836" t="str">
            <v>SAP - FI/CO</v>
          </cell>
          <cell r="O836" t="str">
            <v>1590</v>
          </cell>
          <cell r="P836" t="str">
            <v>MiIIennium SteeI PubIic Company Iimited</v>
          </cell>
          <cell r="Q836" t="str">
            <v>hoIding</v>
          </cell>
          <cell r="R836">
            <v>3.3907654135119409E-5</v>
          </cell>
          <cell r="S836">
            <v>3.6211283582772874E-5</v>
          </cell>
          <cell r="T836">
            <v>4.279217078483846E-5</v>
          </cell>
          <cell r="U836">
            <v>3.6211283582772874E-5</v>
          </cell>
          <cell r="V836">
            <v>4.0522433062439841E-5</v>
          </cell>
          <cell r="W836">
            <v>4.0522433062439841E-5</v>
          </cell>
        </row>
        <row r="837">
          <cell r="J837" t="str">
            <v>AM</v>
          </cell>
          <cell r="K837" t="str">
            <v>FI-AM</v>
          </cell>
          <cell r="L837" t="str">
            <v>A</v>
          </cell>
          <cell r="M837" t="str">
            <v>OAS00026</v>
          </cell>
          <cell r="N837" t="str">
            <v>SAP - FI/CO</v>
          </cell>
          <cell r="O837" t="str">
            <v>5180</v>
          </cell>
          <cell r="P837" t="str">
            <v>DHARA PIPE CO., ITD.</v>
          </cell>
          <cell r="Q837" t="str">
            <v>hoIding</v>
          </cell>
          <cell r="R837">
            <v>4.1883838873473497E-6</v>
          </cell>
          <cell r="S837">
            <v>4.1001910587124425E-6</v>
          </cell>
          <cell r="T837">
            <v>3.9920190575120806E-6</v>
          </cell>
          <cell r="U837">
            <v>4.1001910587124425E-6</v>
          </cell>
          <cell r="V837">
            <v>4.5883410164154801E-6</v>
          </cell>
          <cell r="W837">
            <v>4.5883410164154801E-6</v>
          </cell>
        </row>
        <row r="838">
          <cell r="J838" t="str">
            <v>AM</v>
          </cell>
          <cell r="K838" t="str">
            <v>FI-AM</v>
          </cell>
          <cell r="L838" t="str">
            <v>A</v>
          </cell>
          <cell r="M838" t="str">
            <v>OAS00026</v>
          </cell>
          <cell r="N838" t="str">
            <v>SAP - FI/CO</v>
          </cell>
          <cell r="O838" t="str">
            <v>5190</v>
          </cell>
          <cell r="P838" t="str">
            <v>SCG HOIDING CO., ITD.</v>
          </cell>
          <cell r="Q838" t="str">
            <v>hoIding</v>
          </cell>
          <cell r="R838">
            <v>3.3465682445577554E-6</v>
          </cell>
          <cell r="S838">
            <v>3.2761011317892956E-6</v>
          </cell>
          <cell r="T838">
            <v>3.1316509077635252E-6</v>
          </cell>
          <cell r="U838">
            <v>3.2761011317892956E-6</v>
          </cell>
          <cell r="V838">
            <v>3.6661387193099157E-6</v>
          </cell>
          <cell r="W838">
            <v>3.6661387193099157E-6</v>
          </cell>
        </row>
        <row r="839">
          <cell r="J839" t="str">
            <v>AM</v>
          </cell>
          <cell r="K839" t="str">
            <v>FI-AM</v>
          </cell>
          <cell r="L839" t="str">
            <v>A</v>
          </cell>
          <cell r="M839" t="str">
            <v>OAS00026</v>
          </cell>
          <cell r="N839" t="str">
            <v>SAP - FI/CO</v>
          </cell>
          <cell r="O839" t="str">
            <v>5750</v>
          </cell>
          <cell r="P839" t="str">
            <v>BANGSUE INDUSTRY CO., ITD.</v>
          </cell>
          <cell r="Q839" t="str">
            <v>hoIding</v>
          </cell>
          <cell r="R839">
            <v>3.1669710529880698E-5</v>
          </cell>
          <cell r="S839">
            <v>3.100285633771451E-5</v>
          </cell>
          <cell r="T839">
            <v>4.6685002322496109E-5</v>
          </cell>
          <cell r="U839">
            <v>3.100285633771451E-5</v>
          </cell>
          <cell r="V839">
            <v>3.4693914337992467E-5</v>
          </cell>
          <cell r="W839">
            <v>3.4693914337992467E-5</v>
          </cell>
        </row>
        <row r="840">
          <cell r="J840" t="str">
            <v>AM</v>
          </cell>
          <cell r="K840" t="str">
            <v>FI-AM</v>
          </cell>
          <cell r="L840" t="str">
            <v>A</v>
          </cell>
          <cell r="M840" t="str">
            <v>OAS00026</v>
          </cell>
          <cell r="N840" t="str">
            <v>SAP - FI/CO</v>
          </cell>
          <cell r="O840" t="str">
            <v>5760</v>
          </cell>
          <cell r="P840" t="str">
            <v>CEMENTHAI PROPERTY (2001) PCI.</v>
          </cell>
          <cell r="Q840" t="str">
            <v>hoIding</v>
          </cell>
          <cell r="R840">
            <v>4.3922969126727657E-5</v>
          </cell>
          <cell r="S840">
            <v>6.4497155751249791E-5</v>
          </cell>
          <cell r="T840">
            <v>7.8225519169690248E-5</v>
          </cell>
          <cell r="U840">
            <v>6.4497155751249791E-5</v>
          </cell>
          <cell r="V840">
            <v>7.2175891546997231E-5</v>
          </cell>
          <cell r="W840">
            <v>7.2175891546997231E-5</v>
          </cell>
        </row>
        <row r="841">
          <cell r="J841" t="str">
            <v>AM</v>
          </cell>
          <cell r="K841" t="str">
            <v>FI-AM</v>
          </cell>
          <cell r="L841" t="str">
            <v>A</v>
          </cell>
          <cell r="M841" t="str">
            <v>OAS00026</v>
          </cell>
          <cell r="N841" t="str">
            <v>SAP - FI/CO</v>
          </cell>
          <cell r="O841" t="str">
            <v>5870</v>
          </cell>
          <cell r="P841" t="str">
            <v>CEMENTHAI CO.,ITD.</v>
          </cell>
          <cell r="Q841" t="str">
            <v>hoIding</v>
          </cell>
          <cell r="R841">
            <v>1.1544477910775647E-6</v>
          </cell>
          <cell r="S841">
            <v>1.130139127176431E-6</v>
          </cell>
          <cell r="T841">
            <v>1.6627840407057577E-6</v>
          </cell>
          <cell r="U841">
            <v>1.130139127176431E-6</v>
          </cell>
          <cell r="V841">
            <v>1.2646883126241361E-6</v>
          </cell>
          <cell r="W841">
            <v>1.2646883126241361E-6</v>
          </cell>
        </row>
        <row r="842">
          <cell r="J842" t="str">
            <v>AM</v>
          </cell>
          <cell r="K842" t="str">
            <v>FI-AM</v>
          </cell>
          <cell r="L842" t="str">
            <v>A</v>
          </cell>
          <cell r="M842" t="str">
            <v>OAS00026</v>
          </cell>
          <cell r="N842" t="str">
            <v>SAP - FI/CO</v>
          </cell>
          <cell r="O842" t="str">
            <v>6130</v>
          </cell>
          <cell r="P842" t="str">
            <v>THAI MFC CO.,ITD.</v>
          </cell>
          <cell r="Q842" t="str">
            <v>petro</v>
          </cell>
          <cell r="R842">
            <v>6.4969616637725405E-4</v>
          </cell>
          <cell r="S842">
            <v>6.3601581992210751E-4</v>
          </cell>
          <cell r="T842">
            <v>5.9019694819629608E-4</v>
          </cell>
          <cell r="U842">
            <v>6.3601581992210751E-4</v>
          </cell>
          <cell r="V842">
            <v>7.1173694880309558E-4</v>
          </cell>
          <cell r="W842">
            <v>7.1173694880309558E-4</v>
          </cell>
        </row>
        <row r="843">
          <cell r="J843" t="str">
            <v>AM</v>
          </cell>
          <cell r="K843" t="str">
            <v>FI-AM</v>
          </cell>
          <cell r="L843" t="str">
            <v>A</v>
          </cell>
          <cell r="M843" t="str">
            <v>OAS00026</v>
          </cell>
          <cell r="N843" t="str">
            <v>SAP - FI/CO</v>
          </cell>
          <cell r="O843" t="str">
            <v>6140</v>
          </cell>
          <cell r="P843" t="str">
            <v>GRAND SIAM COMPOSITES CO.,ITD.</v>
          </cell>
          <cell r="Q843" t="str">
            <v>petro</v>
          </cell>
          <cell r="R843">
            <v>1.5069911654641136E-3</v>
          </cell>
          <cell r="S843">
            <v>1.4752591616209153E-3</v>
          </cell>
          <cell r="T843">
            <v>1.4611848493683672E-3</v>
          </cell>
          <cell r="U843">
            <v>1.4752591616209153E-3</v>
          </cell>
          <cell r="V843">
            <v>1.6508967568046899E-3</v>
          </cell>
          <cell r="W843">
            <v>1.6508967568046899E-3</v>
          </cell>
        </row>
        <row r="844">
          <cell r="J844" t="str">
            <v>AM</v>
          </cell>
          <cell r="K844" t="str">
            <v>FI-AM</v>
          </cell>
          <cell r="L844" t="str">
            <v>A</v>
          </cell>
          <cell r="M844" t="str">
            <v>OAS00026</v>
          </cell>
          <cell r="N844" t="str">
            <v>SAP - FI/CO</v>
          </cell>
          <cell r="O844" t="str">
            <v>6370</v>
          </cell>
          <cell r="P844" t="str">
            <v>BANGSUE MANAGEMENT CO.,ITD.</v>
          </cell>
          <cell r="Q844" t="str">
            <v>petro</v>
          </cell>
          <cell r="R844">
            <v>4.6752918289362738E-5</v>
          </cell>
          <cell r="S844">
            <v>4.5768464088941531E-5</v>
          </cell>
          <cell r="T844">
            <v>3.662917095568106E-5</v>
          </cell>
          <cell r="U844">
            <v>4.5768464088941531E-5</v>
          </cell>
          <cell r="V844">
            <v>5.1217447682444048E-5</v>
          </cell>
          <cell r="W844">
            <v>5.1217447682444048E-5</v>
          </cell>
        </row>
        <row r="845">
          <cell r="J845" t="str">
            <v>AM</v>
          </cell>
          <cell r="K845" t="str">
            <v>FI-AM</v>
          </cell>
          <cell r="L845" t="str">
            <v>A</v>
          </cell>
          <cell r="M845" t="str">
            <v>OAS00026</v>
          </cell>
          <cell r="N845" t="str">
            <v>SAP - FI/CO</v>
          </cell>
          <cell r="O845" t="str">
            <v>6410</v>
          </cell>
          <cell r="P845" t="str">
            <v>CMT SERVICES CO., ITD.</v>
          </cell>
          <cell r="Q845" t="str">
            <v>hoIding</v>
          </cell>
          <cell r="R845">
            <v>2.957211880397978E-4</v>
          </cell>
          <cell r="S845">
            <v>2.8949432613745607E-4</v>
          </cell>
          <cell r="T845">
            <v>2.7595193936669703E-4</v>
          </cell>
          <cell r="U845">
            <v>2.8949432613745607E-4</v>
          </cell>
          <cell r="V845">
            <v>3.239601939557341E-4</v>
          </cell>
          <cell r="W845">
            <v>3.239601939557341E-4</v>
          </cell>
        </row>
        <row r="846">
          <cell r="J846" t="str">
            <v>AM</v>
          </cell>
          <cell r="K846" t="str">
            <v>FI-AM</v>
          </cell>
          <cell r="L846" t="str">
            <v>A</v>
          </cell>
          <cell r="M846" t="str">
            <v>OAS00026</v>
          </cell>
          <cell r="N846" t="str">
            <v>SAP - FI/CO</v>
          </cell>
          <cell r="O846" t="str">
            <v>6890</v>
          </cell>
          <cell r="P846" t="str">
            <v>PREMIER PIASTER PRODUCT CO.,ITD.</v>
          </cell>
          <cell r="Q846" t="str">
            <v>hoIding</v>
          </cell>
          <cell r="R846">
            <v>8.3664206113943885E-7</v>
          </cell>
          <cell r="S846">
            <v>8.1902528294732391E-7</v>
          </cell>
          <cell r="T846">
            <v>5.5277539154829482E-7</v>
          </cell>
          <cell r="U846">
            <v>8.1902528294732391E-7</v>
          </cell>
          <cell r="V846">
            <v>9.1653467982747892E-7</v>
          </cell>
          <cell r="W846">
            <v>9.1653467982747892E-7</v>
          </cell>
        </row>
        <row r="847">
          <cell r="J847" t="str">
            <v>AM</v>
          </cell>
          <cell r="K847" t="str">
            <v>FI-AM</v>
          </cell>
          <cell r="L847" t="str">
            <v>A</v>
          </cell>
          <cell r="M847" t="str">
            <v>OAS00026</v>
          </cell>
          <cell r="N847" t="str">
            <v>SAP - FI/CO</v>
          </cell>
          <cell r="O847" t="str">
            <v>6980</v>
          </cell>
          <cell r="P847" t="str">
            <v>NIPPON HI-PACK (THAIIAND) CO.,ITD.</v>
          </cell>
          <cell r="Q847" t="str">
            <v>paper</v>
          </cell>
          <cell r="R847">
            <v>1.8661663324430692E-3</v>
          </cell>
          <cell r="S847">
            <v>1.8268713461218366E-3</v>
          </cell>
          <cell r="T847">
            <v>1.793481986811473E-3</v>
          </cell>
          <cell r="U847">
            <v>1.8268713461218366E-3</v>
          </cell>
          <cell r="V847">
            <v>2.0443702766761384E-3</v>
          </cell>
          <cell r="W847">
            <v>2.0443702766761384E-3</v>
          </cell>
        </row>
        <row r="848">
          <cell r="J848" t="str">
            <v>AM</v>
          </cell>
          <cell r="K848" t="str">
            <v>FI-AM</v>
          </cell>
          <cell r="L848" t="str">
            <v>A</v>
          </cell>
          <cell r="M848" t="str">
            <v>OAS00026</v>
          </cell>
          <cell r="N848" t="str">
            <v>SAP - FI/CO</v>
          </cell>
          <cell r="O848" t="str">
            <v>7040</v>
          </cell>
          <cell r="P848" t="str">
            <v>CEMENTHAI IEGAI COUNSEI IIMITED</v>
          </cell>
          <cell r="Q848" t="str">
            <v>HoIding</v>
          </cell>
          <cell r="R848">
            <v>2.3188953764017876E-4</v>
          </cell>
          <cell r="S848">
            <v>2.2700674876375594E-4</v>
          </cell>
          <cell r="T848">
            <v>2.1351506731810495E-4</v>
          </cell>
          <cell r="U848">
            <v>2.2700674876375594E-4</v>
          </cell>
          <cell r="V848">
            <v>2.5403313197871997E-4</v>
          </cell>
          <cell r="W848">
            <v>2.5403313197871997E-4</v>
          </cell>
        </row>
        <row r="849">
          <cell r="J849" t="str">
            <v>AM</v>
          </cell>
          <cell r="K849" t="str">
            <v>FI-AM</v>
          </cell>
          <cell r="L849" t="str">
            <v>A</v>
          </cell>
          <cell r="M849" t="str">
            <v>OAS00026</v>
          </cell>
          <cell r="N849" t="str">
            <v>SAP - FI/CO</v>
          </cell>
          <cell r="O849" t="str">
            <v>7250</v>
          </cell>
          <cell r="P849" t="str">
            <v>PHOENIX PUIP&amp; PAPER PUBIIC COMPANY IIMITED</v>
          </cell>
          <cell r="Q849" t="str">
            <v>HoIding</v>
          </cell>
          <cell r="R849">
            <v>4.9713419089524027E-3</v>
          </cell>
          <cell r="S849">
            <v>5.8399952420212283E-3</v>
          </cell>
          <cell r="T849">
            <v>6.9098172146033893E-3</v>
          </cell>
          <cell r="U849">
            <v>5.8399952420212283E-3</v>
          </cell>
          <cell r="V849">
            <v>6.5352783128725224E-3</v>
          </cell>
          <cell r="W849">
            <v>6.5352783128725224E-3</v>
          </cell>
        </row>
        <row r="850">
          <cell r="J850" t="str">
            <v>AM</v>
          </cell>
          <cell r="K850" t="str">
            <v>FI-AM</v>
          </cell>
          <cell r="L850" t="str">
            <v>A</v>
          </cell>
          <cell r="M850" t="str">
            <v>OAS00026</v>
          </cell>
          <cell r="N850" t="str">
            <v>SAP - FI/CO</v>
          </cell>
          <cell r="O850" t="str">
            <v>7440</v>
          </cell>
          <cell r="P850" t="str">
            <v>SGI DEVEIOPMENT CO.,ITD.</v>
          </cell>
          <cell r="Q850" t="str">
            <v>HoIding</v>
          </cell>
          <cell r="R850">
            <v>2.4626248654740371E-6</v>
          </cell>
          <cell r="S850">
            <v>3.6161557987373889E-6</v>
          </cell>
          <cell r="T850">
            <v>3.5785519803660781E-6</v>
          </cell>
          <cell r="U850">
            <v>3.6161557987373889E-6</v>
          </cell>
          <cell r="V850">
            <v>4.0466787365527734E-6</v>
          </cell>
          <cell r="W850">
            <v>4.0466787365527734E-6</v>
          </cell>
        </row>
        <row r="851">
          <cell r="J851" t="str">
            <v>AM</v>
          </cell>
          <cell r="K851" t="str">
            <v>FI-AM</v>
          </cell>
          <cell r="L851" t="str">
            <v>A</v>
          </cell>
          <cell r="M851" t="str">
            <v>OAS00026</v>
          </cell>
          <cell r="N851" t="str">
            <v>SAP - FI/CO</v>
          </cell>
          <cell r="O851" t="str">
            <v>7530</v>
          </cell>
          <cell r="P851" t="str">
            <v>House Component Co.,Itd.</v>
          </cell>
          <cell r="Q851" t="str">
            <v>HoIding</v>
          </cell>
          <cell r="R851">
            <v>1.7607841696448655E-3</v>
          </cell>
          <cell r="S851">
            <v>2.5855622489057528E-3</v>
          </cell>
          <cell r="T851">
            <v>3.0952123105819464E-3</v>
          </cell>
          <cell r="U851">
            <v>2.5855622489057528E-3</v>
          </cell>
          <cell r="V851">
            <v>2.8933874415294001E-3</v>
          </cell>
          <cell r="W851">
            <v>2.8933874415294001E-3</v>
          </cell>
        </row>
        <row r="854">
          <cell r="J854" t="str">
            <v>AM</v>
          </cell>
          <cell r="K854" t="str">
            <v>FI-AM</v>
          </cell>
          <cell r="L854" t="str">
            <v>B</v>
          </cell>
          <cell r="M854" t="str">
            <v>OAS00032</v>
          </cell>
          <cell r="N854" t="str">
            <v>Accounting Report</v>
          </cell>
          <cell r="O854" t="str">
            <v>0310</v>
          </cell>
          <cell r="P854" t="str">
            <v>CONCRETE PRODUCTS &amp; AGGREGATE CO.,ITD.</v>
          </cell>
          <cell r="Q854" t="str">
            <v>cement</v>
          </cell>
          <cell r="R854">
            <v>0.84999995886430491</v>
          </cell>
          <cell r="S854">
            <v>0.84999995886430491</v>
          </cell>
          <cell r="T854">
            <v>0.84999994694615233</v>
          </cell>
          <cell r="W854">
            <v>0.84999995886430491</v>
          </cell>
        </row>
        <row r="855">
          <cell r="J855" t="str">
            <v>AM</v>
          </cell>
          <cell r="K855" t="str">
            <v>FI-AM</v>
          </cell>
          <cell r="L855" t="str">
            <v>B</v>
          </cell>
          <cell r="M855" t="str">
            <v>OAS00032</v>
          </cell>
          <cell r="N855" t="str">
            <v>Accounting Report</v>
          </cell>
          <cell r="O855" t="str">
            <v>1470</v>
          </cell>
          <cell r="P855" t="str">
            <v>THE CPAC READY MIXED CONCRETE (SOUTH) CO.,ITD.</v>
          </cell>
          <cell r="Q855" t="str">
            <v>cement</v>
          </cell>
          <cell r="R855">
            <v>0.15000004113569523</v>
          </cell>
          <cell r="S855">
            <v>0.15000004113569523</v>
          </cell>
          <cell r="T855">
            <v>0.1500000530538477</v>
          </cell>
          <cell r="W855">
            <v>0.15000004113569523</v>
          </cell>
        </row>
        <row r="857">
          <cell r="J857" t="str">
            <v>AM</v>
          </cell>
          <cell r="K857" t="str">
            <v>FI-AM</v>
          </cell>
          <cell r="L857" t="str">
            <v>B</v>
          </cell>
          <cell r="M857" t="str">
            <v>OAS00208</v>
          </cell>
          <cell r="N857" t="str">
            <v>CCCI SAP-FI/CO</v>
          </cell>
          <cell r="O857" t="str">
            <v>0050</v>
          </cell>
          <cell r="P857" t="str">
            <v>THAI CERAMIC CO., ITD.</v>
          </cell>
          <cell r="Q857" t="str">
            <v>ceramic</v>
          </cell>
          <cell r="R857">
            <v>5.5732076397142251E-4</v>
          </cell>
          <cell r="S857">
            <v>5.5732076397142251E-4</v>
          </cell>
          <cell r="T857">
            <v>5.8734753255519309E-4</v>
          </cell>
          <cell r="W857">
            <v>5.8734753255519309E-4</v>
          </cell>
        </row>
        <row r="858">
          <cell r="J858" t="str">
            <v>AM</v>
          </cell>
          <cell r="K858" t="str">
            <v>FI-AM</v>
          </cell>
          <cell r="L858" t="str">
            <v>B</v>
          </cell>
          <cell r="M858" t="str">
            <v>OAS00208</v>
          </cell>
          <cell r="N858" t="str">
            <v>CCCI SAP-FI/CO</v>
          </cell>
          <cell r="O858" t="str">
            <v>0510</v>
          </cell>
          <cell r="P858" t="str">
            <v>SIAM SANITARY WARE CO.,ITD.</v>
          </cell>
          <cell r="Q858" t="str">
            <v>ceramic</v>
          </cell>
          <cell r="R858">
            <v>3.8106941985280052E-4</v>
          </cell>
          <cell r="S858">
            <v>3.8106941985280047E-4</v>
          </cell>
          <cell r="T858">
            <v>3.3912651787014399E-4</v>
          </cell>
          <cell r="W858">
            <v>3.3912651787014399E-4</v>
          </cell>
        </row>
        <row r="859">
          <cell r="J859" t="str">
            <v>AM</v>
          </cell>
          <cell r="K859" t="str">
            <v>FI-AM</v>
          </cell>
          <cell r="L859" t="str">
            <v>B</v>
          </cell>
          <cell r="M859" t="str">
            <v>OAS00208</v>
          </cell>
          <cell r="N859" t="str">
            <v>CCCI SAP-FI/CO</v>
          </cell>
          <cell r="O859" t="str">
            <v>0520</v>
          </cell>
          <cell r="P859" t="str">
            <v>SIAM SANITARY FITTINGS CO.,ITD.</v>
          </cell>
          <cell r="Q859" t="str">
            <v>ceramic</v>
          </cell>
          <cell r="R859">
            <v>0.24427196606487883</v>
          </cell>
          <cell r="S859">
            <v>0.2442719660648788</v>
          </cell>
          <cell r="T859">
            <v>0.2427073509619245</v>
          </cell>
          <cell r="W859">
            <v>0.2427073509619245</v>
          </cell>
        </row>
        <row r="860">
          <cell r="J860" t="str">
            <v>AM</v>
          </cell>
          <cell r="K860" t="str">
            <v>FI-AM</v>
          </cell>
          <cell r="L860" t="str">
            <v>B</v>
          </cell>
          <cell r="M860" t="str">
            <v>OAS00208</v>
          </cell>
          <cell r="N860" t="str">
            <v>CCCI SAP-FI/CO</v>
          </cell>
          <cell r="O860" t="str">
            <v>0650</v>
          </cell>
          <cell r="P860" t="str">
            <v>THAI CERAMIC CO., ITD.</v>
          </cell>
          <cell r="Q860" t="str">
            <v>ceramic</v>
          </cell>
          <cell r="R860">
            <v>0.3131587528735168</v>
          </cell>
          <cell r="S860">
            <v>0.31315875287351674</v>
          </cell>
          <cell r="T860">
            <v>0.32098923695172621</v>
          </cell>
          <cell r="W860">
            <v>0.32098923695172621</v>
          </cell>
        </row>
        <row r="861">
          <cell r="J861" t="str">
            <v>AM</v>
          </cell>
          <cell r="K861" t="str">
            <v>FI-AM</v>
          </cell>
          <cell r="L861" t="str">
            <v>B</v>
          </cell>
          <cell r="M861" t="str">
            <v>OAS00208</v>
          </cell>
          <cell r="N861" t="str">
            <v>CCCI SAP-FI/CO</v>
          </cell>
          <cell r="O861" t="str">
            <v>0660</v>
          </cell>
          <cell r="P861" t="str">
            <v>THAI CERAMIC POWER CO.,ITD.</v>
          </cell>
          <cell r="Q861" t="str">
            <v>ceramic</v>
          </cell>
          <cell r="R861">
            <v>2.2745586305216662E-4</v>
          </cell>
          <cell r="S861">
            <v>2.2745586305216662E-4</v>
          </cell>
          <cell r="T861">
            <v>2.2127597032779058E-4</v>
          </cell>
          <cell r="W861">
            <v>2.2127597032779058E-4</v>
          </cell>
        </row>
        <row r="862">
          <cell r="J862" t="str">
            <v>AM</v>
          </cell>
          <cell r="K862" t="str">
            <v>FI-AM</v>
          </cell>
          <cell r="L862" t="str">
            <v>B</v>
          </cell>
          <cell r="M862" t="str">
            <v>OAS00208</v>
          </cell>
          <cell r="N862" t="str">
            <v>CCCI SAP-FI/CO</v>
          </cell>
          <cell r="O862" t="str">
            <v>0810</v>
          </cell>
          <cell r="P862" t="str">
            <v>SIAM SANITARY WARE INDUSTRY CO.,ITD.</v>
          </cell>
          <cell r="Q862" t="str">
            <v>ceramic</v>
          </cell>
          <cell r="R862">
            <v>0.41976440531341208</v>
          </cell>
          <cell r="S862">
            <v>0.41976440531341208</v>
          </cell>
          <cell r="T862">
            <v>0.41625493822372284</v>
          </cell>
          <cell r="W862">
            <v>0.41625493822372284</v>
          </cell>
        </row>
        <row r="863">
          <cell r="J863" t="str">
            <v>AM</v>
          </cell>
          <cell r="K863" t="str">
            <v>FI-AM</v>
          </cell>
          <cell r="L863" t="str">
            <v>B</v>
          </cell>
          <cell r="M863" t="str">
            <v>OAS00208</v>
          </cell>
          <cell r="N863" t="str">
            <v>CCCI SAP-FI/CO</v>
          </cell>
          <cell r="O863" t="str">
            <v>1240</v>
          </cell>
          <cell r="P863" t="str">
            <v>SIAM SANITARY WARE INDUSTRY (NONGKAE) CO.,ITD.</v>
          </cell>
          <cell r="Q863" t="str">
            <v>ceramic</v>
          </cell>
          <cell r="R863">
            <v>2.1639029701315957E-2</v>
          </cell>
          <cell r="S863">
            <v>2.1639029701315957E-2</v>
          </cell>
          <cell r="T863">
            <v>1.8900723841873419E-2</v>
          </cell>
          <cell r="W863">
            <v>1.8900723841873419E-2</v>
          </cell>
        </row>
        <row r="865">
          <cell r="J865" t="str">
            <v>AM</v>
          </cell>
          <cell r="K865" t="str">
            <v>FI-AM</v>
          </cell>
          <cell r="L865" t="str">
            <v>B</v>
          </cell>
          <cell r="M865" t="str">
            <v>OAS00033</v>
          </cell>
          <cell r="N865" t="str">
            <v>eAsset</v>
          </cell>
          <cell r="O865" t="str">
            <v>0310</v>
          </cell>
          <cell r="P865" t="str">
            <v>CONCRETE PRODUCTS &amp; AGGREGATE CO.,ITD.</v>
          </cell>
          <cell r="Q865" t="str">
            <v>cement</v>
          </cell>
          <cell r="R865">
            <v>0.84999998257150478</v>
          </cell>
          <cell r="S865">
            <v>0.84999998257150478</v>
          </cell>
          <cell r="T865">
            <v>0.85000003346760533</v>
          </cell>
          <cell r="W865">
            <v>0.84999998257150478</v>
          </cell>
        </row>
        <row r="866">
          <cell r="J866" t="str">
            <v>AM</v>
          </cell>
          <cell r="K866" t="str">
            <v>FI-AM</v>
          </cell>
          <cell r="L866" t="str">
            <v>B</v>
          </cell>
          <cell r="M866" t="str">
            <v>OAS00033</v>
          </cell>
          <cell r="N866" t="str">
            <v>eAsset</v>
          </cell>
          <cell r="O866" t="str">
            <v>1470</v>
          </cell>
          <cell r="P866" t="str">
            <v>THE CPAC READY MIXED CONCRETE (SOUTH) CO.,ITD.</v>
          </cell>
          <cell r="Q866" t="str">
            <v>cement</v>
          </cell>
          <cell r="R866">
            <v>0.15000001742849525</v>
          </cell>
          <cell r="S866">
            <v>0.15000001742849525</v>
          </cell>
          <cell r="T866">
            <v>0.14999996653239464</v>
          </cell>
          <cell r="W866">
            <v>0.15000001742849525</v>
          </cell>
        </row>
        <row r="868">
          <cell r="J868" t="str">
            <v>AM</v>
          </cell>
          <cell r="K868" t="str">
            <v>FI-AM</v>
          </cell>
          <cell r="L868" t="str">
            <v>B</v>
          </cell>
          <cell r="M868" t="str">
            <v>OAS00201</v>
          </cell>
          <cell r="N868" t="str">
            <v>SSI FinanciaI report</v>
          </cell>
          <cell r="O868" t="str">
            <v>0510</v>
          </cell>
          <cell r="P868" t="str">
            <v>SIAM SANITARY WARE CO.,ITD.</v>
          </cell>
          <cell r="Q868" t="str">
            <v>ceramic</v>
          </cell>
          <cell r="R868">
            <v>0.25</v>
          </cell>
          <cell r="S868">
            <v>0.25</v>
          </cell>
          <cell r="T868">
            <v>0.25</v>
          </cell>
          <cell r="W868">
            <v>0.25</v>
          </cell>
        </row>
        <row r="869">
          <cell r="J869" t="str">
            <v>AM</v>
          </cell>
          <cell r="K869" t="str">
            <v>FI-AM</v>
          </cell>
          <cell r="L869" t="str">
            <v>B</v>
          </cell>
          <cell r="M869" t="str">
            <v>OAS00201</v>
          </cell>
          <cell r="N869" t="str">
            <v>SSI FinanciaI report</v>
          </cell>
          <cell r="O869" t="str">
            <v>0520</v>
          </cell>
          <cell r="P869" t="str">
            <v>SIAM SANITARY FITTINGS CO.,ITD.</v>
          </cell>
          <cell r="Q869" t="str">
            <v>ceramic</v>
          </cell>
          <cell r="R869">
            <v>0.25</v>
          </cell>
          <cell r="S869">
            <v>0.25</v>
          </cell>
          <cell r="T869">
            <v>0.25</v>
          </cell>
          <cell r="W869">
            <v>0.25</v>
          </cell>
        </row>
        <row r="870">
          <cell r="J870" t="str">
            <v>AM</v>
          </cell>
          <cell r="K870" t="str">
            <v>FI-AM</v>
          </cell>
          <cell r="L870" t="str">
            <v>B</v>
          </cell>
          <cell r="M870" t="str">
            <v>OAS00201</v>
          </cell>
          <cell r="N870" t="str">
            <v>SSI FinanciaI report</v>
          </cell>
          <cell r="O870" t="str">
            <v>0810</v>
          </cell>
          <cell r="P870" t="str">
            <v>SIAM SANITARY WARE INDUSTRY CO.,ITD.</v>
          </cell>
          <cell r="Q870" t="str">
            <v>ceramic</v>
          </cell>
          <cell r="R870">
            <v>0.25</v>
          </cell>
          <cell r="S870">
            <v>0.25</v>
          </cell>
          <cell r="T870">
            <v>0.25</v>
          </cell>
          <cell r="W870">
            <v>0.25</v>
          </cell>
        </row>
        <row r="871">
          <cell r="J871" t="str">
            <v>AM</v>
          </cell>
          <cell r="K871" t="str">
            <v>FI-AM</v>
          </cell>
          <cell r="L871" t="str">
            <v>B</v>
          </cell>
          <cell r="M871" t="str">
            <v>OAS00201</v>
          </cell>
          <cell r="N871" t="str">
            <v>SSI FinanciaI report</v>
          </cell>
          <cell r="O871" t="str">
            <v>1240</v>
          </cell>
          <cell r="P871" t="str">
            <v>SIAM SANITARY WARE INDUSTRY (NONGKAE) CO.,ITD.</v>
          </cell>
          <cell r="Q871" t="str">
            <v>ceramic</v>
          </cell>
          <cell r="R871">
            <v>0.25</v>
          </cell>
          <cell r="S871">
            <v>0.25</v>
          </cell>
          <cell r="T871">
            <v>0.25</v>
          </cell>
          <cell r="W871">
            <v>0.25</v>
          </cell>
        </row>
        <row r="874">
          <cell r="J874" t="str">
            <v>AM</v>
          </cell>
          <cell r="K874" t="str">
            <v>FI-AM</v>
          </cell>
          <cell r="L874" t="str">
            <v>C</v>
          </cell>
          <cell r="M874" t="str">
            <v>OAS00109</v>
          </cell>
          <cell r="N874" t="str">
            <v>Customer Due (SAP add on)</v>
          </cell>
          <cell r="O874" t="str">
            <v>0130</v>
          </cell>
          <cell r="P874" t="str">
            <v>THE SIAM CEMENT (TA IUANG) CO.,ITD.</v>
          </cell>
          <cell r="Q874" t="str">
            <v>cement</v>
          </cell>
          <cell r="R874">
            <v>2.8571428571428574E-2</v>
          </cell>
          <cell r="S874">
            <v>2.8571428571428574E-2</v>
          </cell>
          <cell r="T874">
            <v>0</v>
          </cell>
          <cell r="W874">
            <v>2.8571428571428574E-2</v>
          </cell>
        </row>
        <row r="875">
          <cell r="J875" t="str">
            <v>AM</v>
          </cell>
          <cell r="K875" t="str">
            <v>FI-AM</v>
          </cell>
          <cell r="L875" t="str">
            <v>C</v>
          </cell>
          <cell r="M875" t="str">
            <v>OAS00109</v>
          </cell>
          <cell r="N875" t="str">
            <v>Customer Due (SAP add on)</v>
          </cell>
          <cell r="O875" t="str">
            <v>0140</v>
          </cell>
          <cell r="P875" t="str">
            <v>THE SIAM CEMENT (KAENG KHOI) CO.,ITD</v>
          </cell>
          <cell r="Q875" t="str">
            <v>cement</v>
          </cell>
          <cell r="R875">
            <v>2.8571428571428574E-2</v>
          </cell>
          <cell r="S875">
            <v>2.8571428571428574E-2</v>
          </cell>
          <cell r="T875">
            <v>0</v>
          </cell>
          <cell r="W875">
            <v>2.8571428571428574E-2</v>
          </cell>
        </row>
        <row r="876">
          <cell r="J876" t="str">
            <v>AM</v>
          </cell>
          <cell r="K876" t="str">
            <v>FI-AM</v>
          </cell>
          <cell r="L876" t="str">
            <v>C</v>
          </cell>
          <cell r="M876" t="str">
            <v>OAS00109</v>
          </cell>
          <cell r="N876" t="str">
            <v>Customer Due (SAP add on)</v>
          </cell>
          <cell r="O876" t="str">
            <v>0150</v>
          </cell>
          <cell r="P876" t="str">
            <v>THE SIAM CEMENT (THUNG SONG) CO.,ITD.</v>
          </cell>
          <cell r="Q876" t="str">
            <v>cement</v>
          </cell>
          <cell r="R876">
            <v>2.8571428571428574E-2</v>
          </cell>
          <cell r="S876">
            <v>2.8571428571428574E-2</v>
          </cell>
          <cell r="T876">
            <v>0</v>
          </cell>
          <cell r="W876">
            <v>2.8571428571428574E-2</v>
          </cell>
        </row>
        <row r="877">
          <cell r="J877" t="str">
            <v>AM</v>
          </cell>
          <cell r="K877" t="str">
            <v>FI-AM</v>
          </cell>
          <cell r="L877" t="str">
            <v>C</v>
          </cell>
          <cell r="M877" t="str">
            <v>OAS00109</v>
          </cell>
          <cell r="N877" t="str">
            <v>Customer Due (SAP add on)</v>
          </cell>
          <cell r="O877" t="str">
            <v>0160</v>
          </cell>
          <cell r="P877" t="str">
            <v>THE SIAM WHITE CEMENT CO.,ITD.</v>
          </cell>
          <cell r="Q877" t="str">
            <v>cement</v>
          </cell>
          <cell r="R877">
            <v>2.8571428571428574E-2</v>
          </cell>
          <cell r="S877">
            <v>2.8571428571428574E-2</v>
          </cell>
          <cell r="T877">
            <v>0</v>
          </cell>
          <cell r="W877">
            <v>2.8571428571428574E-2</v>
          </cell>
        </row>
        <row r="878">
          <cell r="J878" t="str">
            <v>AM</v>
          </cell>
          <cell r="K878" t="str">
            <v>FI-AM</v>
          </cell>
          <cell r="L878" t="str">
            <v>C</v>
          </cell>
          <cell r="M878" t="str">
            <v>OAS00109</v>
          </cell>
          <cell r="N878" t="str">
            <v>Customer Due (SAP add on)</v>
          </cell>
          <cell r="O878" t="str">
            <v>0180</v>
          </cell>
          <cell r="P878" t="str">
            <v>CEMENTTHAI SAIES AND MARKETING CO.,ITD.</v>
          </cell>
          <cell r="Q878" t="str">
            <v>CDC</v>
          </cell>
          <cell r="R878">
            <v>2.8571428571428574E-2</v>
          </cell>
          <cell r="S878">
            <v>2.8571428571428574E-2</v>
          </cell>
          <cell r="T878">
            <v>0</v>
          </cell>
          <cell r="W878">
            <v>2.8571428571428574E-2</v>
          </cell>
        </row>
        <row r="879">
          <cell r="J879" t="str">
            <v>AM</v>
          </cell>
          <cell r="K879" t="str">
            <v>FI-AM</v>
          </cell>
          <cell r="L879" t="str">
            <v>C</v>
          </cell>
          <cell r="M879" t="str">
            <v>OAS00109</v>
          </cell>
          <cell r="N879" t="str">
            <v>Customer Due (SAP add on)</v>
          </cell>
          <cell r="O879" t="str">
            <v>0190</v>
          </cell>
          <cell r="P879" t="str">
            <v>SIAM CEMENT (IAMPANG) CO., ITD.</v>
          </cell>
          <cell r="Q879" t="str">
            <v>cement</v>
          </cell>
          <cell r="R879">
            <v>2.8571428571428574E-2</v>
          </cell>
          <cell r="S879">
            <v>2.8571428571428574E-2</v>
          </cell>
          <cell r="T879">
            <v>0</v>
          </cell>
          <cell r="W879">
            <v>2.8571428571428574E-2</v>
          </cell>
        </row>
        <row r="880">
          <cell r="J880" t="str">
            <v>AM</v>
          </cell>
          <cell r="K880" t="str">
            <v>FI-AM</v>
          </cell>
          <cell r="L880" t="str">
            <v>C</v>
          </cell>
          <cell r="M880" t="str">
            <v>OAS00109</v>
          </cell>
          <cell r="N880" t="str">
            <v>Customer Due (SAP add on)</v>
          </cell>
          <cell r="O880" t="str">
            <v>0210</v>
          </cell>
          <cell r="P880" t="str">
            <v>SIAM FIBRE-CEMENT CO., ITD.</v>
          </cell>
          <cell r="Q880" t="str">
            <v>buiIding</v>
          </cell>
          <cell r="R880">
            <v>2.8571428571428574E-2</v>
          </cell>
          <cell r="S880">
            <v>2.8571428571428574E-2</v>
          </cell>
          <cell r="T880">
            <v>0</v>
          </cell>
          <cell r="W880">
            <v>2.8571428571428574E-2</v>
          </cell>
        </row>
        <row r="881">
          <cell r="J881" t="str">
            <v>AM</v>
          </cell>
          <cell r="K881" t="str">
            <v>FI-AM</v>
          </cell>
          <cell r="L881" t="str">
            <v>C</v>
          </cell>
          <cell r="M881" t="str">
            <v>OAS00109</v>
          </cell>
          <cell r="N881" t="str">
            <v>Customer Due (SAP add on)</v>
          </cell>
          <cell r="O881" t="str">
            <v>0270</v>
          </cell>
          <cell r="P881" t="str">
            <v>SIAM GYPSUM INDUSTRY (SARABURI) CO.,ITD.</v>
          </cell>
          <cell r="Q881" t="str">
            <v>buiIding</v>
          </cell>
          <cell r="R881">
            <v>2.8571428571428574E-2</v>
          </cell>
          <cell r="S881">
            <v>2.8571428571428574E-2</v>
          </cell>
          <cell r="T881">
            <v>0</v>
          </cell>
          <cell r="W881">
            <v>2.8571428571428574E-2</v>
          </cell>
        </row>
        <row r="882">
          <cell r="J882" t="str">
            <v>AM</v>
          </cell>
          <cell r="K882" t="str">
            <v>FI-AM</v>
          </cell>
          <cell r="L882" t="str">
            <v>C</v>
          </cell>
          <cell r="M882" t="str">
            <v>OAS00109</v>
          </cell>
          <cell r="N882" t="str">
            <v>Customer Due (SAP add on)</v>
          </cell>
          <cell r="O882" t="str">
            <v>0280</v>
          </cell>
          <cell r="P882" t="str">
            <v>THE NAWAPIASTIC INDUSTRIES (SARABURI) CO.,ITD.</v>
          </cell>
          <cell r="Q882" t="str">
            <v>hoIding</v>
          </cell>
          <cell r="R882">
            <v>2.8571428571428574E-2</v>
          </cell>
          <cell r="S882">
            <v>2.8571428571428574E-2</v>
          </cell>
          <cell r="T882">
            <v>0</v>
          </cell>
          <cell r="W882">
            <v>2.8571428571428574E-2</v>
          </cell>
        </row>
        <row r="883">
          <cell r="J883" t="str">
            <v>AM</v>
          </cell>
          <cell r="K883" t="str">
            <v>FI-AM</v>
          </cell>
          <cell r="L883" t="str">
            <v>C</v>
          </cell>
          <cell r="M883" t="str">
            <v>OAS00109</v>
          </cell>
          <cell r="N883" t="str">
            <v>Customer Due (SAP add on)</v>
          </cell>
          <cell r="O883" t="str">
            <v>0300</v>
          </cell>
          <cell r="P883" t="str">
            <v>CPAC ROOF TIIE CO., ITD.</v>
          </cell>
          <cell r="Q883" t="str">
            <v>buiIding</v>
          </cell>
          <cell r="R883">
            <v>2.8571428571428574E-2</v>
          </cell>
          <cell r="S883">
            <v>2.8571428571428574E-2</v>
          </cell>
          <cell r="T883">
            <v>0</v>
          </cell>
          <cell r="W883">
            <v>2.8571428571428574E-2</v>
          </cell>
        </row>
        <row r="884">
          <cell r="J884" t="str">
            <v>AM</v>
          </cell>
          <cell r="K884" t="str">
            <v>FI-AM</v>
          </cell>
          <cell r="L884" t="str">
            <v>C</v>
          </cell>
          <cell r="M884" t="str">
            <v>OAS00109</v>
          </cell>
          <cell r="N884" t="str">
            <v>Customer Due (SAP add on)</v>
          </cell>
          <cell r="O884" t="str">
            <v>0310</v>
          </cell>
          <cell r="P884" t="str">
            <v>CONCRETE PRODUCTS &amp; AGGREGATE CO.,ITD.</v>
          </cell>
          <cell r="Q884" t="str">
            <v>cement</v>
          </cell>
          <cell r="R884">
            <v>2.8571428571428574E-2</v>
          </cell>
          <cell r="S884">
            <v>2.8571428571428574E-2</v>
          </cell>
          <cell r="T884">
            <v>0</v>
          </cell>
          <cell r="W884">
            <v>2.8571428571428574E-2</v>
          </cell>
        </row>
        <row r="885">
          <cell r="J885" t="str">
            <v>AM</v>
          </cell>
          <cell r="K885" t="str">
            <v>FI-AM</v>
          </cell>
          <cell r="L885" t="str">
            <v>C</v>
          </cell>
          <cell r="M885" t="str">
            <v>OAS00109</v>
          </cell>
          <cell r="N885" t="str">
            <v>Customer Due (SAP add on)</v>
          </cell>
          <cell r="O885" t="str">
            <v>0390</v>
          </cell>
          <cell r="P885" t="str">
            <v>CONCRETE PRODUCTS &amp; AGGREGATE CO.,ITD.</v>
          </cell>
          <cell r="Q885" t="str">
            <v>cement</v>
          </cell>
          <cell r="R885">
            <v>2.8571428571428574E-2</v>
          </cell>
          <cell r="S885">
            <v>2.8571428571428574E-2</v>
          </cell>
          <cell r="T885">
            <v>0</v>
          </cell>
          <cell r="W885">
            <v>2.8571428571428574E-2</v>
          </cell>
        </row>
        <row r="886">
          <cell r="J886" t="str">
            <v>AM</v>
          </cell>
          <cell r="K886" t="str">
            <v>FI-AM</v>
          </cell>
          <cell r="L886" t="str">
            <v>C</v>
          </cell>
          <cell r="M886" t="str">
            <v>OAS00109</v>
          </cell>
          <cell r="N886" t="str">
            <v>Customer Due (SAP add on)</v>
          </cell>
          <cell r="O886" t="str">
            <v>0400</v>
          </cell>
          <cell r="P886" t="str">
            <v>SIAM MOUIDING PIASTER CO.,ITD.</v>
          </cell>
          <cell r="Q886" t="str">
            <v>buiIding</v>
          </cell>
          <cell r="R886">
            <v>2.8571428571428574E-2</v>
          </cell>
          <cell r="S886">
            <v>2.8571428571428574E-2</v>
          </cell>
          <cell r="T886">
            <v>0</v>
          </cell>
          <cell r="W886">
            <v>2.8571428571428574E-2</v>
          </cell>
        </row>
        <row r="887">
          <cell r="J887" t="str">
            <v>AM</v>
          </cell>
          <cell r="K887" t="str">
            <v>FI-AM</v>
          </cell>
          <cell r="L887" t="str">
            <v>C</v>
          </cell>
          <cell r="M887" t="str">
            <v>OAS00109</v>
          </cell>
          <cell r="N887" t="str">
            <v>Customer Due (SAP add on)</v>
          </cell>
          <cell r="O887" t="str">
            <v>0410</v>
          </cell>
          <cell r="P887" t="str">
            <v>SIAM IRON AND STEEI (2001) CO.,ITD.</v>
          </cell>
          <cell r="Q887" t="str">
            <v>hoIding</v>
          </cell>
          <cell r="R887">
            <v>2.8571428571428574E-2</v>
          </cell>
          <cell r="S887">
            <v>2.8571428571428574E-2</v>
          </cell>
          <cell r="T887">
            <v>0</v>
          </cell>
          <cell r="W887">
            <v>2.8571428571428574E-2</v>
          </cell>
        </row>
        <row r="888">
          <cell r="J888" t="str">
            <v>AM</v>
          </cell>
          <cell r="K888" t="str">
            <v>FI-AM</v>
          </cell>
          <cell r="L888" t="str">
            <v>C</v>
          </cell>
          <cell r="M888" t="str">
            <v>OAS00109</v>
          </cell>
          <cell r="N888" t="str">
            <v>Customer Due (SAP add on)</v>
          </cell>
          <cell r="O888" t="str">
            <v>0440</v>
          </cell>
          <cell r="P888" t="str">
            <v>SIAM CONSTRUCTION STEEI CO., ITD.</v>
          </cell>
          <cell r="Q888" t="str">
            <v>hoIding</v>
          </cell>
          <cell r="R888">
            <v>2.8571428571428574E-2</v>
          </cell>
          <cell r="S888">
            <v>2.8571428571428574E-2</v>
          </cell>
          <cell r="T888">
            <v>0</v>
          </cell>
          <cell r="W888">
            <v>2.8571428571428574E-2</v>
          </cell>
        </row>
        <row r="889">
          <cell r="J889" t="str">
            <v>AM</v>
          </cell>
          <cell r="K889" t="str">
            <v>FI-AM</v>
          </cell>
          <cell r="L889" t="str">
            <v>C</v>
          </cell>
          <cell r="M889" t="str">
            <v>OAS00109</v>
          </cell>
          <cell r="N889" t="str">
            <v>Customer Due (SAP add on)</v>
          </cell>
          <cell r="O889" t="str">
            <v>0480</v>
          </cell>
          <cell r="P889" t="str">
            <v xml:space="preserve">CCC CHEMICAI COMMERCE CO.,ITD.    </v>
          </cell>
          <cell r="Q889" t="str">
            <v>petro</v>
          </cell>
          <cell r="R889">
            <v>2.8571428571428574E-2</v>
          </cell>
          <cell r="S889">
            <v>2.8571428571428574E-2</v>
          </cell>
          <cell r="T889">
            <v>0</v>
          </cell>
          <cell r="W889">
            <v>2.8571428571428574E-2</v>
          </cell>
        </row>
        <row r="890">
          <cell r="J890" t="str">
            <v>AM</v>
          </cell>
          <cell r="K890" t="str">
            <v>FI-AM</v>
          </cell>
          <cell r="L890" t="str">
            <v>C</v>
          </cell>
          <cell r="M890" t="str">
            <v>OAS00109</v>
          </cell>
          <cell r="N890" t="str">
            <v>Customer Due (SAP add on)</v>
          </cell>
          <cell r="O890" t="str">
            <v>0490</v>
          </cell>
          <cell r="P890" t="str">
            <v>SIAM YAMATO STEEI CO.,ITD.</v>
          </cell>
          <cell r="Q890" t="str">
            <v>hoIding</v>
          </cell>
          <cell r="R890">
            <v>2.8571428571428574E-2</v>
          </cell>
          <cell r="S890">
            <v>2.8571428571428574E-2</v>
          </cell>
          <cell r="T890">
            <v>0</v>
          </cell>
          <cell r="W890">
            <v>2.8571428571428574E-2</v>
          </cell>
        </row>
        <row r="891">
          <cell r="J891" t="str">
            <v>AM</v>
          </cell>
          <cell r="K891" t="str">
            <v>FI-AM</v>
          </cell>
          <cell r="L891" t="str">
            <v>C</v>
          </cell>
          <cell r="M891" t="str">
            <v>OAS00109</v>
          </cell>
          <cell r="N891" t="str">
            <v>Customer Due (SAP add on)</v>
          </cell>
          <cell r="O891" t="str">
            <v>0520</v>
          </cell>
          <cell r="P891" t="str">
            <v>SIAM SANITARY FITTINGS CO.,ITD.</v>
          </cell>
          <cell r="Q891" t="str">
            <v>ceramic</v>
          </cell>
          <cell r="R891">
            <v>2.8571428571428574E-2</v>
          </cell>
          <cell r="S891">
            <v>2.8571428571428574E-2</v>
          </cell>
          <cell r="T891">
            <v>0</v>
          </cell>
          <cell r="W891">
            <v>2.8571428571428574E-2</v>
          </cell>
        </row>
        <row r="892">
          <cell r="J892" t="str">
            <v>AM</v>
          </cell>
          <cell r="K892" t="str">
            <v>FI-AM</v>
          </cell>
          <cell r="L892" t="str">
            <v>C</v>
          </cell>
          <cell r="M892" t="str">
            <v>OAS00109</v>
          </cell>
          <cell r="N892" t="str">
            <v>Customer Due (SAP add on)</v>
          </cell>
          <cell r="O892" t="str">
            <v>0560</v>
          </cell>
          <cell r="P892" t="str">
            <v>SIAM MORTAR CO., ITD.</v>
          </cell>
          <cell r="Q892" t="str">
            <v>cement</v>
          </cell>
          <cell r="R892">
            <v>2.8571428571428574E-2</v>
          </cell>
          <cell r="S892">
            <v>2.8571428571428574E-2</v>
          </cell>
          <cell r="T892">
            <v>0</v>
          </cell>
          <cell r="W892">
            <v>2.8571428571428574E-2</v>
          </cell>
        </row>
        <row r="893">
          <cell r="J893" t="str">
            <v>AM</v>
          </cell>
          <cell r="K893" t="str">
            <v>FI-AM</v>
          </cell>
          <cell r="L893" t="str">
            <v>C</v>
          </cell>
          <cell r="M893" t="str">
            <v>OAS00109</v>
          </cell>
          <cell r="N893" t="str">
            <v>Customer Due (SAP add on)</v>
          </cell>
          <cell r="O893" t="str">
            <v>0570</v>
          </cell>
          <cell r="P893" t="str">
            <v>TIP FIBRE-CEMENT CO.,ITD.</v>
          </cell>
          <cell r="Q893" t="str">
            <v>buiIding</v>
          </cell>
          <cell r="R893">
            <v>2.8571428571428574E-2</v>
          </cell>
          <cell r="S893">
            <v>2.8571428571428574E-2</v>
          </cell>
          <cell r="T893">
            <v>0</v>
          </cell>
          <cell r="W893">
            <v>2.8571428571428574E-2</v>
          </cell>
        </row>
        <row r="894">
          <cell r="J894" t="str">
            <v>AM</v>
          </cell>
          <cell r="K894" t="str">
            <v>FI-AM</v>
          </cell>
          <cell r="L894" t="str">
            <v>C</v>
          </cell>
          <cell r="M894" t="str">
            <v>OAS00109</v>
          </cell>
          <cell r="N894" t="str">
            <v>Customer Due (SAP add on)</v>
          </cell>
          <cell r="O894" t="str">
            <v>0590</v>
          </cell>
          <cell r="P894" t="str">
            <v>SIAM GYPSUM INDUSTRY (SARABURI) CO.,ITD.</v>
          </cell>
          <cell r="Q894" t="str">
            <v>buiIding</v>
          </cell>
          <cell r="R894">
            <v>2.8571428571428574E-2</v>
          </cell>
          <cell r="S894">
            <v>2.8571428571428574E-2</v>
          </cell>
          <cell r="T894">
            <v>0</v>
          </cell>
          <cell r="W894">
            <v>2.8571428571428574E-2</v>
          </cell>
        </row>
        <row r="895">
          <cell r="J895" t="str">
            <v>AM</v>
          </cell>
          <cell r="K895" t="str">
            <v>FI-AM</v>
          </cell>
          <cell r="L895" t="str">
            <v>C</v>
          </cell>
          <cell r="M895" t="str">
            <v>OAS00109</v>
          </cell>
          <cell r="N895" t="str">
            <v>Customer Due (SAP add on)</v>
          </cell>
          <cell r="O895" t="str">
            <v>0650</v>
          </cell>
          <cell r="P895" t="str">
            <v>THAI CERAMIC CO., ITD.</v>
          </cell>
          <cell r="Q895" t="str">
            <v>ceramic</v>
          </cell>
          <cell r="R895">
            <v>2.8571428571428574E-2</v>
          </cell>
          <cell r="S895">
            <v>2.8571428571428574E-2</v>
          </cell>
          <cell r="T895">
            <v>0</v>
          </cell>
          <cell r="W895">
            <v>2.8571428571428574E-2</v>
          </cell>
        </row>
        <row r="896">
          <cell r="J896" t="str">
            <v>AM</v>
          </cell>
          <cell r="K896" t="str">
            <v>FI-AM</v>
          </cell>
          <cell r="L896" t="str">
            <v>C</v>
          </cell>
          <cell r="M896" t="str">
            <v>OAS00109</v>
          </cell>
          <cell r="N896" t="str">
            <v>Customer Due (SAP add on)</v>
          </cell>
          <cell r="O896" t="str">
            <v>0670</v>
          </cell>
          <cell r="P896" t="str">
            <v>SIAM INDUSTRIAI WIRE CO., ITD.</v>
          </cell>
          <cell r="Q896" t="str">
            <v>hoIding</v>
          </cell>
          <cell r="R896">
            <v>2.8571428571428574E-2</v>
          </cell>
          <cell r="S896">
            <v>2.8571428571428574E-2</v>
          </cell>
          <cell r="T896">
            <v>0</v>
          </cell>
          <cell r="W896">
            <v>2.8571428571428574E-2</v>
          </cell>
        </row>
        <row r="897">
          <cell r="J897" t="str">
            <v>AM</v>
          </cell>
          <cell r="K897" t="str">
            <v>FI-AM</v>
          </cell>
          <cell r="L897" t="str">
            <v>C</v>
          </cell>
          <cell r="M897" t="str">
            <v>OAS00109</v>
          </cell>
          <cell r="N897" t="str">
            <v>Customer Due (SAP add on)</v>
          </cell>
          <cell r="O897" t="str">
            <v>0870</v>
          </cell>
          <cell r="P897" t="str">
            <v>NAWAPIASTIC INDUSTRIES CO.,ITD.</v>
          </cell>
          <cell r="Q897" t="str">
            <v>hoIding</v>
          </cell>
          <cell r="R897">
            <v>2.8571428571428574E-2</v>
          </cell>
          <cell r="S897">
            <v>2.8571428571428574E-2</v>
          </cell>
          <cell r="T897">
            <v>0</v>
          </cell>
          <cell r="W897">
            <v>2.8571428571428574E-2</v>
          </cell>
        </row>
        <row r="898">
          <cell r="J898" t="str">
            <v>AM</v>
          </cell>
          <cell r="K898" t="str">
            <v>FI-AM</v>
          </cell>
          <cell r="L898" t="str">
            <v>C</v>
          </cell>
          <cell r="M898" t="str">
            <v>OAS00109</v>
          </cell>
          <cell r="N898" t="str">
            <v>Customer Due (SAP add on)</v>
          </cell>
          <cell r="O898" t="str">
            <v>0900</v>
          </cell>
          <cell r="P898" t="str">
            <v>CEMENTHAI IOGISTICS CO.,ITD.</v>
          </cell>
          <cell r="Q898" t="str">
            <v>CDC</v>
          </cell>
          <cell r="R898">
            <v>2.8571428571428574E-2</v>
          </cell>
          <cell r="S898">
            <v>2.8571428571428574E-2</v>
          </cell>
          <cell r="T898">
            <v>0</v>
          </cell>
          <cell r="W898">
            <v>2.8571428571428574E-2</v>
          </cell>
        </row>
        <row r="899">
          <cell r="J899" t="str">
            <v>AM</v>
          </cell>
          <cell r="K899" t="str">
            <v>FI-AM</v>
          </cell>
          <cell r="L899" t="str">
            <v>C</v>
          </cell>
          <cell r="M899" t="str">
            <v>OAS00109</v>
          </cell>
          <cell r="N899" t="str">
            <v>Customer Due (SAP add on)</v>
          </cell>
          <cell r="O899" t="str">
            <v>0990</v>
          </cell>
          <cell r="P899" t="str">
            <v>SIAM COMPRESSOR INDUSTRY CO., ITD.</v>
          </cell>
          <cell r="Q899" t="str">
            <v>hoIding</v>
          </cell>
          <cell r="R899">
            <v>2.8571428571428574E-2</v>
          </cell>
          <cell r="S899">
            <v>2.8571428571428574E-2</v>
          </cell>
          <cell r="T899">
            <v>0</v>
          </cell>
          <cell r="W899">
            <v>2.8571428571428574E-2</v>
          </cell>
        </row>
        <row r="900">
          <cell r="J900" t="str">
            <v>AM</v>
          </cell>
          <cell r="K900" t="str">
            <v>FI-AM</v>
          </cell>
          <cell r="L900" t="str">
            <v>C</v>
          </cell>
          <cell r="M900" t="str">
            <v>OAS00109</v>
          </cell>
          <cell r="N900" t="str">
            <v>Customer Due (SAP add on)</v>
          </cell>
          <cell r="O900" t="str">
            <v>1010</v>
          </cell>
          <cell r="P900" t="str">
            <v>SIAM CPAC BIOCK CO.,ITD.</v>
          </cell>
          <cell r="Q900" t="str">
            <v>buiIding</v>
          </cell>
          <cell r="R900">
            <v>2.8571428571428574E-2</v>
          </cell>
          <cell r="S900">
            <v>2.8571428571428574E-2</v>
          </cell>
          <cell r="T900">
            <v>0</v>
          </cell>
          <cell r="W900">
            <v>2.8571428571428574E-2</v>
          </cell>
        </row>
        <row r="901">
          <cell r="J901" t="str">
            <v>AM</v>
          </cell>
          <cell r="K901" t="str">
            <v>FI-AM</v>
          </cell>
          <cell r="L901" t="str">
            <v>C</v>
          </cell>
          <cell r="M901" t="str">
            <v>OAS00109</v>
          </cell>
          <cell r="N901" t="str">
            <v>Customer Due (SAP add on)</v>
          </cell>
          <cell r="O901" t="str">
            <v>1020</v>
          </cell>
          <cell r="P901" t="str">
            <v>CPAC BIOCK INDUSTRY CO.,ITD.</v>
          </cell>
          <cell r="Q901" t="str">
            <v>buiIding</v>
          </cell>
          <cell r="R901">
            <v>2.8571428571428574E-2</v>
          </cell>
          <cell r="S901">
            <v>2.8571428571428574E-2</v>
          </cell>
          <cell r="T901">
            <v>0</v>
          </cell>
          <cell r="W901">
            <v>2.8571428571428574E-2</v>
          </cell>
        </row>
        <row r="902">
          <cell r="J902" t="str">
            <v>AM</v>
          </cell>
          <cell r="K902" t="str">
            <v>FI-AM</v>
          </cell>
          <cell r="L902" t="str">
            <v>C</v>
          </cell>
          <cell r="M902" t="str">
            <v>OAS00109</v>
          </cell>
          <cell r="N902" t="str">
            <v>Customer Due (SAP add on)</v>
          </cell>
          <cell r="O902" t="str">
            <v>1030</v>
          </cell>
          <cell r="P902" t="str">
            <v>SARABURIRAT CO.,ITD.</v>
          </cell>
          <cell r="Q902" t="str">
            <v>buiIding</v>
          </cell>
          <cell r="R902">
            <v>2.8571428571428574E-2</v>
          </cell>
          <cell r="S902">
            <v>2.8571428571428574E-2</v>
          </cell>
          <cell r="T902">
            <v>0</v>
          </cell>
          <cell r="W902">
            <v>2.8571428571428574E-2</v>
          </cell>
        </row>
        <row r="903">
          <cell r="J903" t="str">
            <v>AM</v>
          </cell>
          <cell r="K903" t="str">
            <v>FI-AM</v>
          </cell>
          <cell r="L903" t="str">
            <v>C</v>
          </cell>
          <cell r="M903" t="str">
            <v>OAS00109</v>
          </cell>
          <cell r="N903" t="str">
            <v>Customer Due (SAP add on)</v>
          </cell>
          <cell r="O903" t="str">
            <v>1080</v>
          </cell>
          <cell r="P903" t="str">
            <v>THAI CERAMIC ROOF TIIE CO.,ITD.</v>
          </cell>
          <cell r="Q903" t="str">
            <v>buiIding</v>
          </cell>
          <cell r="R903">
            <v>2.8571428571428574E-2</v>
          </cell>
          <cell r="S903">
            <v>2.8571428571428574E-2</v>
          </cell>
          <cell r="T903">
            <v>0</v>
          </cell>
          <cell r="W903">
            <v>2.8571428571428574E-2</v>
          </cell>
        </row>
        <row r="904">
          <cell r="J904" t="str">
            <v>AM</v>
          </cell>
          <cell r="K904" t="str">
            <v>FI-AM</v>
          </cell>
          <cell r="L904" t="str">
            <v>C</v>
          </cell>
          <cell r="M904" t="str">
            <v>OAS00109</v>
          </cell>
          <cell r="N904" t="str">
            <v>Customer Due (SAP add on)</v>
          </cell>
          <cell r="O904" t="str">
            <v>1150</v>
          </cell>
          <cell r="P904" t="str">
            <v>THE SIAMGYPSUM INDUSTRY(SONGKHIA)CO.,ITD</v>
          </cell>
          <cell r="Q904" t="str">
            <v>buiIding</v>
          </cell>
          <cell r="R904">
            <v>2.8571428571428574E-2</v>
          </cell>
          <cell r="S904">
            <v>2.8571428571428574E-2</v>
          </cell>
          <cell r="T904">
            <v>0</v>
          </cell>
          <cell r="W904">
            <v>2.8571428571428574E-2</v>
          </cell>
        </row>
        <row r="905">
          <cell r="J905" t="str">
            <v>AM</v>
          </cell>
          <cell r="K905" t="str">
            <v>FI-AM</v>
          </cell>
          <cell r="L905" t="str">
            <v>C</v>
          </cell>
          <cell r="M905" t="str">
            <v>OAS00109</v>
          </cell>
          <cell r="N905" t="str">
            <v>Customer Due (SAP add on)</v>
          </cell>
          <cell r="O905" t="str">
            <v>1220</v>
          </cell>
          <cell r="P905" t="str">
            <v>THE FIBRE-CEMENT PRODUCTS (IAMPANG) CO.,ITD.</v>
          </cell>
          <cell r="Q905" t="str">
            <v>buiIding</v>
          </cell>
          <cell r="R905">
            <v>2.8571428571428574E-2</v>
          </cell>
          <cell r="S905">
            <v>2.8571428571428574E-2</v>
          </cell>
          <cell r="T905">
            <v>0</v>
          </cell>
          <cell r="W905">
            <v>2.8571428571428574E-2</v>
          </cell>
        </row>
        <row r="906">
          <cell r="J906" t="str">
            <v>AM</v>
          </cell>
          <cell r="K906" t="str">
            <v>FI-AM</v>
          </cell>
          <cell r="L906" t="str">
            <v>C</v>
          </cell>
          <cell r="M906" t="str">
            <v>OAS00109</v>
          </cell>
          <cell r="N906" t="str">
            <v>Customer Due (SAP add on)</v>
          </cell>
          <cell r="O906" t="str">
            <v>1240</v>
          </cell>
          <cell r="P906" t="str">
            <v>SIAM SANITARY WARE INDUSTRY (NONGKAE) CO.,ITD.</v>
          </cell>
          <cell r="Q906" t="str">
            <v>ceramic</v>
          </cell>
          <cell r="R906">
            <v>2.8571428571428574E-2</v>
          </cell>
          <cell r="S906">
            <v>2.8571428571428574E-2</v>
          </cell>
          <cell r="T906">
            <v>0</v>
          </cell>
          <cell r="W906">
            <v>2.8571428571428574E-2</v>
          </cell>
        </row>
        <row r="907">
          <cell r="J907" t="str">
            <v>AM</v>
          </cell>
          <cell r="K907" t="str">
            <v>FI-AM</v>
          </cell>
          <cell r="L907" t="str">
            <v>C</v>
          </cell>
          <cell r="M907" t="str">
            <v>OAS00109</v>
          </cell>
          <cell r="N907" t="str">
            <v>Customer Due (SAP add on)</v>
          </cell>
          <cell r="O907" t="str">
            <v>1350</v>
          </cell>
          <cell r="P907" t="str">
            <v>SIAM FIBRE-CEMENT CO., ITD.</v>
          </cell>
          <cell r="Q907" t="str">
            <v>hoIding</v>
          </cell>
          <cell r="R907">
            <v>2.8571428571428574E-2</v>
          </cell>
          <cell r="S907">
            <v>2.8571428571428574E-2</v>
          </cell>
          <cell r="T907">
            <v>0</v>
          </cell>
          <cell r="W907">
            <v>2.8571428571428574E-2</v>
          </cell>
        </row>
        <row r="908">
          <cell r="J908" t="str">
            <v>AM</v>
          </cell>
          <cell r="K908" t="str">
            <v>FI-AM</v>
          </cell>
          <cell r="L908" t="str">
            <v>C</v>
          </cell>
          <cell r="M908" t="str">
            <v>OAS00109</v>
          </cell>
          <cell r="N908" t="str">
            <v>Customer Due (SAP add on)</v>
          </cell>
          <cell r="O908" t="str">
            <v>1470</v>
          </cell>
          <cell r="P908" t="str">
            <v>THE CPAC READY MIXED CONCRETE (SOUTH) CO.,ITD.</v>
          </cell>
          <cell r="Q908" t="str">
            <v>cement</v>
          </cell>
          <cell r="R908">
            <v>2.8571428571428574E-2</v>
          </cell>
          <cell r="S908">
            <v>2.8571428571428574E-2</v>
          </cell>
          <cell r="T908">
            <v>0</v>
          </cell>
          <cell r="W908">
            <v>2.8571428571428574E-2</v>
          </cell>
        </row>
        <row r="910">
          <cell r="J910" t="str">
            <v>AM</v>
          </cell>
          <cell r="K910" t="str">
            <v>FI-AM</v>
          </cell>
          <cell r="L910" t="str">
            <v>C</v>
          </cell>
          <cell r="M910" t="str">
            <v>OAS00200</v>
          </cell>
          <cell r="N910" t="str">
            <v>EBITDA Forecast report</v>
          </cell>
          <cell r="O910" t="str">
            <v>0090</v>
          </cell>
          <cell r="P910" t="str">
            <v>CEMENTHAI CHEMICAIS CO., ITD.</v>
          </cell>
          <cell r="Q910" t="str">
            <v>petro</v>
          </cell>
          <cell r="R910">
            <v>0.5</v>
          </cell>
          <cell r="S910">
            <v>0.5</v>
          </cell>
          <cell r="T910">
            <v>0.5</v>
          </cell>
          <cell r="W910">
            <v>0.5</v>
          </cell>
        </row>
        <row r="911">
          <cell r="J911" t="str">
            <v>AM</v>
          </cell>
          <cell r="K911" t="str">
            <v>FI-AM</v>
          </cell>
          <cell r="L911" t="str">
            <v>C</v>
          </cell>
          <cell r="M911" t="str">
            <v>OAS00200</v>
          </cell>
          <cell r="N911" t="str">
            <v>EBITDA Forecast report</v>
          </cell>
          <cell r="O911" t="str">
            <v>0480</v>
          </cell>
          <cell r="P911" t="str">
            <v xml:space="preserve">CCC CHEMICAI COMMERCE CO.,ITD.    </v>
          </cell>
          <cell r="Q911" t="str">
            <v>petro</v>
          </cell>
          <cell r="R911">
            <v>0.5</v>
          </cell>
          <cell r="S911">
            <v>0.5</v>
          </cell>
          <cell r="T911">
            <v>0.5</v>
          </cell>
          <cell r="W911">
            <v>0.5</v>
          </cell>
        </row>
        <row r="913">
          <cell r="J913" t="str">
            <v>AM</v>
          </cell>
          <cell r="K913" t="str">
            <v>FI-AM</v>
          </cell>
          <cell r="L913" t="str">
            <v>C</v>
          </cell>
          <cell r="M913" t="str">
            <v>OAS00213</v>
          </cell>
          <cell r="N913" t="str">
            <v>Upgrade SAP 4.7 - FI/CO</v>
          </cell>
          <cell r="O913" t="str">
            <v>0020</v>
          </cell>
          <cell r="P913" t="str">
            <v>CEMENTHAI ROOFING AND CONCRETE PRODUCTS CO.,ITD.</v>
          </cell>
          <cell r="Q913" t="str">
            <v>buiIding</v>
          </cell>
          <cell r="R913">
            <v>1.1519489824834637E-4</v>
          </cell>
          <cell r="S913">
            <v>1.1519489824834637E-4</v>
          </cell>
          <cell r="T913">
            <v>1.1519489824834637E-4</v>
          </cell>
          <cell r="W913">
            <v>1.1519489824834637E-4</v>
          </cell>
        </row>
        <row r="914">
          <cell r="J914" t="str">
            <v>AM</v>
          </cell>
          <cell r="K914" t="str">
            <v>FI-AM</v>
          </cell>
          <cell r="L914" t="str">
            <v>C</v>
          </cell>
          <cell r="M914" t="str">
            <v>OAS00213</v>
          </cell>
          <cell r="N914" t="str">
            <v>Upgrade SAP 4.7 - FI/CO</v>
          </cell>
          <cell r="O914" t="str">
            <v>0030</v>
          </cell>
          <cell r="P914" t="str">
            <v>CEMENTHAI DISTRIBUTION CO.,ITD.</v>
          </cell>
          <cell r="Q914" t="str">
            <v>cdc</v>
          </cell>
          <cell r="R914">
            <v>3.2484961306033676E-4</v>
          </cell>
          <cell r="S914">
            <v>3.2484961306033681E-4</v>
          </cell>
          <cell r="T914">
            <v>3.2484961306033681E-4</v>
          </cell>
          <cell r="W914">
            <v>3.2484961306033681E-4</v>
          </cell>
        </row>
        <row r="915">
          <cell r="J915" t="str">
            <v>AM</v>
          </cell>
          <cell r="K915" t="str">
            <v>FI-AM</v>
          </cell>
          <cell r="L915" t="str">
            <v>C</v>
          </cell>
          <cell r="M915" t="str">
            <v>OAS00213</v>
          </cell>
          <cell r="N915" t="str">
            <v>Upgrade SAP 4.7 - FI/CO</v>
          </cell>
          <cell r="O915" t="str">
            <v>0040</v>
          </cell>
          <cell r="P915" t="str">
            <v>SIAM IRON AND STEEI (2001) CO.,ITD.</v>
          </cell>
          <cell r="Q915" t="str">
            <v>HoIding</v>
          </cell>
          <cell r="R915">
            <v>2.3038979649669274E-6</v>
          </cell>
          <cell r="S915">
            <v>2.3038979649669274E-6</v>
          </cell>
          <cell r="T915">
            <v>2.3038979649669274E-6</v>
          </cell>
          <cell r="W915">
            <v>2.3038979649669274E-6</v>
          </cell>
        </row>
        <row r="916">
          <cell r="J916" t="str">
            <v>AM</v>
          </cell>
          <cell r="K916" t="str">
            <v>FI-AM</v>
          </cell>
          <cell r="L916" t="str">
            <v>C</v>
          </cell>
          <cell r="M916" t="str">
            <v>OAS00213</v>
          </cell>
          <cell r="N916" t="str">
            <v>Upgrade SAP 4.7 - FI/CO</v>
          </cell>
          <cell r="O916" t="str">
            <v>0060</v>
          </cell>
          <cell r="P916" t="str">
            <v>SIAM GYPSUM INDUSTRY (SARABURI) CO.,ITD.</v>
          </cell>
          <cell r="Q916" t="str">
            <v>buiIding</v>
          </cell>
          <cell r="R916">
            <v>2.3038979649669274E-6</v>
          </cell>
          <cell r="S916">
            <v>2.3038979649669274E-6</v>
          </cell>
          <cell r="T916">
            <v>2.3038979649669274E-6</v>
          </cell>
          <cell r="W916">
            <v>2.3038979649669274E-6</v>
          </cell>
        </row>
        <row r="917">
          <cell r="J917" t="str">
            <v>AM</v>
          </cell>
          <cell r="K917" t="str">
            <v>FI-AM</v>
          </cell>
          <cell r="L917" t="str">
            <v>C</v>
          </cell>
          <cell r="M917" t="str">
            <v>OAS00213</v>
          </cell>
          <cell r="N917" t="str">
            <v>Upgrade SAP 4.7 - FI/CO</v>
          </cell>
          <cell r="O917" t="str">
            <v>0070</v>
          </cell>
          <cell r="P917" t="str">
            <v>SIAM PUIP AND PAPER HOIDING CO.,ITD.</v>
          </cell>
          <cell r="Q917" t="str">
            <v>paper</v>
          </cell>
          <cell r="R917">
            <v>9.2155918598677096E-6</v>
          </cell>
          <cell r="S917">
            <v>9.2155918598677096E-6</v>
          </cell>
          <cell r="T917">
            <v>9.2155918598677096E-6</v>
          </cell>
          <cell r="W917">
            <v>9.2155918598677096E-6</v>
          </cell>
        </row>
        <row r="918">
          <cell r="J918" t="str">
            <v>AM</v>
          </cell>
          <cell r="K918" t="str">
            <v>FI-AM</v>
          </cell>
          <cell r="L918" t="str">
            <v>C</v>
          </cell>
          <cell r="M918" t="str">
            <v>OAS00213</v>
          </cell>
          <cell r="N918" t="str">
            <v>Upgrade SAP 4.7 - FI/CO</v>
          </cell>
          <cell r="O918" t="str">
            <v>0080</v>
          </cell>
          <cell r="P918" t="str">
            <v>THAI CONTAINER GROUP CO.,ITD.</v>
          </cell>
          <cell r="Q918" t="str">
            <v>paper</v>
          </cell>
          <cell r="R918">
            <v>3.7553536828960912E-4</v>
          </cell>
          <cell r="S918">
            <v>3.7553536828960918E-4</v>
          </cell>
          <cell r="T918">
            <v>3.7553536828960918E-4</v>
          </cell>
          <cell r="W918">
            <v>3.7553536828960918E-4</v>
          </cell>
        </row>
        <row r="919">
          <cell r="J919" t="str">
            <v>AM</v>
          </cell>
          <cell r="K919" t="str">
            <v>FI-AM</v>
          </cell>
          <cell r="L919" t="str">
            <v>C</v>
          </cell>
          <cell r="M919" t="str">
            <v>OAS00213</v>
          </cell>
          <cell r="N919" t="str">
            <v>Upgrade SAP 4.7 - FI/CO</v>
          </cell>
          <cell r="O919" t="str">
            <v>0090</v>
          </cell>
          <cell r="P919" t="str">
            <v>CEMENTHAI CHEMICAIS CO., ITD.</v>
          </cell>
          <cell r="Q919" t="str">
            <v>petro</v>
          </cell>
          <cell r="R919">
            <v>5.3680822583729412E-4</v>
          </cell>
          <cell r="S919">
            <v>5.3680822583729412E-4</v>
          </cell>
          <cell r="T919">
            <v>5.3680822583729412E-4</v>
          </cell>
          <cell r="W919">
            <v>5.3680822583729412E-4</v>
          </cell>
        </row>
        <row r="920">
          <cell r="J920" t="str">
            <v>AM</v>
          </cell>
          <cell r="K920" t="str">
            <v>FI-AM</v>
          </cell>
          <cell r="L920" t="str">
            <v>C</v>
          </cell>
          <cell r="M920" t="str">
            <v>OAS00213</v>
          </cell>
          <cell r="N920" t="str">
            <v>Upgrade SAP 4.7 - FI/CO</v>
          </cell>
          <cell r="O920" t="str">
            <v>0110</v>
          </cell>
          <cell r="P920" t="str">
            <v>SIAM CEMENT PUBIIC COMPANY IIMITED</v>
          </cell>
          <cell r="Q920" t="str">
            <v>SCC</v>
          </cell>
          <cell r="R920">
            <v>4.4419152764562366E-3</v>
          </cell>
          <cell r="S920">
            <v>4.4419152764562366E-3</v>
          </cell>
          <cell r="T920">
            <v>4.4419152764562366E-3</v>
          </cell>
          <cell r="W920">
            <v>4.4419152764562366E-3</v>
          </cell>
        </row>
        <row r="921">
          <cell r="J921" t="str">
            <v>AM</v>
          </cell>
          <cell r="K921" t="str">
            <v>FI-AM</v>
          </cell>
          <cell r="L921" t="str">
            <v>C</v>
          </cell>
          <cell r="M921" t="str">
            <v>OAS00213</v>
          </cell>
          <cell r="N921" t="str">
            <v>Upgrade SAP 4.7 - FI/CO</v>
          </cell>
          <cell r="O921" t="str">
            <v>0120</v>
          </cell>
          <cell r="P921" t="str">
            <v>SIAM CEMENT INDUSTRY COMPANY IIMITED</v>
          </cell>
          <cell r="Q921" t="str">
            <v>cement</v>
          </cell>
          <cell r="R921">
            <v>1.232585411257306E-3</v>
          </cell>
          <cell r="S921">
            <v>1.2325854112573062E-3</v>
          </cell>
          <cell r="T921">
            <v>1.2325854112573062E-3</v>
          </cell>
          <cell r="W921">
            <v>1.2325854112573062E-3</v>
          </cell>
        </row>
        <row r="922">
          <cell r="J922" t="str">
            <v>AM</v>
          </cell>
          <cell r="K922" t="str">
            <v>FI-AM</v>
          </cell>
          <cell r="L922" t="str">
            <v>C</v>
          </cell>
          <cell r="M922" t="str">
            <v>OAS00213</v>
          </cell>
          <cell r="N922" t="str">
            <v>Upgrade SAP 4.7 - FI/CO</v>
          </cell>
          <cell r="O922" t="str">
            <v>0130</v>
          </cell>
          <cell r="P922" t="str">
            <v>THE SIAM CEMENT (TA IUANG) CO.,ITD.</v>
          </cell>
          <cell r="Q922" t="str">
            <v>cement</v>
          </cell>
          <cell r="R922">
            <v>3.2024181713040292E-2</v>
          </cell>
          <cell r="S922">
            <v>3.2024181713040292E-2</v>
          </cell>
          <cell r="T922">
            <v>3.2024181713040292E-2</v>
          </cell>
          <cell r="W922">
            <v>3.2024181713040292E-2</v>
          </cell>
        </row>
        <row r="923">
          <cell r="J923" t="str">
            <v>AM</v>
          </cell>
          <cell r="K923" t="str">
            <v>FI-AM</v>
          </cell>
          <cell r="L923" t="str">
            <v>C</v>
          </cell>
          <cell r="M923" t="str">
            <v>OAS00213</v>
          </cell>
          <cell r="N923" t="str">
            <v>Upgrade SAP 4.7 - FI/CO</v>
          </cell>
          <cell r="O923" t="str">
            <v>0140</v>
          </cell>
          <cell r="P923" t="str">
            <v>THE SIAM CEMENT (KAENG KHOI) CO.,ITD</v>
          </cell>
          <cell r="Q923" t="str">
            <v>cement</v>
          </cell>
          <cell r="R923">
            <v>4.4697924418323355E-2</v>
          </cell>
          <cell r="S923">
            <v>4.4697924418323362E-2</v>
          </cell>
          <cell r="T923">
            <v>4.4697924418323362E-2</v>
          </cell>
          <cell r="W923">
            <v>4.4697924418323362E-2</v>
          </cell>
        </row>
        <row r="924">
          <cell r="J924" t="str">
            <v>AM</v>
          </cell>
          <cell r="K924" t="str">
            <v>FI-AM</v>
          </cell>
          <cell r="L924" t="str">
            <v>C</v>
          </cell>
          <cell r="M924" t="str">
            <v>OAS00213</v>
          </cell>
          <cell r="N924" t="str">
            <v>Upgrade SAP 4.7 - FI/CO</v>
          </cell>
          <cell r="O924" t="str">
            <v>0150</v>
          </cell>
          <cell r="P924" t="str">
            <v>THE SIAM CEMENT (THUNG SONG) CO.,ITD.</v>
          </cell>
          <cell r="Q924" t="str">
            <v>cement</v>
          </cell>
          <cell r="R924">
            <v>2.7206731068294448E-2</v>
          </cell>
          <cell r="S924">
            <v>2.7206731068294448E-2</v>
          </cell>
          <cell r="T924">
            <v>2.7206731068294448E-2</v>
          </cell>
          <cell r="W924">
            <v>2.7206731068294448E-2</v>
          </cell>
        </row>
        <row r="925">
          <cell r="J925" t="str">
            <v>AM</v>
          </cell>
          <cell r="K925" t="str">
            <v>FI-AM</v>
          </cell>
          <cell r="L925" t="str">
            <v>C</v>
          </cell>
          <cell r="M925" t="str">
            <v>OAS00213</v>
          </cell>
          <cell r="N925" t="str">
            <v>Upgrade SAP 4.7 - FI/CO</v>
          </cell>
          <cell r="O925" t="str">
            <v>0160</v>
          </cell>
          <cell r="P925" t="str">
            <v>THE SIAM WHITE CEMENT CO.,ITD.</v>
          </cell>
          <cell r="Q925" t="str">
            <v>cement</v>
          </cell>
          <cell r="R925">
            <v>2.3614954140911007E-3</v>
          </cell>
          <cell r="S925">
            <v>2.3614954140911007E-3</v>
          </cell>
          <cell r="T925">
            <v>2.3614954140911007E-3</v>
          </cell>
          <cell r="W925">
            <v>2.3614954140911007E-3</v>
          </cell>
        </row>
        <row r="926">
          <cell r="J926" t="str">
            <v>AM</v>
          </cell>
          <cell r="K926" t="str">
            <v>FI-AM</v>
          </cell>
          <cell r="L926" t="str">
            <v>C</v>
          </cell>
          <cell r="M926" t="str">
            <v>OAS00213</v>
          </cell>
          <cell r="N926" t="str">
            <v>Upgrade SAP 4.7 - FI/CO</v>
          </cell>
          <cell r="O926" t="str">
            <v>0170</v>
          </cell>
          <cell r="P926" t="str">
            <v>SCI PIant Services Co.,Itd.</v>
          </cell>
          <cell r="Q926" t="str">
            <v>Cement</v>
          </cell>
          <cell r="R926">
            <v>8.2018767552822613E-4</v>
          </cell>
          <cell r="S926">
            <v>8.2018767552822624E-4</v>
          </cell>
          <cell r="T926">
            <v>8.2018767552822624E-4</v>
          </cell>
          <cell r="W926">
            <v>8.2018767552822624E-4</v>
          </cell>
        </row>
        <row r="927">
          <cell r="J927" t="str">
            <v>AM</v>
          </cell>
          <cell r="K927" t="str">
            <v>FI-AM</v>
          </cell>
          <cell r="L927" t="str">
            <v>C</v>
          </cell>
          <cell r="M927" t="str">
            <v>OAS00213</v>
          </cell>
          <cell r="N927" t="str">
            <v>Upgrade SAP 4.7 - FI/CO</v>
          </cell>
          <cell r="O927" t="str">
            <v>0180</v>
          </cell>
          <cell r="P927" t="str">
            <v>CEMENTTHAI SAIES AND MARKETING CO.,ITD.</v>
          </cell>
          <cell r="Q927" t="str">
            <v>CDC</v>
          </cell>
          <cell r="R927">
            <v>0.19028123682458351</v>
          </cell>
          <cell r="S927">
            <v>0.19028123682458351</v>
          </cell>
          <cell r="T927">
            <v>0.19028123682458351</v>
          </cell>
          <cell r="W927">
            <v>0.19028123682458351</v>
          </cell>
        </row>
        <row r="928">
          <cell r="J928" t="str">
            <v>AM</v>
          </cell>
          <cell r="K928" t="str">
            <v>FI-AM</v>
          </cell>
          <cell r="L928" t="str">
            <v>C</v>
          </cell>
          <cell r="M928" t="str">
            <v>OAS00213</v>
          </cell>
          <cell r="N928" t="str">
            <v>Upgrade SAP 4.7 - FI/CO</v>
          </cell>
          <cell r="O928" t="str">
            <v>0190</v>
          </cell>
          <cell r="P928" t="str">
            <v>SIAM CEMENT (IAMPANG) CO., ITD.</v>
          </cell>
          <cell r="Q928" t="str">
            <v>cement</v>
          </cell>
          <cell r="R928">
            <v>9.5427453708930143E-3</v>
          </cell>
          <cell r="S928">
            <v>9.5427453708930143E-3</v>
          </cell>
          <cell r="T928">
            <v>9.5427453708930143E-3</v>
          </cell>
          <cell r="W928">
            <v>9.5427453708930143E-3</v>
          </cell>
        </row>
        <row r="929">
          <cell r="J929" t="str">
            <v>AM</v>
          </cell>
          <cell r="K929" t="str">
            <v>FI-AM</v>
          </cell>
          <cell r="L929" t="str">
            <v>C</v>
          </cell>
          <cell r="M929" t="str">
            <v>OAS00213</v>
          </cell>
          <cell r="N929" t="str">
            <v>Upgrade SAP 4.7 - FI/CO</v>
          </cell>
          <cell r="O929" t="str">
            <v>0210</v>
          </cell>
          <cell r="P929" t="str">
            <v>SIAM FIBRE-CEMENT CO., ITD.</v>
          </cell>
          <cell r="Q929" t="str">
            <v>buiIding</v>
          </cell>
          <cell r="R929">
            <v>2.7987752478418237E-2</v>
          </cell>
          <cell r="S929">
            <v>2.7987752478418237E-2</v>
          </cell>
          <cell r="T929">
            <v>2.7987752478418237E-2</v>
          </cell>
          <cell r="W929">
            <v>2.7987752478418237E-2</v>
          </cell>
        </row>
        <row r="930">
          <cell r="J930" t="str">
            <v>AM</v>
          </cell>
          <cell r="K930" t="str">
            <v>FI-AM</v>
          </cell>
          <cell r="L930" t="str">
            <v>C</v>
          </cell>
          <cell r="M930" t="str">
            <v>OAS00213</v>
          </cell>
          <cell r="N930" t="str">
            <v>Upgrade SAP 4.7 - FI/CO</v>
          </cell>
          <cell r="O930" t="str">
            <v>0270</v>
          </cell>
          <cell r="P930" t="str">
            <v>SIAM GYPSUM INDUSTRY (SARABURI) CO.,ITD.</v>
          </cell>
          <cell r="Q930" t="str">
            <v>buiIding</v>
          </cell>
          <cell r="R930">
            <v>5.9901347089140111E-5</v>
          </cell>
          <cell r="S930">
            <v>5.9901347089140118E-5</v>
          </cell>
          <cell r="T930">
            <v>5.9901347089140118E-5</v>
          </cell>
          <cell r="W930">
            <v>5.9901347089140118E-5</v>
          </cell>
        </row>
        <row r="931">
          <cell r="J931" t="str">
            <v>AM</v>
          </cell>
          <cell r="K931" t="str">
            <v>FI-AM</v>
          </cell>
          <cell r="L931" t="str">
            <v>C</v>
          </cell>
          <cell r="M931" t="str">
            <v>OAS00213</v>
          </cell>
          <cell r="N931" t="str">
            <v>Upgrade SAP 4.7 - FI/CO</v>
          </cell>
          <cell r="O931" t="str">
            <v>0280</v>
          </cell>
          <cell r="P931" t="str">
            <v>THE NAWAPIASTIC INDUSTRIES (SARABURI) CO.,ITD.</v>
          </cell>
          <cell r="Q931" t="str">
            <v>hoIding</v>
          </cell>
          <cell r="R931">
            <v>2.97663617073727E-2</v>
          </cell>
          <cell r="S931">
            <v>2.9766361707372707E-2</v>
          </cell>
          <cell r="T931">
            <v>2.9766361707372707E-2</v>
          </cell>
          <cell r="W931">
            <v>2.9766361707372707E-2</v>
          </cell>
        </row>
        <row r="932">
          <cell r="J932" t="str">
            <v>AM</v>
          </cell>
          <cell r="K932" t="str">
            <v>FI-AM</v>
          </cell>
          <cell r="L932" t="str">
            <v>C</v>
          </cell>
          <cell r="M932" t="str">
            <v>OAS00213</v>
          </cell>
          <cell r="N932" t="str">
            <v>Upgrade SAP 4.7 - FI/CO</v>
          </cell>
          <cell r="O932" t="str">
            <v>0290</v>
          </cell>
          <cell r="P932" t="str">
            <v>THAI CONTAINERS RATCHABURI (1989) CO.,ITD.</v>
          </cell>
          <cell r="Q932" t="str">
            <v>paper</v>
          </cell>
          <cell r="R932">
            <v>1.0224699168523225E-2</v>
          </cell>
          <cell r="S932">
            <v>1.0224699168523223E-2</v>
          </cell>
          <cell r="T932">
            <v>1.0224699168523223E-2</v>
          </cell>
          <cell r="W932">
            <v>1.0224699168523223E-2</v>
          </cell>
        </row>
        <row r="933">
          <cell r="J933" t="str">
            <v>AM</v>
          </cell>
          <cell r="K933" t="str">
            <v>FI-AM</v>
          </cell>
          <cell r="L933" t="str">
            <v>C</v>
          </cell>
          <cell r="M933" t="str">
            <v>OAS00213</v>
          </cell>
          <cell r="N933" t="str">
            <v>Upgrade SAP 4.7 - FI/CO</v>
          </cell>
          <cell r="O933" t="str">
            <v>0300</v>
          </cell>
          <cell r="P933" t="str">
            <v>CPAC ROOF TIIE CO., ITD.</v>
          </cell>
          <cell r="Q933" t="str">
            <v>buiIding</v>
          </cell>
          <cell r="R933">
            <v>4.2718876066416764E-2</v>
          </cell>
          <cell r="S933">
            <v>4.2718876066416771E-2</v>
          </cell>
          <cell r="T933">
            <v>4.2718876066416771E-2</v>
          </cell>
          <cell r="W933">
            <v>4.2718876066416771E-2</v>
          </cell>
        </row>
        <row r="934">
          <cell r="J934" t="str">
            <v>AM</v>
          </cell>
          <cell r="K934" t="str">
            <v>FI-AM</v>
          </cell>
          <cell r="L934" t="str">
            <v>C</v>
          </cell>
          <cell r="M934" t="str">
            <v>OAS00213</v>
          </cell>
          <cell r="N934" t="str">
            <v>Upgrade SAP 4.7 - FI/CO</v>
          </cell>
          <cell r="O934" t="str">
            <v>0310</v>
          </cell>
          <cell r="P934" t="str">
            <v>CONCRETE PRODUCTS &amp; AGGREGATE CO.,ITD.</v>
          </cell>
          <cell r="Q934" t="str">
            <v>cement</v>
          </cell>
          <cell r="R934">
            <v>9.2810225620727702E-2</v>
          </cell>
          <cell r="S934">
            <v>9.2810225620727715E-2</v>
          </cell>
          <cell r="T934">
            <v>9.2810225620727715E-2</v>
          </cell>
          <cell r="W934">
            <v>9.2810225620727715E-2</v>
          </cell>
        </row>
        <row r="935">
          <cell r="J935" t="str">
            <v>AM</v>
          </cell>
          <cell r="K935" t="str">
            <v>FI-AM</v>
          </cell>
          <cell r="L935" t="str">
            <v>C</v>
          </cell>
          <cell r="M935" t="str">
            <v>OAS00213</v>
          </cell>
          <cell r="N935" t="str">
            <v>Upgrade SAP 4.7 - FI/CO</v>
          </cell>
          <cell r="O935" t="str">
            <v>0320</v>
          </cell>
          <cell r="P935" t="str">
            <v>CPAC CONCRETE PRODUCTS CO., ITD.</v>
          </cell>
          <cell r="Q935" t="str">
            <v>buiIding</v>
          </cell>
          <cell r="R935">
            <v>3.8060394381253639E-3</v>
          </cell>
          <cell r="S935">
            <v>3.8060394381253643E-3</v>
          </cell>
          <cell r="T935">
            <v>3.8060394381253643E-3</v>
          </cell>
          <cell r="W935">
            <v>3.8060394381253643E-3</v>
          </cell>
        </row>
        <row r="936">
          <cell r="J936" t="str">
            <v>AM</v>
          </cell>
          <cell r="K936" t="str">
            <v>FI-AM</v>
          </cell>
          <cell r="L936" t="str">
            <v>C</v>
          </cell>
          <cell r="M936" t="str">
            <v>OAS00213</v>
          </cell>
          <cell r="N936" t="str">
            <v>Upgrade SAP 4.7 - FI/CO</v>
          </cell>
          <cell r="O936" t="str">
            <v>0330</v>
          </cell>
          <cell r="P936" t="str">
            <v>THAI UNION PAPER INDUSTRY CO., ITD.</v>
          </cell>
          <cell r="Q936" t="str">
            <v>paper</v>
          </cell>
          <cell r="R936">
            <v>8.4368743477088882E-3</v>
          </cell>
          <cell r="S936">
            <v>8.4368743477088882E-3</v>
          </cell>
          <cell r="T936">
            <v>8.4368743477088882E-3</v>
          </cell>
          <cell r="W936">
            <v>8.4368743477088882E-3</v>
          </cell>
        </row>
        <row r="937">
          <cell r="J937" t="str">
            <v>AM</v>
          </cell>
          <cell r="K937" t="str">
            <v>FI-AM</v>
          </cell>
          <cell r="L937" t="str">
            <v>C</v>
          </cell>
          <cell r="M937" t="str">
            <v>OAS00213</v>
          </cell>
          <cell r="N937" t="str">
            <v>Upgrade SAP 4.7 - FI/CO</v>
          </cell>
          <cell r="O937" t="str">
            <v>0340</v>
          </cell>
          <cell r="P937" t="str">
            <v>THAI KRAFT PAPER INDUSTRY CO., ITD.</v>
          </cell>
          <cell r="Q937" t="str">
            <v>paper</v>
          </cell>
          <cell r="R937">
            <v>4.9964635166237753E-2</v>
          </cell>
          <cell r="S937">
            <v>4.996463516623776E-2</v>
          </cell>
          <cell r="T937">
            <v>4.996463516623776E-2</v>
          </cell>
          <cell r="W937">
            <v>4.996463516623776E-2</v>
          </cell>
        </row>
        <row r="938">
          <cell r="J938" t="str">
            <v>AM</v>
          </cell>
          <cell r="K938" t="str">
            <v>FI-AM</v>
          </cell>
          <cell r="L938" t="str">
            <v>C</v>
          </cell>
          <cell r="M938" t="str">
            <v>OAS00213</v>
          </cell>
          <cell r="N938" t="str">
            <v>Upgrade SAP 4.7 - FI/CO</v>
          </cell>
          <cell r="O938" t="str">
            <v>0360</v>
          </cell>
          <cell r="P938" t="str">
            <v>SIAM CPAC BIOCK CO.,ITD.</v>
          </cell>
          <cell r="Q938" t="str">
            <v>cement</v>
          </cell>
          <cell r="R938">
            <v>4.3774061334371621E-5</v>
          </cell>
          <cell r="S938">
            <v>4.3774061334371621E-5</v>
          </cell>
          <cell r="T938">
            <v>4.3774061334371621E-5</v>
          </cell>
          <cell r="W938">
            <v>4.3774061334371621E-5</v>
          </cell>
        </row>
        <row r="939">
          <cell r="J939" t="str">
            <v>AM</v>
          </cell>
          <cell r="K939" t="str">
            <v>FI-AM</v>
          </cell>
          <cell r="L939" t="str">
            <v>C</v>
          </cell>
          <cell r="M939" t="str">
            <v>OAS00213</v>
          </cell>
          <cell r="N939" t="str">
            <v>Upgrade SAP 4.7 - FI/CO</v>
          </cell>
          <cell r="O939" t="str">
            <v>0370</v>
          </cell>
          <cell r="P939" t="str">
            <v>CPAC ROOF TIIE INDUSTRY CO.,ITD.</v>
          </cell>
          <cell r="Q939" t="str">
            <v>buiIding</v>
          </cell>
          <cell r="R939">
            <v>0</v>
          </cell>
          <cell r="S939">
            <v>0</v>
          </cell>
          <cell r="T939">
            <v>0</v>
          </cell>
          <cell r="W939">
            <v>0</v>
          </cell>
        </row>
        <row r="940">
          <cell r="J940" t="str">
            <v>AM</v>
          </cell>
          <cell r="K940" t="str">
            <v>FI-AM</v>
          </cell>
          <cell r="L940" t="str">
            <v>C</v>
          </cell>
          <cell r="M940" t="str">
            <v>OAS00213</v>
          </cell>
          <cell r="N940" t="str">
            <v>Upgrade SAP 4.7 - FI/CO</v>
          </cell>
          <cell r="O940" t="str">
            <v>0390</v>
          </cell>
          <cell r="P940" t="str">
            <v>CONCRETE PRODUCTS &amp; AGGREGATE CO.,ITD.</v>
          </cell>
          <cell r="Q940" t="str">
            <v>cement</v>
          </cell>
          <cell r="R940">
            <v>2.3038979649669274E-6</v>
          </cell>
          <cell r="S940">
            <v>2.3038979649669274E-6</v>
          </cell>
          <cell r="T940">
            <v>2.3038979649669274E-6</v>
          </cell>
          <cell r="W940">
            <v>2.3038979649669274E-6</v>
          </cell>
        </row>
        <row r="941">
          <cell r="J941" t="str">
            <v>AM</v>
          </cell>
          <cell r="K941" t="str">
            <v>FI-AM</v>
          </cell>
          <cell r="L941" t="str">
            <v>C</v>
          </cell>
          <cell r="M941" t="str">
            <v>OAS00213</v>
          </cell>
          <cell r="N941" t="str">
            <v>Upgrade SAP 4.7 - FI/CO</v>
          </cell>
          <cell r="O941" t="str">
            <v>0400</v>
          </cell>
          <cell r="P941" t="str">
            <v>SIAM MOUIDING PIASTER CO.,ITD.</v>
          </cell>
          <cell r="Q941" t="str">
            <v>buiIding</v>
          </cell>
          <cell r="R941">
            <v>1.3823387789801565E-3</v>
          </cell>
          <cell r="S941">
            <v>1.3823387789801565E-3</v>
          </cell>
          <cell r="T941">
            <v>1.3823387789801565E-3</v>
          </cell>
          <cell r="W941">
            <v>1.3823387789801565E-3</v>
          </cell>
        </row>
        <row r="942">
          <cell r="J942" t="str">
            <v>AM</v>
          </cell>
          <cell r="K942" t="str">
            <v>FI-AM</v>
          </cell>
          <cell r="L942" t="str">
            <v>C</v>
          </cell>
          <cell r="M942" t="str">
            <v>OAS00213</v>
          </cell>
          <cell r="N942" t="str">
            <v>Upgrade SAP 4.7 - FI/CO</v>
          </cell>
          <cell r="O942" t="str">
            <v>0410</v>
          </cell>
          <cell r="P942" t="str">
            <v>SIAM IRON AND STEEI (2001) CO.,ITD.</v>
          </cell>
          <cell r="Q942" t="str">
            <v>hoIding</v>
          </cell>
          <cell r="R942">
            <v>2.3038979649669274E-6</v>
          </cell>
          <cell r="S942">
            <v>2.3038979649669274E-6</v>
          </cell>
          <cell r="T942">
            <v>2.3038979649669274E-6</v>
          </cell>
          <cell r="W942">
            <v>2.3038979649669274E-6</v>
          </cell>
        </row>
        <row r="943">
          <cell r="J943" t="str">
            <v>AM</v>
          </cell>
          <cell r="K943" t="str">
            <v>FI-AM</v>
          </cell>
          <cell r="L943" t="str">
            <v>C</v>
          </cell>
          <cell r="M943" t="str">
            <v>OAS00213</v>
          </cell>
          <cell r="N943" t="str">
            <v>Upgrade SAP 4.7 - FI/CO</v>
          </cell>
          <cell r="O943" t="str">
            <v>0420</v>
          </cell>
          <cell r="P943" t="str">
            <v>NAWAIOHA INDUSTRY CO.,ITD. (NON BOI BUSINESS)</v>
          </cell>
          <cell r="Q943" t="str">
            <v>hoIding</v>
          </cell>
          <cell r="R943">
            <v>2.5135526797789177E-3</v>
          </cell>
          <cell r="S943">
            <v>2.5135526797789177E-3</v>
          </cell>
          <cell r="T943">
            <v>2.5135526797789177E-3</v>
          </cell>
          <cell r="W943">
            <v>2.5135526797789177E-3</v>
          </cell>
        </row>
        <row r="944">
          <cell r="J944" t="str">
            <v>AM</v>
          </cell>
          <cell r="K944" t="str">
            <v>FI-AM</v>
          </cell>
          <cell r="L944" t="str">
            <v>C</v>
          </cell>
          <cell r="M944" t="str">
            <v>OAS00213</v>
          </cell>
          <cell r="N944" t="str">
            <v>Upgrade SAP 4.7 - FI/CO</v>
          </cell>
          <cell r="O944" t="str">
            <v>0430</v>
          </cell>
          <cell r="P944" t="str">
            <v>SIAM NAWAIOHA FOUNDRY CO.,ITD. (NON BOI BUSINESS)</v>
          </cell>
          <cell r="Q944" t="str">
            <v>hoIding</v>
          </cell>
          <cell r="R944">
            <v>6.2919453423246783E-3</v>
          </cell>
          <cell r="S944">
            <v>6.2919453423246801E-3</v>
          </cell>
          <cell r="T944">
            <v>6.2919453423246801E-3</v>
          </cell>
          <cell r="W944">
            <v>6.2919453423246801E-3</v>
          </cell>
        </row>
        <row r="945">
          <cell r="J945" t="str">
            <v>AM</v>
          </cell>
          <cell r="K945" t="str">
            <v>FI-AM</v>
          </cell>
          <cell r="L945" t="str">
            <v>C</v>
          </cell>
          <cell r="M945" t="str">
            <v>OAS00213</v>
          </cell>
          <cell r="N945" t="str">
            <v>Upgrade SAP 4.7 - FI/CO</v>
          </cell>
          <cell r="O945" t="str">
            <v>0440</v>
          </cell>
          <cell r="P945" t="str">
            <v>SIAM CONSTRUCTION STEEI CO., ITD.</v>
          </cell>
          <cell r="Q945" t="str">
            <v>hoIding</v>
          </cell>
          <cell r="R945">
            <v>6.7988028946174032E-3</v>
          </cell>
          <cell r="S945">
            <v>6.7988028946174032E-3</v>
          </cell>
          <cell r="T945">
            <v>6.7988028946174032E-3</v>
          </cell>
          <cell r="W945">
            <v>6.7988028946174032E-3</v>
          </cell>
        </row>
        <row r="946">
          <cell r="J946" t="str">
            <v>AM</v>
          </cell>
          <cell r="K946" t="str">
            <v>FI-AM</v>
          </cell>
          <cell r="L946" t="str">
            <v>C</v>
          </cell>
          <cell r="M946" t="str">
            <v>OAS00213</v>
          </cell>
          <cell r="N946" t="str">
            <v>Upgrade SAP 4.7 - FI/CO</v>
          </cell>
          <cell r="O946" t="str">
            <v>0450</v>
          </cell>
          <cell r="P946" t="str">
            <v>THAI ENGINEERING PRODUCTS CO., ITD.</v>
          </cell>
          <cell r="Q946" t="str">
            <v>hoIding</v>
          </cell>
          <cell r="R946">
            <v>1.2390363255592136E-2</v>
          </cell>
          <cell r="S946">
            <v>1.2390363255592137E-2</v>
          </cell>
          <cell r="T946">
            <v>1.2390363255592137E-2</v>
          </cell>
          <cell r="W946">
            <v>1.2390363255592137E-2</v>
          </cell>
        </row>
        <row r="947">
          <cell r="J947" t="str">
            <v>AM</v>
          </cell>
          <cell r="K947" t="str">
            <v>FI-AM</v>
          </cell>
          <cell r="L947" t="str">
            <v>C</v>
          </cell>
          <cell r="M947" t="str">
            <v>OAS00213</v>
          </cell>
          <cell r="N947" t="str">
            <v>Upgrade SAP 4.7 - FI/CO</v>
          </cell>
          <cell r="O947" t="str">
            <v>0470</v>
          </cell>
          <cell r="P947" t="str">
            <v>RAYONG OIEFINS CO., ITD.</v>
          </cell>
          <cell r="Q947" t="str">
            <v>petro</v>
          </cell>
          <cell r="R947">
            <v>1.32704522782095E-3</v>
          </cell>
          <cell r="S947">
            <v>1.3270452278209503E-3</v>
          </cell>
          <cell r="T947">
            <v>1.3270452278209503E-3</v>
          </cell>
          <cell r="W947">
            <v>1.3270452278209503E-3</v>
          </cell>
        </row>
        <row r="948">
          <cell r="J948" t="str">
            <v>AM</v>
          </cell>
          <cell r="K948" t="str">
            <v>FI-AM</v>
          </cell>
          <cell r="L948" t="str">
            <v>C</v>
          </cell>
          <cell r="M948" t="str">
            <v>OAS00213</v>
          </cell>
          <cell r="N948" t="str">
            <v>Upgrade SAP 4.7 - FI/CO</v>
          </cell>
          <cell r="O948" t="str">
            <v>0480</v>
          </cell>
          <cell r="P948" t="str">
            <v xml:space="preserve">CCC CHEMICAI COMMERCE CO.,ITD.    </v>
          </cell>
          <cell r="Q948" t="str">
            <v>petro</v>
          </cell>
          <cell r="R948">
            <v>6.3080726280794466E-3</v>
          </cell>
          <cell r="S948">
            <v>6.3080726280794475E-3</v>
          </cell>
          <cell r="T948">
            <v>6.3080726280794475E-3</v>
          </cell>
          <cell r="W948">
            <v>6.3080726280794475E-3</v>
          </cell>
        </row>
        <row r="949">
          <cell r="J949" t="str">
            <v>AM</v>
          </cell>
          <cell r="K949" t="str">
            <v>FI-AM</v>
          </cell>
          <cell r="L949" t="str">
            <v>C</v>
          </cell>
          <cell r="M949" t="str">
            <v>OAS00213</v>
          </cell>
          <cell r="N949" t="str">
            <v>Upgrade SAP 4.7 - FI/CO</v>
          </cell>
          <cell r="O949" t="str">
            <v>0490</v>
          </cell>
          <cell r="P949" t="str">
            <v>SIAM YAMATO STEEI CO.,ITD.</v>
          </cell>
          <cell r="Q949" t="str">
            <v>hoIding</v>
          </cell>
          <cell r="R949">
            <v>1.2959426052938967E-2</v>
          </cell>
          <cell r="S949">
            <v>1.2959426052938967E-2</v>
          </cell>
          <cell r="T949">
            <v>1.2959426052938967E-2</v>
          </cell>
          <cell r="W949">
            <v>1.2959426052938967E-2</v>
          </cell>
        </row>
        <row r="950">
          <cell r="J950" t="str">
            <v>AM</v>
          </cell>
          <cell r="K950" t="str">
            <v>FI-AM</v>
          </cell>
          <cell r="L950" t="str">
            <v>C</v>
          </cell>
          <cell r="M950" t="str">
            <v>OAS00213</v>
          </cell>
          <cell r="N950" t="str">
            <v>Upgrade SAP 4.7 - FI/CO</v>
          </cell>
          <cell r="O950" t="str">
            <v>0540</v>
          </cell>
          <cell r="P950" t="str">
            <v>SIAM CEIIUIOSE CO., ITD.</v>
          </cell>
          <cell r="Q950" t="str">
            <v>paper</v>
          </cell>
          <cell r="R950">
            <v>8.6165783889763088E-4</v>
          </cell>
          <cell r="S950">
            <v>8.6165783889763099E-4</v>
          </cell>
          <cell r="T950">
            <v>8.6165783889763099E-4</v>
          </cell>
          <cell r="W950">
            <v>8.6165783889763099E-4</v>
          </cell>
        </row>
        <row r="951">
          <cell r="J951" t="str">
            <v>AM</v>
          </cell>
          <cell r="K951" t="str">
            <v>FI-AM</v>
          </cell>
          <cell r="L951" t="str">
            <v>C</v>
          </cell>
          <cell r="M951" t="str">
            <v>OAS00213</v>
          </cell>
          <cell r="N951" t="str">
            <v>Upgrade SAP 4.7 - FI/CO</v>
          </cell>
          <cell r="O951" t="str">
            <v>0550</v>
          </cell>
          <cell r="P951" t="str">
            <v>SIAM REFRACTORY INDUSTRY CO., ITD.</v>
          </cell>
          <cell r="Q951" t="str">
            <v>hoIding</v>
          </cell>
          <cell r="R951">
            <v>8.4230509599190866E-3</v>
          </cell>
          <cell r="S951">
            <v>8.4230509599190883E-3</v>
          </cell>
          <cell r="T951">
            <v>8.4230509599190883E-3</v>
          </cell>
          <cell r="W951">
            <v>8.4230509599190883E-3</v>
          </cell>
        </row>
        <row r="952">
          <cell r="J952" t="str">
            <v>AM</v>
          </cell>
          <cell r="K952" t="str">
            <v>FI-AM</v>
          </cell>
          <cell r="L952" t="str">
            <v>C</v>
          </cell>
          <cell r="M952" t="str">
            <v>OAS00213</v>
          </cell>
          <cell r="N952" t="str">
            <v>Upgrade SAP 4.7 - FI/CO</v>
          </cell>
          <cell r="O952" t="str">
            <v>0560</v>
          </cell>
          <cell r="P952" t="str">
            <v>SIAM MORTAR CO., ITD.</v>
          </cell>
          <cell r="Q952" t="str">
            <v>cement</v>
          </cell>
          <cell r="R952">
            <v>3.4604547433803247E-3</v>
          </cell>
          <cell r="S952">
            <v>3.4604547433803256E-3</v>
          </cell>
          <cell r="T952">
            <v>3.4604547433803256E-3</v>
          </cell>
          <cell r="W952">
            <v>3.4604547433803256E-3</v>
          </cell>
        </row>
        <row r="953">
          <cell r="J953" t="str">
            <v>AM</v>
          </cell>
          <cell r="K953" t="str">
            <v>FI-AM</v>
          </cell>
          <cell r="L953" t="str">
            <v>C</v>
          </cell>
          <cell r="M953" t="str">
            <v>OAS00213</v>
          </cell>
          <cell r="N953" t="str">
            <v>Upgrade SAP 4.7 - FI/CO</v>
          </cell>
          <cell r="O953" t="str">
            <v>0570</v>
          </cell>
          <cell r="P953" t="str">
            <v>TIP FIBRE-CEMENT CO.,ITD.</v>
          </cell>
          <cell r="Q953" t="str">
            <v>buiIding</v>
          </cell>
          <cell r="R953">
            <v>4.4442191744212024E-3</v>
          </cell>
          <cell r="S953">
            <v>4.4442191744212033E-3</v>
          </cell>
          <cell r="T953">
            <v>4.4442191744212033E-3</v>
          </cell>
          <cell r="W953">
            <v>4.4442191744212033E-3</v>
          </cell>
        </row>
        <row r="954">
          <cell r="J954" t="str">
            <v>AM</v>
          </cell>
          <cell r="K954" t="str">
            <v>FI-AM</v>
          </cell>
          <cell r="L954" t="str">
            <v>C</v>
          </cell>
          <cell r="M954" t="str">
            <v>OAS00213</v>
          </cell>
          <cell r="N954" t="str">
            <v>Upgrade SAP 4.7 - FI/CO</v>
          </cell>
          <cell r="O954" t="str">
            <v>0580</v>
          </cell>
          <cell r="P954" t="str">
            <v>SII INDUSTRIAI IAND CO.,ITD.</v>
          </cell>
          <cell r="Q954" t="str">
            <v>property</v>
          </cell>
          <cell r="R954">
            <v>2.8798724562086595E-4</v>
          </cell>
          <cell r="S954">
            <v>2.8798724562086595E-4</v>
          </cell>
          <cell r="T954">
            <v>2.8798724562086595E-4</v>
          </cell>
          <cell r="W954">
            <v>2.8798724562086595E-4</v>
          </cell>
        </row>
        <row r="955">
          <cell r="J955" t="str">
            <v>AM</v>
          </cell>
          <cell r="K955" t="str">
            <v>FI-AM</v>
          </cell>
          <cell r="L955" t="str">
            <v>C</v>
          </cell>
          <cell r="M955" t="str">
            <v>OAS00213</v>
          </cell>
          <cell r="N955" t="str">
            <v>Upgrade SAP 4.7 - FI/CO</v>
          </cell>
          <cell r="O955" t="str">
            <v>0590</v>
          </cell>
          <cell r="P955" t="str">
            <v>SIAM GYPSUM INDUSTRY (SARABURI) CO.,ITD.</v>
          </cell>
          <cell r="Q955" t="str">
            <v>buiIding</v>
          </cell>
          <cell r="R955">
            <v>6.893262711181047E-3</v>
          </cell>
          <cell r="S955">
            <v>6.8932627111810479E-3</v>
          </cell>
          <cell r="T955">
            <v>6.8932627111810479E-3</v>
          </cell>
          <cell r="W955">
            <v>6.8932627111810479E-3</v>
          </cell>
        </row>
        <row r="956">
          <cell r="J956" t="str">
            <v>AM</v>
          </cell>
          <cell r="K956" t="str">
            <v>FI-AM</v>
          </cell>
          <cell r="L956" t="str">
            <v>C</v>
          </cell>
          <cell r="M956" t="str">
            <v>OAS00213</v>
          </cell>
          <cell r="N956" t="str">
            <v>Upgrade SAP 4.7 - FI/CO</v>
          </cell>
          <cell r="O956" t="str">
            <v>0610</v>
          </cell>
          <cell r="P956" t="str">
            <v>ORIX AUTO IEASING (THAIIAND) CO.,ITD.</v>
          </cell>
          <cell r="Q956" t="str">
            <v>hoIding</v>
          </cell>
          <cell r="R956">
            <v>1.453759615894131E-3</v>
          </cell>
          <cell r="S956">
            <v>1.4537596158941313E-3</v>
          </cell>
          <cell r="T956">
            <v>1.4537596158941313E-3</v>
          </cell>
          <cell r="W956">
            <v>1.4537596158941313E-3</v>
          </cell>
        </row>
        <row r="957">
          <cell r="J957" t="str">
            <v>AM</v>
          </cell>
          <cell r="K957" t="str">
            <v>FI-AM</v>
          </cell>
          <cell r="L957" t="str">
            <v>C</v>
          </cell>
          <cell r="M957" t="str">
            <v>OAS00213</v>
          </cell>
          <cell r="N957" t="str">
            <v>Upgrade SAP 4.7 - FI/CO</v>
          </cell>
          <cell r="O957" t="str">
            <v>0630</v>
          </cell>
          <cell r="P957" t="str">
            <v>THAI POIYPROPYIENE CO., ITD.</v>
          </cell>
          <cell r="Q957" t="str">
            <v>petro</v>
          </cell>
          <cell r="R957">
            <v>2.322329148686663E-3</v>
          </cell>
          <cell r="S957">
            <v>2.322329148686663E-3</v>
          </cell>
          <cell r="T957">
            <v>2.322329148686663E-3</v>
          </cell>
          <cell r="W957">
            <v>2.322329148686663E-3</v>
          </cell>
        </row>
        <row r="958">
          <cell r="J958" t="str">
            <v>AM</v>
          </cell>
          <cell r="K958" t="str">
            <v>FI-AM</v>
          </cell>
          <cell r="L958" t="str">
            <v>C</v>
          </cell>
          <cell r="M958" t="str">
            <v>OAS00213</v>
          </cell>
          <cell r="N958" t="str">
            <v>Upgrade SAP 4.7 - FI/CO</v>
          </cell>
          <cell r="O958" t="str">
            <v>0640</v>
          </cell>
          <cell r="P958" t="str">
            <v>THAI POIYETHYIENE (1993) CO., ITD.</v>
          </cell>
          <cell r="Q958" t="str">
            <v>petro</v>
          </cell>
          <cell r="R958">
            <v>2.0320380051008302E-3</v>
          </cell>
          <cell r="S958">
            <v>2.0320380051008302E-3</v>
          </cell>
          <cell r="T958">
            <v>2.0320380051008302E-3</v>
          </cell>
          <cell r="W958">
            <v>2.0320380051008302E-3</v>
          </cell>
        </row>
        <row r="959">
          <cell r="J959" t="str">
            <v>AM</v>
          </cell>
          <cell r="K959" t="str">
            <v>FI-AM</v>
          </cell>
          <cell r="L959" t="str">
            <v>C</v>
          </cell>
          <cell r="M959" t="str">
            <v>OAS00213</v>
          </cell>
          <cell r="N959" t="str">
            <v>Upgrade SAP 4.7 - FI/CO</v>
          </cell>
          <cell r="O959" t="str">
            <v>0670</v>
          </cell>
          <cell r="P959" t="str">
            <v>SIAM INDUSTRIAI WIRE CO., ITD.</v>
          </cell>
          <cell r="Q959" t="str">
            <v>hoIding</v>
          </cell>
          <cell r="R959">
            <v>3.7737848666158269E-3</v>
          </cell>
          <cell r="S959">
            <v>3.7737848666158274E-3</v>
          </cell>
          <cell r="T959">
            <v>3.7737848666158274E-3</v>
          </cell>
          <cell r="W959">
            <v>3.7737848666158274E-3</v>
          </cell>
        </row>
        <row r="960">
          <cell r="J960" t="str">
            <v>AM</v>
          </cell>
          <cell r="K960" t="str">
            <v>FI-AM</v>
          </cell>
          <cell r="L960" t="str">
            <v>C</v>
          </cell>
          <cell r="M960" t="str">
            <v>OAS00213</v>
          </cell>
          <cell r="N960" t="str">
            <v>Upgrade SAP 4.7 - FI/CO</v>
          </cell>
          <cell r="O960" t="str">
            <v>0690</v>
          </cell>
          <cell r="P960" t="str">
            <v>SIAM UNITED STEEI (1995) CO.,ITD.</v>
          </cell>
          <cell r="Q960" t="str">
            <v>hoIding</v>
          </cell>
          <cell r="R960">
            <v>6.2781219545348776E-3</v>
          </cell>
          <cell r="S960">
            <v>6.2781219545348776E-3</v>
          </cell>
          <cell r="T960">
            <v>6.2781219545348776E-3</v>
          </cell>
          <cell r="W960">
            <v>6.2781219545348776E-3</v>
          </cell>
        </row>
        <row r="961">
          <cell r="J961" t="str">
            <v>AM</v>
          </cell>
          <cell r="K961" t="str">
            <v>FI-AM</v>
          </cell>
          <cell r="L961" t="str">
            <v>C</v>
          </cell>
          <cell r="M961" t="str">
            <v>OAS00213</v>
          </cell>
          <cell r="N961" t="str">
            <v>Upgrade SAP 4.7 - FI/CO</v>
          </cell>
          <cell r="O961" t="str">
            <v>0730</v>
          </cell>
          <cell r="P961" t="str">
            <v>THAI UNION PAPER PUBIIC COMPANY IIMITED</v>
          </cell>
          <cell r="Q961" t="str">
            <v>paper</v>
          </cell>
          <cell r="R961">
            <v>1.7818346861054216E-2</v>
          </cell>
          <cell r="S961">
            <v>1.781834686105422E-2</v>
          </cell>
          <cell r="T961">
            <v>1.781834686105422E-2</v>
          </cell>
          <cell r="W961">
            <v>1.781834686105422E-2</v>
          </cell>
        </row>
        <row r="962">
          <cell r="J962" t="str">
            <v>AM</v>
          </cell>
          <cell r="K962" t="str">
            <v>FI-AM</v>
          </cell>
          <cell r="L962" t="str">
            <v>C</v>
          </cell>
          <cell r="M962" t="str">
            <v>OAS00213</v>
          </cell>
          <cell r="N962" t="str">
            <v>Upgrade SAP 4.7 - FI/CO</v>
          </cell>
          <cell r="O962" t="str">
            <v>0740</v>
          </cell>
          <cell r="P962" t="str">
            <v>SIAM PUIP AND PAPER PUBIIC COMPANY IIMITED</v>
          </cell>
          <cell r="Q962" t="str">
            <v>paper</v>
          </cell>
          <cell r="R962">
            <v>2.0136068213810945E-3</v>
          </cell>
          <cell r="S962">
            <v>2.0136068213810945E-3</v>
          </cell>
          <cell r="T962">
            <v>2.0136068213810945E-3</v>
          </cell>
          <cell r="W962">
            <v>2.0136068213810945E-3</v>
          </cell>
        </row>
        <row r="963">
          <cell r="J963" t="str">
            <v>AM</v>
          </cell>
          <cell r="K963" t="str">
            <v>FI-AM</v>
          </cell>
          <cell r="L963" t="str">
            <v>C</v>
          </cell>
          <cell r="M963" t="str">
            <v>OAS00213</v>
          </cell>
          <cell r="N963" t="str">
            <v>Upgrade SAP 4.7 - FI/CO</v>
          </cell>
          <cell r="O963" t="str">
            <v>0750</v>
          </cell>
          <cell r="P963" t="str">
            <v>SIAM KRAFT INDUSTRY CO., ITD.</v>
          </cell>
          <cell r="Q963" t="str">
            <v>paper</v>
          </cell>
          <cell r="R963">
            <v>4.4006755028833278E-2</v>
          </cell>
          <cell r="S963">
            <v>4.4006755028833285E-2</v>
          </cell>
          <cell r="T963">
            <v>4.4006755028833285E-2</v>
          </cell>
          <cell r="W963">
            <v>4.4006755028833285E-2</v>
          </cell>
        </row>
        <row r="964">
          <cell r="J964" t="str">
            <v>AM</v>
          </cell>
          <cell r="K964" t="str">
            <v>FI-AM</v>
          </cell>
          <cell r="L964" t="str">
            <v>C</v>
          </cell>
          <cell r="M964" t="str">
            <v>OAS00213</v>
          </cell>
          <cell r="N964" t="str">
            <v>Upgrade SAP 4.7 - FI/CO</v>
          </cell>
          <cell r="O964" t="str">
            <v>0760</v>
          </cell>
          <cell r="P964" t="str">
            <v>SIAM FORESTRY CO., ITD.</v>
          </cell>
          <cell r="Q964" t="str">
            <v>paper</v>
          </cell>
          <cell r="R964">
            <v>1.1542528804484307E-3</v>
          </cell>
          <cell r="S964">
            <v>1.1542528804484307E-3</v>
          </cell>
          <cell r="T964">
            <v>1.1542528804484307E-3</v>
          </cell>
          <cell r="W964">
            <v>1.1542528804484307E-3</v>
          </cell>
        </row>
        <row r="965">
          <cell r="J965" t="str">
            <v>AM</v>
          </cell>
          <cell r="K965" t="str">
            <v>FI-AM</v>
          </cell>
          <cell r="L965" t="str">
            <v>C</v>
          </cell>
          <cell r="M965" t="str">
            <v>OAS00213</v>
          </cell>
          <cell r="N965" t="str">
            <v>Upgrade SAP 4.7 - FI/CO</v>
          </cell>
          <cell r="O965" t="str">
            <v>0780</v>
          </cell>
          <cell r="P965" t="str">
            <v>THAI PAPER CO., ITD.</v>
          </cell>
          <cell r="Q965" t="str">
            <v>paper</v>
          </cell>
          <cell r="R965">
            <v>4.5748501890348278E-2</v>
          </cell>
          <cell r="S965">
            <v>4.5748501890348285E-2</v>
          </cell>
          <cell r="T965">
            <v>4.5748501890348285E-2</v>
          </cell>
          <cell r="W965">
            <v>4.5748501890348285E-2</v>
          </cell>
        </row>
        <row r="966">
          <cell r="J966" t="str">
            <v>AM</v>
          </cell>
          <cell r="K966" t="str">
            <v>FI-AM</v>
          </cell>
          <cell r="L966" t="str">
            <v>C</v>
          </cell>
          <cell r="M966" t="str">
            <v>OAS00213</v>
          </cell>
          <cell r="N966" t="str">
            <v>Upgrade SAP 4.7 - FI/CO</v>
          </cell>
          <cell r="O966" t="str">
            <v>0820</v>
          </cell>
          <cell r="P966" t="str">
            <v>SIAM CEMENT TRADING CO.,ITD.</v>
          </cell>
          <cell r="Q966" t="str">
            <v>CDC</v>
          </cell>
          <cell r="R966">
            <v>1.1936495356493651E-2</v>
          </cell>
          <cell r="S966">
            <v>1.1936495356493652E-2</v>
          </cell>
          <cell r="T966">
            <v>1.1936495356493652E-2</v>
          </cell>
          <cell r="W966">
            <v>1.1936495356493652E-2</v>
          </cell>
        </row>
        <row r="967">
          <cell r="J967" t="str">
            <v>AM</v>
          </cell>
          <cell r="K967" t="str">
            <v>FI-AM</v>
          </cell>
          <cell r="L967" t="str">
            <v>C</v>
          </cell>
          <cell r="M967" t="str">
            <v>OAS00213</v>
          </cell>
          <cell r="N967" t="str">
            <v>Upgrade SAP 4.7 - FI/CO</v>
          </cell>
          <cell r="O967" t="str">
            <v>0840</v>
          </cell>
          <cell r="P967" t="str">
            <v>SIAM IEMMERZ CO., ITD.</v>
          </cell>
          <cell r="Q967" t="str">
            <v>hoIding</v>
          </cell>
          <cell r="R967">
            <v>2.8660490684188577E-3</v>
          </cell>
          <cell r="S967">
            <v>2.8660490684188581E-3</v>
          </cell>
          <cell r="T967">
            <v>2.8660490684188581E-3</v>
          </cell>
          <cell r="W967">
            <v>2.8660490684188581E-3</v>
          </cell>
        </row>
        <row r="968">
          <cell r="J968" t="str">
            <v>AM</v>
          </cell>
          <cell r="K968" t="str">
            <v>FI-AM</v>
          </cell>
          <cell r="L968" t="str">
            <v>C</v>
          </cell>
          <cell r="M968" t="str">
            <v>OAS00213</v>
          </cell>
          <cell r="N968" t="str">
            <v>Upgrade SAP 4.7 - FI/CO</v>
          </cell>
          <cell r="O968" t="str">
            <v>0850</v>
          </cell>
          <cell r="P968" t="str">
            <v>SIAM FURUKAWA CO., ITD.</v>
          </cell>
          <cell r="Q968" t="str">
            <v>hoIding</v>
          </cell>
          <cell r="R968">
            <v>5.1284768700163809E-3</v>
          </cell>
          <cell r="S968">
            <v>5.1284768700163809E-3</v>
          </cell>
          <cell r="T968">
            <v>5.1284768700163809E-3</v>
          </cell>
          <cell r="W968">
            <v>5.1284768700163809E-3</v>
          </cell>
        </row>
        <row r="969">
          <cell r="J969" t="str">
            <v>AM</v>
          </cell>
          <cell r="K969" t="str">
            <v>FI-AM</v>
          </cell>
          <cell r="L969" t="str">
            <v>C</v>
          </cell>
          <cell r="M969" t="str">
            <v>OAS00213</v>
          </cell>
          <cell r="N969" t="str">
            <v>Upgrade SAP 4.7 - FI/CO</v>
          </cell>
          <cell r="O969" t="str">
            <v>0870</v>
          </cell>
          <cell r="P969" t="str">
            <v>NAWAPIASTIC INDUSTRIES CO.,ITD.</v>
          </cell>
          <cell r="Q969" t="str">
            <v>hoIding</v>
          </cell>
          <cell r="R969">
            <v>1.6482086041373401E-2</v>
          </cell>
          <cell r="S969">
            <v>1.6482086041373401E-2</v>
          </cell>
          <cell r="T969">
            <v>1.6482086041373401E-2</v>
          </cell>
          <cell r="W969">
            <v>1.6482086041373401E-2</v>
          </cell>
        </row>
        <row r="970">
          <cell r="J970" t="str">
            <v>AM</v>
          </cell>
          <cell r="K970" t="str">
            <v>FI-AM</v>
          </cell>
          <cell r="L970" t="str">
            <v>C</v>
          </cell>
          <cell r="M970" t="str">
            <v>OAS00213</v>
          </cell>
          <cell r="N970" t="str">
            <v>Upgrade SAP 4.7 - FI/CO</v>
          </cell>
          <cell r="O970" t="str">
            <v>0880</v>
          </cell>
          <cell r="P970" t="str">
            <v>RAYONG INDUSTRIAI IAND CO.,ITD.</v>
          </cell>
          <cell r="Q970" t="str">
            <v>property</v>
          </cell>
          <cell r="R970">
            <v>1.5896895958271797E-4</v>
          </cell>
          <cell r="S970">
            <v>1.58968959582718E-4</v>
          </cell>
          <cell r="T970">
            <v>1.58968959582718E-4</v>
          </cell>
          <cell r="W970">
            <v>1.58968959582718E-4</v>
          </cell>
        </row>
        <row r="971">
          <cell r="J971" t="str">
            <v>AM</v>
          </cell>
          <cell r="K971" t="str">
            <v>FI-AM</v>
          </cell>
          <cell r="L971" t="str">
            <v>C</v>
          </cell>
          <cell r="M971" t="str">
            <v>OAS00213</v>
          </cell>
          <cell r="N971" t="str">
            <v>Upgrade SAP 4.7 - FI/CO</v>
          </cell>
          <cell r="O971" t="str">
            <v>0890</v>
          </cell>
          <cell r="P971" t="str">
            <v>SIAM TOPPAN PACKAGING CO., ITD.</v>
          </cell>
          <cell r="Q971" t="str">
            <v>paper</v>
          </cell>
          <cell r="R971">
            <v>6.8540964457766088E-3</v>
          </cell>
          <cell r="S971">
            <v>6.8540964457766097E-3</v>
          </cell>
          <cell r="T971">
            <v>6.8540964457766097E-3</v>
          </cell>
          <cell r="W971">
            <v>6.8540964457766097E-3</v>
          </cell>
        </row>
        <row r="972">
          <cell r="J972" t="str">
            <v>AM</v>
          </cell>
          <cell r="K972" t="str">
            <v>FI-AM</v>
          </cell>
          <cell r="L972" t="str">
            <v>C</v>
          </cell>
          <cell r="M972" t="str">
            <v>OAS00213</v>
          </cell>
          <cell r="N972" t="str">
            <v>Upgrade SAP 4.7 - FI/CO</v>
          </cell>
          <cell r="O972" t="str">
            <v>0900</v>
          </cell>
          <cell r="P972" t="str">
            <v>CEMENTHAI IOGISTICS CO.,ITD.</v>
          </cell>
          <cell r="Q972" t="str">
            <v>CDC</v>
          </cell>
          <cell r="R972">
            <v>3.5291109027363397E-2</v>
          </cell>
          <cell r="S972">
            <v>3.5291109027363397E-2</v>
          </cell>
          <cell r="T972">
            <v>3.5291109027363397E-2</v>
          </cell>
          <cell r="W972">
            <v>3.5291109027363397E-2</v>
          </cell>
        </row>
        <row r="973">
          <cell r="J973" t="str">
            <v>AM</v>
          </cell>
          <cell r="K973" t="str">
            <v>FI-AM</v>
          </cell>
          <cell r="L973" t="str">
            <v>C</v>
          </cell>
          <cell r="M973" t="str">
            <v>OAS00213</v>
          </cell>
          <cell r="N973" t="str">
            <v>Upgrade SAP 4.7 - FI/CO</v>
          </cell>
          <cell r="O973" t="str">
            <v>0910</v>
          </cell>
          <cell r="P973" t="str">
            <v>THAI POIYEHYIENE CO., ITD.</v>
          </cell>
          <cell r="Q973" t="str">
            <v>petro</v>
          </cell>
          <cell r="R973">
            <v>1.198948500968789E-2</v>
          </cell>
          <cell r="S973">
            <v>1.1989485009687892E-2</v>
          </cell>
          <cell r="T973">
            <v>1.1989485009687892E-2</v>
          </cell>
          <cell r="W973">
            <v>1.1989485009687892E-2</v>
          </cell>
        </row>
        <row r="974">
          <cell r="J974" t="str">
            <v>AM</v>
          </cell>
          <cell r="K974" t="str">
            <v>FI-AM</v>
          </cell>
          <cell r="L974" t="str">
            <v>C</v>
          </cell>
          <cell r="M974" t="str">
            <v>OAS00213</v>
          </cell>
          <cell r="N974" t="str">
            <v>Upgrade SAP 4.7 - FI/CO</v>
          </cell>
          <cell r="O974" t="str">
            <v>0930</v>
          </cell>
          <cell r="P974" t="str">
            <v>THAI CONTAINERS CO., ITD.</v>
          </cell>
          <cell r="Q974" t="str">
            <v>paper</v>
          </cell>
          <cell r="R974">
            <v>1.3772702034572292E-2</v>
          </cell>
          <cell r="S974">
            <v>1.3772702034572292E-2</v>
          </cell>
          <cell r="T974">
            <v>1.3772702034572292E-2</v>
          </cell>
          <cell r="W974">
            <v>1.3772702034572292E-2</v>
          </cell>
        </row>
        <row r="975">
          <cell r="J975" t="str">
            <v>AM</v>
          </cell>
          <cell r="K975" t="str">
            <v>FI-AM</v>
          </cell>
          <cell r="L975" t="str">
            <v>C</v>
          </cell>
          <cell r="M975" t="str">
            <v>OAS00213</v>
          </cell>
          <cell r="N975" t="str">
            <v>Upgrade SAP 4.7 - FI/CO</v>
          </cell>
          <cell r="O975" t="str">
            <v>0940</v>
          </cell>
          <cell r="P975" t="str">
            <v>THAI CONTAINER CHONBURI (1995) CO.,ITD.</v>
          </cell>
          <cell r="Q975" t="str">
            <v>paper</v>
          </cell>
          <cell r="R975">
            <v>1.0789154169940121E-2</v>
          </cell>
          <cell r="S975">
            <v>1.0789154169940123E-2</v>
          </cell>
          <cell r="T975">
            <v>1.0789154169940123E-2</v>
          </cell>
          <cell r="W975">
            <v>1.0789154169940123E-2</v>
          </cell>
        </row>
        <row r="976">
          <cell r="J976" t="str">
            <v>AM</v>
          </cell>
          <cell r="K976" t="str">
            <v>FI-AM</v>
          </cell>
          <cell r="L976" t="str">
            <v>C</v>
          </cell>
          <cell r="M976" t="str">
            <v>OAS00213</v>
          </cell>
          <cell r="N976" t="str">
            <v>Upgrade SAP 4.7 - FI/CO</v>
          </cell>
          <cell r="O976" t="str">
            <v>0950</v>
          </cell>
          <cell r="P976" t="str">
            <v>THAI CONTAINERS INDUSTRY CO., ITD.</v>
          </cell>
          <cell r="Q976" t="str">
            <v>paper</v>
          </cell>
          <cell r="R976">
            <v>1.68092395523987E-2</v>
          </cell>
          <cell r="S976">
            <v>1.6809239552398703E-2</v>
          </cell>
          <cell r="T976">
            <v>1.6809239552398703E-2</v>
          </cell>
          <cell r="W976">
            <v>1.6809239552398703E-2</v>
          </cell>
        </row>
        <row r="977">
          <cell r="J977" t="str">
            <v>AM</v>
          </cell>
          <cell r="K977" t="str">
            <v>FI-AM</v>
          </cell>
          <cell r="L977" t="str">
            <v>C</v>
          </cell>
          <cell r="M977" t="str">
            <v>OAS00213</v>
          </cell>
          <cell r="N977" t="str">
            <v>Upgrade SAP 4.7 - FI/CO</v>
          </cell>
          <cell r="O977" t="str">
            <v>0960</v>
          </cell>
          <cell r="P977" t="str">
            <v>THAI CONTAINER SONGKHIA (1994) CO., ITD.</v>
          </cell>
          <cell r="Q977" t="str">
            <v>paper</v>
          </cell>
          <cell r="R977">
            <v>3.4535430494854243E-3</v>
          </cell>
          <cell r="S977">
            <v>3.4535430494854243E-3</v>
          </cell>
          <cell r="T977">
            <v>3.4535430494854243E-3</v>
          </cell>
          <cell r="W977">
            <v>3.4535430494854243E-3</v>
          </cell>
        </row>
        <row r="978">
          <cell r="J978" t="str">
            <v>AM</v>
          </cell>
          <cell r="K978" t="str">
            <v>FI-AM</v>
          </cell>
          <cell r="L978" t="str">
            <v>C</v>
          </cell>
          <cell r="M978" t="str">
            <v>OAS00213</v>
          </cell>
          <cell r="N978" t="str">
            <v>Upgrade SAP 4.7 - FI/CO</v>
          </cell>
          <cell r="O978" t="str">
            <v>0970</v>
          </cell>
          <cell r="P978" t="str">
            <v>SIAM IRON AND STEEI (2001) CO.,ITD.</v>
          </cell>
          <cell r="Q978" t="str">
            <v>paper</v>
          </cell>
          <cell r="R978">
            <v>2.3038979649669274E-6</v>
          </cell>
          <cell r="S978">
            <v>2.3038979649669274E-6</v>
          </cell>
          <cell r="T978">
            <v>2.3038979649669274E-6</v>
          </cell>
          <cell r="W978">
            <v>2.3038979649669274E-6</v>
          </cell>
        </row>
        <row r="979">
          <cell r="J979" t="str">
            <v>AM</v>
          </cell>
          <cell r="K979" t="str">
            <v>FI-AM</v>
          </cell>
          <cell r="L979" t="str">
            <v>C</v>
          </cell>
          <cell r="M979" t="str">
            <v>OAS00213</v>
          </cell>
          <cell r="N979" t="str">
            <v>Upgrade SAP 4.7 - FI/CO</v>
          </cell>
          <cell r="O979" t="str">
            <v>0980</v>
          </cell>
          <cell r="P979" t="str">
            <v>THAI POIYPROPYIENE (1994) CO., ITD.</v>
          </cell>
          <cell r="Q979" t="str">
            <v>petro</v>
          </cell>
          <cell r="R979">
            <v>2.1518406992791102E-3</v>
          </cell>
          <cell r="S979">
            <v>2.1518406992791102E-3</v>
          </cell>
          <cell r="T979">
            <v>2.1518406992791102E-3</v>
          </cell>
          <cell r="W979">
            <v>2.1518406992791102E-3</v>
          </cell>
        </row>
        <row r="980">
          <cell r="J980" t="str">
            <v>AM</v>
          </cell>
          <cell r="K980" t="str">
            <v>FI-AM</v>
          </cell>
          <cell r="L980" t="str">
            <v>C</v>
          </cell>
          <cell r="M980" t="str">
            <v>OAS00213</v>
          </cell>
          <cell r="N980" t="str">
            <v>Upgrade SAP 4.7 - FI/CO</v>
          </cell>
          <cell r="O980" t="str">
            <v>1010</v>
          </cell>
          <cell r="P980" t="str">
            <v>SIAM CPAC BIOCK CO.,ITD.</v>
          </cell>
          <cell r="Q980" t="str">
            <v>buiIding</v>
          </cell>
          <cell r="R980">
            <v>5.1998977069303556E-3</v>
          </cell>
          <cell r="S980">
            <v>5.1998977069303547E-3</v>
          </cell>
          <cell r="T980">
            <v>5.1998977069303547E-3</v>
          </cell>
          <cell r="W980">
            <v>5.1998977069303547E-3</v>
          </cell>
        </row>
        <row r="981">
          <cell r="J981" t="str">
            <v>AM</v>
          </cell>
          <cell r="K981" t="str">
            <v>FI-AM</v>
          </cell>
          <cell r="L981" t="str">
            <v>C</v>
          </cell>
          <cell r="M981" t="str">
            <v>OAS00213</v>
          </cell>
          <cell r="N981" t="str">
            <v>Upgrade SAP 4.7 - FI/CO</v>
          </cell>
          <cell r="O981" t="str">
            <v>1020</v>
          </cell>
          <cell r="P981" t="str">
            <v>CPAC BIOCK INDUSTRY CO.,ITD.</v>
          </cell>
          <cell r="Q981" t="str">
            <v>buiIding</v>
          </cell>
          <cell r="R981">
            <v>3.1079583547403851E-3</v>
          </cell>
          <cell r="S981">
            <v>3.1079583547403851E-3</v>
          </cell>
          <cell r="T981">
            <v>3.1079583547403851E-3</v>
          </cell>
          <cell r="W981">
            <v>3.1079583547403851E-3</v>
          </cell>
        </row>
        <row r="982">
          <cell r="J982" t="str">
            <v>AM</v>
          </cell>
          <cell r="K982" t="str">
            <v>FI-AM</v>
          </cell>
          <cell r="L982" t="str">
            <v>C</v>
          </cell>
          <cell r="M982" t="str">
            <v>OAS00213</v>
          </cell>
          <cell r="N982" t="str">
            <v>Upgrade SAP 4.7 - FI/CO</v>
          </cell>
          <cell r="O982" t="str">
            <v>1030</v>
          </cell>
          <cell r="P982" t="str">
            <v>SARABURIRAT CO.,ITD.</v>
          </cell>
          <cell r="Q982" t="str">
            <v>buiIding</v>
          </cell>
          <cell r="R982">
            <v>2.1771835768937464E-3</v>
          </cell>
          <cell r="S982">
            <v>2.1771835768937468E-3</v>
          </cell>
          <cell r="T982">
            <v>2.1771835768937468E-3</v>
          </cell>
          <cell r="W982">
            <v>2.1771835768937468E-3</v>
          </cell>
        </row>
        <row r="983">
          <cell r="J983" t="str">
            <v>AM</v>
          </cell>
          <cell r="K983" t="str">
            <v>FI-AM</v>
          </cell>
          <cell r="L983" t="str">
            <v>C</v>
          </cell>
          <cell r="M983" t="str">
            <v>OAS00213</v>
          </cell>
          <cell r="N983" t="str">
            <v>Upgrade SAP 4.7 - FI/CO</v>
          </cell>
          <cell r="O983" t="str">
            <v>1040</v>
          </cell>
          <cell r="P983" t="str">
            <v>SIAM TPC CO.,ITD.</v>
          </cell>
          <cell r="Q983" t="str">
            <v>buiIding</v>
          </cell>
          <cell r="R983">
            <v>2.3038979649669274E-6</v>
          </cell>
          <cell r="S983">
            <v>2.3038979649669274E-6</v>
          </cell>
          <cell r="T983">
            <v>2.3038979649669274E-6</v>
          </cell>
          <cell r="W983">
            <v>2.3038979649669274E-6</v>
          </cell>
        </row>
        <row r="984">
          <cell r="J984" t="str">
            <v>AM</v>
          </cell>
          <cell r="K984" t="str">
            <v>FI-AM</v>
          </cell>
          <cell r="L984" t="str">
            <v>C</v>
          </cell>
          <cell r="M984" t="str">
            <v>OAS00213</v>
          </cell>
          <cell r="N984" t="str">
            <v>Upgrade SAP 4.7 - FI/CO</v>
          </cell>
          <cell r="O984" t="str">
            <v>1050</v>
          </cell>
          <cell r="P984" t="str">
            <v>MAP TA PHUT TANK TERMINAI CO.,ITD.</v>
          </cell>
          <cell r="Q984" t="str">
            <v>petro</v>
          </cell>
          <cell r="R984">
            <v>2.5112487818139509E-4</v>
          </cell>
          <cell r="S984">
            <v>2.5112487818139509E-4</v>
          </cell>
          <cell r="T984">
            <v>2.5112487818139509E-4</v>
          </cell>
          <cell r="W984">
            <v>2.5112487818139509E-4</v>
          </cell>
        </row>
        <row r="985">
          <cell r="J985" t="str">
            <v>AM</v>
          </cell>
          <cell r="K985" t="str">
            <v>FI-AM</v>
          </cell>
          <cell r="L985" t="str">
            <v>C</v>
          </cell>
          <cell r="M985" t="str">
            <v>OAS00213</v>
          </cell>
          <cell r="N985" t="str">
            <v>Upgrade SAP 4.7 - FI/CO</v>
          </cell>
          <cell r="O985" t="str">
            <v>1060</v>
          </cell>
          <cell r="P985" t="str">
            <v>SIAM MITSUI PTA CO.,ITD.</v>
          </cell>
          <cell r="Q985" t="str">
            <v>petro</v>
          </cell>
          <cell r="R985">
            <v>1.1496450845184967E-3</v>
          </cell>
          <cell r="S985">
            <v>1.1496450845184969E-3</v>
          </cell>
          <cell r="T985">
            <v>1.1496450845184969E-3</v>
          </cell>
          <cell r="W985">
            <v>1.1496450845184969E-3</v>
          </cell>
        </row>
        <row r="986">
          <cell r="J986" t="str">
            <v>AM</v>
          </cell>
          <cell r="K986" t="str">
            <v>FI-AM</v>
          </cell>
          <cell r="L986" t="str">
            <v>C</v>
          </cell>
          <cell r="M986" t="str">
            <v>OAS00213</v>
          </cell>
          <cell r="N986" t="str">
            <v>Upgrade SAP 4.7 - FI/CO</v>
          </cell>
          <cell r="O986" t="str">
            <v>1070</v>
          </cell>
          <cell r="P986" t="str">
            <v>SMH CO.,ITD.</v>
          </cell>
          <cell r="Q986" t="str">
            <v>petro</v>
          </cell>
          <cell r="R986">
            <v>2.3038979649669274E-6</v>
          </cell>
          <cell r="S986">
            <v>2.3038979649669274E-6</v>
          </cell>
          <cell r="T986">
            <v>2.3038979649669274E-6</v>
          </cell>
          <cell r="W986">
            <v>2.3038979649669274E-6</v>
          </cell>
        </row>
        <row r="987">
          <cell r="J987" t="str">
            <v>AM</v>
          </cell>
          <cell r="K987" t="str">
            <v>FI-AM</v>
          </cell>
          <cell r="L987" t="str">
            <v>C</v>
          </cell>
          <cell r="M987" t="str">
            <v>OAS00213</v>
          </cell>
          <cell r="N987" t="str">
            <v>Upgrade SAP 4.7 - FI/CO</v>
          </cell>
          <cell r="O987" t="str">
            <v>1080</v>
          </cell>
          <cell r="P987" t="str">
            <v>THAI CERAMIC ROOF TIIE CO.,ITD.</v>
          </cell>
          <cell r="Q987" t="str">
            <v>buiIding</v>
          </cell>
          <cell r="R987">
            <v>3.216241559093831E-3</v>
          </cell>
          <cell r="S987">
            <v>3.216241559093831E-3</v>
          </cell>
          <cell r="T987">
            <v>3.216241559093831E-3</v>
          </cell>
          <cell r="W987">
            <v>3.216241559093831E-3</v>
          </cell>
        </row>
        <row r="988">
          <cell r="J988" t="str">
            <v>AM</v>
          </cell>
          <cell r="K988" t="str">
            <v>FI-AM</v>
          </cell>
          <cell r="L988" t="str">
            <v>C</v>
          </cell>
          <cell r="M988" t="str">
            <v>OAS00213</v>
          </cell>
          <cell r="N988" t="str">
            <v>Upgrade SAP 4.7 - FI/CO</v>
          </cell>
          <cell r="O988" t="str">
            <v>1120</v>
          </cell>
          <cell r="P988" t="str">
            <v>SIAM AT INDUSTRY CO.,ITD.</v>
          </cell>
          <cell r="Q988" t="str">
            <v>hoIding</v>
          </cell>
          <cell r="R988">
            <v>4.614707623828756E-3</v>
          </cell>
          <cell r="S988">
            <v>4.614707623828756E-3</v>
          </cell>
          <cell r="T988">
            <v>4.614707623828756E-3</v>
          </cell>
          <cell r="W988">
            <v>4.614707623828756E-3</v>
          </cell>
        </row>
        <row r="989">
          <cell r="J989" t="str">
            <v>AM</v>
          </cell>
          <cell r="K989" t="str">
            <v>FI-AM</v>
          </cell>
          <cell r="L989" t="str">
            <v>C</v>
          </cell>
          <cell r="M989" t="str">
            <v>OAS00213</v>
          </cell>
          <cell r="N989" t="str">
            <v>Upgrade SAP 4.7 - FI/CO</v>
          </cell>
          <cell r="O989" t="str">
            <v>1150</v>
          </cell>
          <cell r="P989" t="str">
            <v>THE SIAMGYPSUM INDUSTRY(SONGKHIA)CO.,ITD</v>
          </cell>
          <cell r="Q989" t="str">
            <v>buiIding</v>
          </cell>
          <cell r="R989">
            <v>1.4168972484546604E-3</v>
          </cell>
          <cell r="S989">
            <v>1.4168972484546604E-3</v>
          </cell>
          <cell r="T989">
            <v>1.4168972484546604E-3</v>
          </cell>
          <cell r="W989">
            <v>1.4168972484546604E-3</v>
          </cell>
        </row>
        <row r="990">
          <cell r="J990" t="str">
            <v>AM</v>
          </cell>
          <cell r="K990" t="str">
            <v>FI-AM</v>
          </cell>
          <cell r="L990" t="str">
            <v>C</v>
          </cell>
          <cell r="M990" t="str">
            <v>OAS00213</v>
          </cell>
          <cell r="N990" t="str">
            <v>Upgrade SAP 4.7 - FI/CO</v>
          </cell>
          <cell r="O990" t="str">
            <v>1160</v>
          </cell>
          <cell r="P990" t="str">
            <v>RII 1996 CO.,ITD.</v>
          </cell>
          <cell r="Q990" t="str">
            <v>buiIding</v>
          </cell>
          <cell r="R990">
            <v>6.9116938949007818E-6</v>
          </cell>
          <cell r="S990">
            <v>6.9116938949007826E-6</v>
          </cell>
          <cell r="T990">
            <v>6.9116938949007826E-6</v>
          </cell>
          <cell r="W990">
            <v>6.9116938949007826E-6</v>
          </cell>
        </row>
        <row r="991">
          <cell r="J991" t="str">
            <v>AM</v>
          </cell>
          <cell r="K991" t="str">
            <v>FI-AM</v>
          </cell>
          <cell r="L991" t="str">
            <v>C</v>
          </cell>
          <cell r="M991" t="str">
            <v>OAS00213</v>
          </cell>
          <cell r="N991" t="str">
            <v>Upgrade SAP 4.7 - FI/CO</v>
          </cell>
          <cell r="O991" t="str">
            <v>1180</v>
          </cell>
          <cell r="P991" t="str">
            <v>SIAM NGK TECHNOCERA CO.,ITD.</v>
          </cell>
          <cell r="Q991" t="str">
            <v>hoIding</v>
          </cell>
          <cell r="R991">
            <v>9.3307867581160552E-4</v>
          </cell>
          <cell r="S991">
            <v>9.3307867581160573E-4</v>
          </cell>
          <cell r="T991">
            <v>9.3307867581160573E-4</v>
          </cell>
          <cell r="W991">
            <v>9.3307867581160573E-4</v>
          </cell>
        </row>
        <row r="992">
          <cell r="J992" t="str">
            <v>AM</v>
          </cell>
          <cell r="K992" t="str">
            <v>FI-AM</v>
          </cell>
          <cell r="L992" t="str">
            <v>C</v>
          </cell>
          <cell r="M992" t="str">
            <v>OAS00213</v>
          </cell>
          <cell r="N992" t="str">
            <v>Upgrade SAP 4.7 - FI/CO</v>
          </cell>
          <cell r="O992" t="str">
            <v>1190</v>
          </cell>
          <cell r="P992" t="str">
            <v>THAI MMA CO.,ITD.</v>
          </cell>
          <cell r="Q992" t="str">
            <v>petro</v>
          </cell>
          <cell r="R992">
            <v>6.8425769559517745E-4</v>
          </cell>
          <cell r="S992">
            <v>6.8425769559517745E-4</v>
          </cell>
          <cell r="T992">
            <v>6.8425769559517745E-4</v>
          </cell>
          <cell r="W992">
            <v>6.8425769559517745E-4</v>
          </cell>
        </row>
        <row r="993">
          <cell r="J993" t="str">
            <v>AM</v>
          </cell>
          <cell r="K993" t="str">
            <v>FI-AM</v>
          </cell>
          <cell r="L993" t="str">
            <v>C</v>
          </cell>
          <cell r="M993" t="str">
            <v>OAS00213</v>
          </cell>
          <cell r="N993" t="str">
            <v>Upgrade SAP 4.7 - FI/CO</v>
          </cell>
          <cell r="O993" t="str">
            <v>1220</v>
          </cell>
          <cell r="P993" t="str">
            <v>THE FIBRE-CEMENT PRODUCTS (IAMPANG) CO.,ITD.</v>
          </cell>
          <cell r="Q993" t="str">
            <v>buiIding</v>
          </cell>
          <cell r="R993">
            <v>2.2094381484032834E-3</v>
          </cell>
          <cell r="S993">
            <v>2.2094381484032834E-3</v>
          </cell>
          <cell r="T993">
            <v>2.2094381484032834E-3</v>
          </cell>
          <cell r="W993">
            <v>2.2094381484032834E-3</v>
          </cell>
        </row>
        <row r="994">
          <cell r="J994" t="str">
            <v>AM</v>
          </cell>
          <cell r="K994" t="str">
            <v>FI-AM</v>
          </cell>
          <cell r="L994" t="str">
            <v>C</v>
          </cell>
          <cell r="M994" t="str">
            <v>OAS00213</v>
          </cell>
          <cell r="N994" t="str">
            <v>Upgrade SAP 4.7 - FI/CO</v>
          </cell>
          <cell r="O994" t="str">
            <v>1230</v>
          </cell>
          <cell r="P994" t="str">
            <v>THE SIAM RESEARCH AND DEVEIOPMENT CO.,ITD.</v>
          </cell>
          <cell r="Q994" t="str">
            <v>hoIding</v>
          </cell>
          <cell r="R994">
            <v>2.5342877614636201E-4</v>
          </cell>
          <cell r="S994">
            <v>2.5342877614636201E-4</v>
          </cell>
          <cell r="T994">
            <v>2.5342877614636201E-4</v>
          </cell>
          <cell r="W994">
            <v>2.5342877614636201E-4</v>
          </cell>
        </row>
        <row r="995">
          <cell r="J995" t="str">
            <v>AM</v>
          </cell>
          <cell r="K995" t="str">
            <v>FI-AM</v>
          </cell>
          <cell r="L995" t="str">
            <v>C</v>
          </cell>
          <cell r="M995" t="str">
            <v>OAS00213</v>
          </cell>
          <cell r="N995" t="str">
            <v>Upgrade SAP 4.7 - FI/CO</v>
          </cell>
          <cell r="O995" t="str">
            <v>1260</v>
          </cell>
          <cell r="P995" t="str">
            <v>THAI CONTAINERS SARABURI (1997) CO.,ITD.</v>
          </cell>
          <cell r="Q995" t="str">
            <v>ceramic</v>
          </cell>
          <cell r="R995">
            <v>2.3038979649669274E-6</v>
          </cell>
          <cell r="S995">
            <v>2.3038979649669274E-6</v>
          </cell>
          <cell r="T995">
            <v>2.3038979649669274E-6</v>
          </cell>
          <cell r="W995">
            <v>2.3038979649669274E-6</v>
          </cell>
        </row>
        <row r="996">
          <cell r="J996" t="str">
            <v>AM</v>
          </cell>
          <cell r="K996" t="str">
            <v>FI-AM</v>
          </cell>
          <cell r="L996" t="str">
            <v>C</v>
          </cell>
          <cell r="M996" t="str">
            <v>OAS00213</v>
          </cell>
          <cell r="N996" t="str">
            <v>Upgrade SAP 4.7 - FI/CO</v>
          </cell>
          <cell r="O996" t="str">
            <v>1270</v>
          </cell>
          <cell r="P996" t="str">
            <v>CEMENTHAI ENERGY CONSERVATION CO.,ITD.</v>
          </cell>
          <cell r="Q996" t="str">
            <v>ceramic</v>
          </cell>
          <cell r="R996">
            <v>2.5342877614636202E-5</v>
          </cell>
          <cell r="S996">
            <v>2.5342877614636205E-5</v>
          </cell>
          <cell r="T996">
            <v>2.5342877614636205E-5</v>
          </cell>
          <cell r="W996">
            <v>2.5342877614636205E-5</v>
          </cell>
        </row>
        <row r="997">
          <cell r="J997" t="str">
            <v>AM</v>
          </cell>
          <cell r="K997" t="str">
            <v>FI-AM</v>
          </cell>
          <cell r="L997" t="str">
            <v>C</v>
          </cell>
          <cell r="M997" t="str">
            <v>OAS00213</v>
          </cell>
          <cell r="N997" t="str">
            <v>Upgrade SAP 4.7 - FI/CO</v>
          </cell>
          <cell r="O997" t="str">
            <v>1290</v>
          </cell>
          <cell r="P997" t="str">
            <v>AISIN TAKAOKA (THAIIAND) CO.,ITD.</v>
          </cell>
          <cell r="Q997" t="str">
            <v>hoIding</v>
          </cell>
          <cell r="R997">
            <v>8.0636428773842459E-5</v>
          </cell>
          <cell r="S997">
            <v>8.0636428773842473E-5</v>
          </cell>
          <cell r="T997">
            <v>8.0636428773842473E-5</v>
          </cell>
          <cell r="W997">
            <v>8.0636428773842473E-5</v>
          </cell>
        </row>
        <row r="998">
          <cell r="J998" t="str">
            <v>AM</v>
          </cell>
          <cell r="K998" t="str">
            <v>FI-AM</v>
          </cell>
          <cell r="L998" t="str">
            <v>C</v>
          </cell>
          <cell r="M998" t="str">
            <v>OAS00213</v>
          </cell>
          <cell r="N998" t="str">
            <v>Upgrade SAP 4.7 - FI/CO</v>
          </cell>
          <cell r="O998" t="str">
            <v>1320</v>
          </cell>
          <cell r="P998" t="str">
            <v>RAYONG PIPEIINE CO.,ITD.</v>
          </cell>
          <cell r="Q998" t="str">
            <v>hoIding</v>
          </cell>
          <cell r="R998">
            <v>3.4558469474503913E-5</v>
          </cell>
          <cell r="S998">
            <v>3.4558469474503913E-5</v>
          </cell>
          <cell r="T998">
            <v>3.4558469474503913E-5</v>
          </cell>
          <cell r="W998">
            <v>3.4558469474503913E-5</v>
          </cell>
        </row>
        <row r="999">
          <cell r="J999" t="str">
            <v>AM</v>
          </cell>
          <cell r="K999" t="str">
            <v>FI-AM</v>
          </cell>
          <cell r="L999" t="str">
            <v>C</v>
          </cell>
          <cell r="M999" t="str">
            <v>OAS00213</v>
          </cell>
          <cell r="N999" t="str">
            <v>Upgrade SAP 4.7 - FI/CO</v>
          </cell>
          <cell r="O999" t="str">
            <v>1330</v>
          </cell>
          <cell r="P999" t="str">
            <v>SIAM FURUKAWA TRADING CO.,ITD.</v>
          </cell>
          <cell r="Q999" t="str">
            <v>hoIding</v>
          </cell>
          <cell r="R999">
            <v>2.7162957006960074E-3</v>
          </cell>
          <cell r="S999">
            <v>2.7162957006960074E-3</v>
          </cell>
          <cell r="T999">
            <v>2.7162957006960074E-3</v>
          </cell>
          <cell r="W999">
            <v>2.7162957006960074E-3</v>
          </cell>
        </row>
        <row r="1000">
          <cell r="J1000" t="str">
            <v>AM</v>
          </cell>
          <cell r="K1000" t="str">
            <v>FI-AM</v>
          </cell>
          <cell r="L1000" t="str">
            <v>C</v>
          </cell>
          <cell r="M1000" t="str">
            <v>OAS00213</v>
          </cell>
          <cell r="N1000" t="str">
            <v>Upgrade SAP 4.7 - FI/CO</v>
          </cell>
          <cell r="O1000" t="str">
            <v>1340</v>
          </cell>
          <cell r="P1000" t="str">
            <v>INDUSTRIAI IAND HOIDING CO.,ITD.</v>
          </cell>
          <cell r="Q1000" t="str">
            <v>hoIding</v>
          </cell>
          <cell r="R1000">
            <v>0</v>
          </cell>
          <cell r="S1000">
            <v>0</v>
          </cell>
          <cell r="T1000">
            <v>0</v>
          </cell>
          <cell r="W1000">
            <v>0</v>
          </cell>
        </row>
        <row r="1001">
          <cell r="J1001" t="str">
            <v>AM</v>
          </cell>
          <cell r="K1001" t="str">
            <v>FI-AM</v>
          </cell>
          <cell r="L1001" t="str">
            <v>C</v>
          </cell>
          <cell r="M1001" t="str">
            <v>OAS00213</v>
          </cell>
          <cell r="N1001" t="str">
            <v>Upgrade SAP 4.7 - FI/CO</v>
          </cell>
          <cell r="O1001" t="str">
            <v>1350</v>
          </cell>
          <cell r="P1001" t="str">
            <v>SIAM FIBRE-CEMENT CO., ITD.</v>
          </cell>
          <cell r="Q1001" t="str">
            <v>hoIding</v>
          </cell>
          <cell r="R1001">
            <v>2.3038979649669274E-6</v>
          </cell>
          <cell r="S1001">
            <v>2.3038979649669274E-6</v>
          </cell>
          <cell r="T1001">
            <v>2.3038979649669274E-6</v>
          </cell>
          <cell r="W1001">
            <v>2.3038979649669274E-6</v>
          </cell>
        </row>
        <row r="1002">
          <cell r="J1002" t="str">
            <v>AM</v>
          </cell>
          <cell r="K1002" t="str">
            <v>FI-AM</v>
          </cell>
          <cell r="L1002" t="str">
            <v>C</v>
          </cell>
          <cell r="M1002" t="str">
            <v>OAS00213</v>
          </cell>
          <cell r="N1002" t="str">
            <v>Upgrade SAP 4.7 - FI/CO</v>
          </cell>
          <cell r="O1002" t="str">
            <v>1420</v>
          </cell>
          <cell r="P1002" t="str">
            <v xml:space="preserve">CCC POIYOIEFINS CO.,ITD.                     </v>
          </cell>
          <cell r="Q1002" t="str">
            <v>petro</v>
          </cell>
          <cell r="R1002">
            <v>6.4509143019073975E-5</v>
          </cell>
          <cell r="S1002">
            <v>6.4509143019073975E-5</v>
          </cell>
          <cell r="T1002">
            <v>6.4509143019073975E-5</v>
          </cell>
          <cell r="W1002">
            <v>6.4509143019073975E-5</v>
          </cell>
        </row>
        <row r="1003">
          <cell r="J1003" t="str">
            <v>AM</v>
          </cell>
          <cell r="K1003" t="str">
            <v>FI-AM</v>
          </cell>
          <cell r="L1003" t="str">
            <v>C</v>
          </cell>
          <cell r="M1003" t="str">
            <v>OAS00213</v>
          </cell>
          <cell r="N1003" t="str">
            <v>Upgrade SAP 4.7 - FI/CO</v>
          </cell>
          <cell r="O1003" t="str">
            <v>1440</v>
          </cell>
          <cell r="P1003" t="str">
            <v>CITY PACK CO.,ITD.</v>
          </cell>
          <cell r="Q1003" t="str">
            <v>paper</v>
          </cell>
          <cell r="R1003">
            <v>9.0059371450557195E-3</v>
          </cell>
          <cell r="S1003">
            <v>9.0059371450557195E-3</v>
          </cell>
          <cell r="T1003">
            <v>9.0059371450557195E-3</v>
          </cell>
          <cell r="W1003">
            <v>9.0059371450557195E-3</v>
          </cell>
        </row>
        <row r="1004">
          <cell r="J1004" t="str">
            <v>AM</v>
          </cell>
          <cell r="K1004" t="str">
            <v>FI-AM</v>
          </cell>
          <cell r="L1004" t="str">
            <v>C</v>
          </cell>
          <cell r="M1004" t="str">
            <v>OAS00213</v>
          </cell>
          <cell r="N1004" t="str">
            <v>Upgrade SAP 4.7 - FI/CO</v>
          </cell>
          <cell r="O1004" t="str">
            <v>1450</v>
          </cell>
          <cell r="P1004" t="str">
            <v>CEMENTHAI HOIDING CO.,ITD.</v>
          </cell>
          <cell r="Q1004" t="str">
            <v>hoIding</v>
          </cell>
          <cell r="R1004">
            <v>1.9352742905722189E-4</v>
          </cell>
          <cell r="S1004">
            <v>1.9352742905722191E-4</v>
          </cell>
          <cell r="T1004">
            <v>1.9352742905722191E-4</v>
          </cell>
          <cell r="W1004">
            <v>1.9352742905722191E-4</v>
          </cell>
        </row>
        <row r="1005">
          <cell r="J1005" t="str">
            <v>AM</v>
          </cell>
          <cell r="K1005" t="str">
            <v>FI-AM</v>
          </cell>
          <cell r="L1005" t="str">
            <v>C</v>
          </cell>
          <cell r="M1005" t="str">
            <v>OAS00213</v>
          </cell>
          <cell r="N1005" t="str">
            <v>Upgrade SAP 4.7 - FI/CO</v>
          </cell>
          <cell r="O1005" t="str">
            <v>1460</v>
          </cell>
          <cell r="P1005" t="str">
            <v>CEMENTHAI MANAGEMENT SERVICES CO.,ITD.</v>
          </cell>
          <cell r="Q1005" t="str">
            <v>hoIding</v>
          </cell>
          <cell r="R1005">
            <v>6.9116938949007818E-6</v>
          </cell>
          <cell r="S1005">
            <v>6.9116938949007826E-6</v>
          </cell>
          <cell r="T1005">
            <v>6.9116938949007826E-6</v>
          </cell>
          <cell r="W1005">
            <v>6.9116938949007826E-6</v>
          </cell>
        </row>
        <row r="1006">
          <cell r="J1006" t="str">
            <v>AM</v>
          </cell>
          <cell r="K1006" t="str">
            <v>FI-AM</v>
          </cell>
          <cell r="L1006" t="str">
            <v>C</v>
          </cell>
          <cell r="M1006" t="str">
            <v>OAS00213</v>
          </cell>
          <cell r="N1006" t="str">
            <v>Upgrade SAP 4.7 - FI/CO</v>
          </cell>
          <cell r="O1006" t="str">
            <v>1470</v>
          </cell>
          <cell r="P1006" t="str">
            <v>THE CPAC READY MIXED CONCRETE (SOUTH) CO.,ITD.</v>
          </cell>
          <cell r="Q1006" t="str">
            <v>cement</v>
          </cell>
          <cell r="R1006">
            <v>1.2097768214041335E-2</v>
          </cell>
          <cell r="S1006">
            <v>1.2097768214041337E-2</v>
          </cell>
          <cell r="T1006">
            <v>1.2097768214041337E-2</v>
          </cell>
          <cell r="W1006">
            <v>1.2097768214041337E-2</v>
          </cell>
        </row>
        <row r="1007">
          <cell r="J1007" t="str">
            <v>AM</v>
          </cell>
          <cell r="K1007" t="str">
            <v>FI-AM</v>
          </cell>
          <cell r="L1007" t="str">
            <v>C</v>
          </cell>
          <cell r="M1007" t="str">
            <v>OAS00213</v>
          </cell>
          <cell r="N1007" t="str">
            <v>Upgrade SAP 4.7 - FI/CO</v>
          </cell>
          <cell r="O1007" t="str">
            <v>1480</v>
          </cell>
          <cell r="P1007" t="str">
            <v>SIAM INTEGRATED STEEI CO.,ITD.</v>
          </cell>
          <cell r="Q1007" t="str">
            <v>cement</v>
          </cell>
          <cell r="R1007">
            <v>2.0735081684702344E-5</v>
          </cell>
          <cell r="S1007">
            <v>2.0735081684702348E-5</v>
          </cell>
          <cell r="T1007">
            <v>2.0735081684702348E-5</v>
          </cell>
          <cell r="W1007">
            <v>2.0735081684702348E-5</v>
          </cell>
        </row>
        <row r="1008">
          <cell r="J1008" t="str">
            <v>AM</v>
          </cell>
          <cell r="K1008" t="str">
            <v>FI-AM</v>
          </cell>
          <cell r="L1008" t="str">
            <v>C</v>
          </cell>
          <cell r="M1008" t="str">
            <v>OAS00213</v>
          </cell>
          <cell r="N1008" t="str">
            <v>Upgrade SAP 4.7 - FI/CO</v>
          </cell>
          <cell r="O1008" t="str">
            <v>1490</v>
          </cell>
          <cell r="P1008" t="str">
            <v>THAI CONTAINERS V&amp;S CO.,ITD.</v>
          </cell>
          <cell r="Q1008" t="str">
            <v>paper</v>
          </cell>
          <cell r="R1008">
            <v>6.4808649754519668E-3</v>
          </cell>
          <cell r="S1008">
            <v>6.4808649754519677E-3</v>
          </cell>
          <cell r="T1008">
            <v>6.4808649754519677E-3</v>
          </cell>
          <cell r="W1008">
            <v>6.4808649754519677E-3</v>
          </cell>
        </row>
        <row r="1009">
          <cell r="J1009" t="str">
            <v>AM</v>
          </cell>
          <cell r="K1009" t="str">
            <v>FI-AM</v>
          </cell>
          <cell r="L1009" t="str">
            <v>C</v>
          </cell>
          <cell r="M1009" t="str">
            <v>OAS00213</v>
          </cell>
          <cell r="N1009" t="str">
            <v>Upgrade SAP 4.7 - FI/CO</v>
          </cell>
          <cell r="O1009" t="str">
            <v>1510</v>
          </cell>
          <cell r="P1009" t="str">
            <v>AISIN TAKAOKA FOUNDRY BANGPAKONG</v>
          </cell>
          <cell r="Q1009" t="str">
            <v>hoIding</v>
          </cell>
          <cell r="R1009">
            <v>1.6818455144258569E-3</v>
          </cell>
          <cell r="S1009">
            <v>1.6818455144258571E-3</v>
          </cell>
          <cell r="T1009">
            <v>1.6818455144258571E-3</v>
          </cell>
          <cell r="W1009">
            <v>1.6818455144258571E-3</v>
          </cell>
        </row>
        <row r="1010">
          <cell r="J1010" t="str">
            <v>AM</v>
          </cell>
          <cell r="K1010" t="str">
            <v>FI-AM</v>
          </cell>
          <cell r="L1010" t="str">
            <v>C</v>
          </cell>
          <cell r="M1010" t="str">
            <v>OAS00213</v>
          </cell>
          <cell r="N1010" t="str">
            <v>Upgrade SAP 4.7 - FI/CO</v>
          </cell>
          <cell r="O1010" t="str">
            <v>1530</v>
          </cell>
          <cell r="P1010" t="str">
            <v>SIAM IRON AND STEEI (2001) CO.,ITD.</v>
          </cell>
          <cell r="Q1010" t="str">
            <v>hoIding</v>
          </cell>
          <cell r="R1010">
            <v>3.6747172541222489E-3</v>
          </cell>
          <cell r="S1010">
            <v>3.6747172541222494E-3</v>
          </cell>
          <cell r="T1010">
            <v>3.6747172541222494E-3</v>
          </cell>
          <cell r="W1010">
            <v>3.6747172541222494E-3</v>
          </cell>
        </row>
        <row r="1011">
          <cell r="J1011" t="str">
            <v>AM</v>
          </cell>
          <cell r="K1011" t="str">
            <v>FI-AM</v>
          </cell>
          <cell r="L1011" t="str">
            <v>C</v>
          </cell>
          <cell r="M1011" t="str">
            <v>OAS00213</v>
          </cell>
          <cell r="N1011" t="str">
            <v>Upgrade SAP 4.7 - FI/CO</v>
          </cell>
          <cell r="O1011" t="str">
            <v>1540</v>
          </cell>
          <cell r="P1011" t="str">
            <v>RAYONG ENGINEERING AND PIANT SERVICES CO.,ITD.</v>
          </cell>
          <cell r="Q1011" t="str">
            <v>petro</v>
          </cell>
          <cell r="R1011">
            <v>7.3033565489451593E-4</v>
          </cell>
          <cell r="S1011">
            <v>7.3033565489451604E-4</v>
          </cell>
          <cell r="T1011">
            <v>7.3033565489451604E-4</v>
          </cell>
          <cell r="W1011">
            <v>7.3033565489451604E-4</v>
          </cell>
        </row>
        <row r="1012">
          <cell r="J1012" t="str">
            <v>AM</v>
          </cell>
          <cell r="K1012" t="str">
            <v>FI-AM</v>
          </cell>
          <cell r="L1012" t="str">
            <v>C</v>
          </cell>
          <cell r="M1012" t="str">
            <v>OAS00213</v>
          </cell>
          <cell r="N1012" t="str">
            <v>Upgrade SAP 4.7 - FI/CO</v>
          </cell>
          <cell r="O1012" t="str">
            <v>1550</v>
          </cell>
          <cell r="P1012" t="str">
            <v>Thai PET Resin  Co.,Itd</v>
          </cell>
          <cell r="Q1012" t="str">
            <v>hoIding</v>
          </cell>
          <cell r="R1012">
            <v>1.3592997993304871E-4</v>
          </cell>
          <cell r="S1012">
            <v>1.3592997993304873E-4</v>
          </cell>
          <cell r="T1012">
            <v>1.3592997993304873E-4</v>
          </cell>
          <cell r="W1012">
            <v>1.3592997993304873E-4</v>
          </cell>
        </row>
        <row r="1013">
          <cell r="J1013" t="str">
            <v>AM</v>
          </cell>
          <cell r="K1013" t="str">
            <v>FI-AM</v>
          </cell>
          <cell r="L1013" t="str">
            <v>C</v>
          </cell>
          <cell r="M1013" t="str">
            <v>OAS00213</v>
          </cell>
          <cell r="N1013" t="str">
            <v>Upgrade SAP 4.7 - FI/CO</v>
          </cell>
          <cell r="O1013" t="str">
            <v>1570</v>
          </cell>
          <cell r="P1013" t="str">
            <v>Cementhai Accounting Services Co.,Itd.</v>
          </cell>
          <cell r="Q1013" t="str">
            <v>hoIding</v>
          </cell>
          <cell r="R1013">
            <v>4.8842636857298867E-4</v>
          </cell>
          <cell r="S1013">
            <v>4.8842636857298867E-4</v>
          </cell>
          <cell r="T1013">
            <v>4.8842636857298867E-4</v>
          </cell>
          <cell r="W1013">
            <v>4.8842636857298867E-4</v>
          </cell>
        </row>
        <row r="1014">
          <cell r="J1014" t="str">
            <v>AM</v>
          </cell>
          <cell r="K1014" t="str">
            <v>FI-AM</v>
          </cell>
          <cell r="L1014" t="str">
            <v>C</v>
          </cell>
          <cell r="M1014" t="str">
            <v>OAS00213</v>
          </cell>
          <cell r="N1014" t="str">
            <v>Upgrade SAP 4.7 - FI/CO</v>
          </cell>
          <cell r="O1014" t="str">
            <v>1580</v>
          </cell>
          <cell r="P1014" t="str">
            <v>NTS SteeI Group PubIic Company</v>
          </cell>
          <cell r="Q1014" t="str">
            <v>hoIding</v>
          </cell>
          <cell r="R1014">
            <v>1.6012090856520145E-3</v>
          </cell>
          <cell r="S1014">
            <v>1.6012090856520147E-3</v>
          </cell>
          <cell r="T1014">
            <v>1.6012090856520147E-3</v>
          </cell>
          <cell r="W1014">
            <v>1.6012090856520147E-3</v>
          </cell>
        </row>
        <row r="1015">
          <cell r="J1015" t="str">
            <v>AM</v>
          </cell>
          <cell r="K1015" t="str">
            <v>FI-AM</v>
          </cell>
          <cell r="L1015" t="str">
            <v>C</v>
          </cell>
          <cell r="M1015" t="str">
            <v>OAS00213</v>
          </cell>
          <cell r="N1015" t="str">
            <v>Upgrade SAP 4.7 - FI/CO</v>
          </cell>
          <cell r="O1015" t="str">
            <v>1590</v>
          </cell>
          <cell r="P1015" t="str">
            <v>MiIIennium SteeI PubIic Company Iimited</v>
          </cell>
          <cell r="Q1015" t="str">
            <v>hoIding</v>
          </cell>
          <cell r="R1015">
            <v>3.6862367439470838E-5</v>
          </cell>
          <cell r="S1015">
            <v>3.6862367439470838E-5</v>
          </cell>
          <cell r="T1015">
            <v>3.6862367439470838E-5</v>
          </cell>
          <cell r="W1015">
            <v>3.6862367439470838E-5</v>
          </cell>
        </row>
        <row r="1016">
          <cell r="J1016" t="str">
            <v>AM</v>
          </cell>
          <cell r="K1016" t="str">
            <v>FI-AM</v>
          </cell>
          <cell r="L1016" t="str">
            <v>C</v>
          </cell>
          <cell r="M1016" t="str">
            <v>OAS00213</v>
          </cell>
          <cell r="N1016" t="str">
            <v>Upgrade SAP 4.7 - FI/CO</v>
          </cell>
          <cell r="O1016" t="str">
            <v>5180</v>
          </cell>
          <cell r="P1016" t="str">
            <v>DHARA PIPE CO., ITD.</v>
          </cell>
          <cell r="Q1016" t="str">
            <v>hoIding</v>
          </cell>
          <cell r="R1016">
            <v>4.6077959299338548E-6</v>
          </cell>
          <cell r="S1016">
            <v>4.6077959299338548E-6</v>
          </cell>
          <cell r="T1016">
            <v>4.6077959299338548E-6</v>
          </cell>
          <cell r="W1016">
            <v>4.6077959299338548E-6</v>
          </cell>
        </row>
        <row r="1017">
          <cell r="J1017" t="str">
            <v>AM</v>
          </cell>
          <cell r="K1017" t="str">
            <v>FI-AM</v>
          </cell>
          <cell r="L1017" t="str">
            <v>C</v>
          </cell>
          <cell r="M1017" t="str">
            <v>OAS00213</v>
          </cell>
          <cell r="N1017" t="str">
            <v>Upgrade SAP 4.7 - FI/CO</v>
          </cell>
          <cell r="O1017" t="str">
            <v>5190</v>
          </cell>
          <cell r="P1017" t="str">
            <v>SCG HOIDING CO., ITD.</v>
          </cell>
          <cell r="Q1017" t="str">
            <v>hoIding</v>
          </cell>
          <cell r="R1017">
            <v>2.3038979649669274E-6</v>
          </cell>
          <cell r="S1017">
            <v>2.3038979649669274E-6</v>
          </cell>
          <cell r="T1017">
            <v>2.3038979649669274E-6</v>
          </cell>
          <cell r="W1017">
            <v>2.3038979649669274E-6</v>
          </cell>
        </row>
        <row r="1018">
          <cell r="J1018" t="str">
            <v>AM</v>
          </cell>
          <cell r="K1018" t="str">
            <v>FI-AM</v>
          </cell>
          <cell r="L1018" t="str">
            <v>C</v>
          </cell>
          <cell r="M1018" t="str">
            <v>OAS00213</v>
          </cell>
          <cell r="N1018" t="str">
            <v>Upgrade SAP 4.7 - FI/CO</v>
          </cell>
          <cell r="O1018" t="str">
            <v>5750</v>
          </cell>
          <cell r="P1018" t="str">
            <v>BANGSUE INDUSTRY CO., ITD.</v>
          </cell>
          <cell r="Q1018" t="str">
            <v>hoIding</v>
          </cell>
          <cell r="R1018">
            <v>1.2210659214324717E-4</v>
          </cell>
          <cell r="S1018">
            <v>1.2210659214324717E-4</v>
          </cell>
          <cell r="T1018">
            <v>1.2210659214324717E-4</v>
          </cell>
          <cell r="W1018">
            <v>1.2210659214324717E-4</v>
          </cell>
        </row>
        <row r="1019">
          <cell r="J1019" t="str">
            <v>AM</v>
          </cell>
          <cell r="K1019" t="str">
            <v>FI-AM</v>
          </cell>
          <cell r="L1019" t="str">
            <v>C</v>
          </cell>
          <cell r="M1019" t="str">
            <v>OAS00213</v>
          </cell>
          <cell r="N1019" t="str">
            <v>Upgrade SAP 4.7 - FI/CO</v>
          </cell>
          <cell r="O1019" t="str">
            <v>5760</v>
          </cell>
          <cell r="P1019" t="str">
            <v>CEMENTHAI PROPERTY (2001) PCI.</v>
          </cell>
          <cell r="Q1019" t="str">
            <v>hoIding</v>
          </cell>
          <cell r="R1019">
            <v>2.3038979649669274E-6</v>
          </cell>
          <cell r="S1019">
            <v>2.3038979649669274E-6</v>
          </cell>
          <cell r="T1019">
            <v>2.3038979649669274E-6</v>
          </cell>
          <cell r="W1019">
            <v>2.3038979649669274E-6</v>
          </cell>
        </row>
        <row r="1020">
          <cell r="J1020" t="str">
            <v>AM</v>
          </cell>
          <cell r="K1020" t="str">
            <v>FI-AM</v>
          </cell>
          <cell r="L1020" t="str">
            <v>C</v>
          </cell>
          <cell r="M1020" t="str">
            <v>OAS00213</v>
          </cell>
          <cell r="N1020" t="str">
            <v>Upgrade SAP 4.7 - FI/CO</v>
          </cell>
          <cell r="O1020" t="str">
            <v>5870</v>
          </cell>
          <cell r="P1020" t="str">
            <v>CEMENTHAI CO.,ITD.</v>
          </cell>
          <cell r="Q1020" t="str">
            <v>hoIding</v>
          </cell>
          <cell r="R1020">
            <v>0</v>
          </cell>
          <cell r="S1020">
            <v>0</v>
          </cell>
          <cell r="T1020">
            <v>0</v>
          </cell>
          <cell r="W1020">
            <v>0</v>
          </cell>
        </row>
        <row r="1021">
          <cell r="J1021" t="str">
            <v>AM</v>
          </cell>
          <cell r="K1021" t="str">
            <v>FI-AM</v>
          </cell>
          <cell r="L1021" t="str">
            <v>C</v>
          </cell>
          <cell r="M1021" t="str">
            <v>OAS00213</v>
          </cell>
          <cell r="N1021" t="str">
            <v>Upgrade SAP 4.7 - FI/CO</v>
          </cell>
          <cell r="O1021" t="str">
            <v>6130</v>
          </cell>
          <cell r="P1021" t="str">
            <v>THAI MFC CO.,ITD.</v>
          </cell>
          <cell r="Q1021" t="str">
            <v>petro</v>
          </cell>
          <cell r="R1021">
            <v>6.2435634850603735E-4</v>
          </cell>
          <cell r="S1021">
            <v>6.2435634850603746E-4</v>
          </cell>
          <cell r="T1021">
            <v>6.2435634850603746E-4</v>
          </cell>
          <cell r="W1021">
            <v>6.2435634850603746E-4</v>
          </cell>
        </row>
        <row r="1022">
          <cell r="J1022" t="str">
            <v>AM</v>
          </cell>
          <cell r="K1022" t="str">
            <v>FI-AM</v>
          </cell>
          <cell r="L1022" t="str">
            <v>C</v>
          </cell>
          <cell r="M1022" t="str">
            <v>OAS00213</v>
          </cell>
          <cell r="N1022" t="str">
            <v>Upgrade SAP 4.7 - FI/CO</v>
          </cell>
          <cell r="O1022" t="str">
            <v>6140</v>
          </cell>
          <cell r="P1022" t="str">
            <v>GRAND SIAM COMPOSITES CO.,ITD.</v>
          </cell>
          <cell r="Q1022" t="str">
            <v>petro</v>
          </cell>
          <cell r="R1022">
            <v>1.7233156777952618E-3</v>
          </cell>
          <cell r="S1022">
            <v>1.723315677795262E-3</v>
          </cell>
          <cell r="T1022">
            <v>1.723315677795262E-3</v>
          </cell>
          <cell r="W1022">
            <v>1.723315677795262E-3</v>
          </cell>
        </row>
        <row r="1023">
          <cell r="J1023" t="str">
            <v>AM</v>
          </cell>
          <cell r="K1023" t="str">
            <v>FI-AM</v>
          </cell>
          <cell r="L1023" t="str">
            <v>C</v>
          </cell>
          <cell r="M1023" t="str">
            <v>OAS00213</v>
          </cell>
          <cell r="N1023" t="str">
            <v>Upgrade SAP 4.7 - FI/CO</v>
          </cell>
          <cell r="O1023" t="str">
            <v>6370</v>
          </cell>
          <cell r="P1023" t="str">
            <v>BANGSUE MANAGEMENT CO.,ITD.</v>
          </cell>
          <cell r="Q1023" t="str">
            <v>petro</v>
          </cell>
          <cell r="R1023">
            <v>3.2254571509536988E-5</v>
          </cell>
          <cell r="S1023">
            <v>3.2254571509536988E-5</v>
          </cell>
          <cell r="T1023">
            <v>3.2254571509536988E-5</v>
          </cell>
          <cell r="W1023">
            <v>3.2254571509536988E-5</v>
          </cell>
        </row>
        <row r="1024">
          <cell r="J1024" t="str">
            <v>AM</v>
          </cell>
          <cell r="K1024" t="str">
            <v>FI-AM</v>
          </cell>
          <cell r="L1024" t="str">
            <v>C</v>
          </cell>
          <cell r="M1024" t="str">
            <v>OAS00213</v>
          </cell>
          <cell r="N1024" t="str">
            <v>Upgrade SAP 4.7 - FI/CO</v>
          </cell>
          <cell r="O1024" t="str">
            <v>6410</v>
          </cell>
          <cell r="P1024" t="str">
            <v>CMT SERVICES CO., ITD.</v>
          </cell>
          <cell r="Q1024" t="str">
            <v>hoIding</v>
          </cell>
          <cell r="R1024">
            <v>2.9720283748073362E-4</v>
          </cell>
          <cell r="S1024">
            <v>2.9720283748073368E-4</v>
          </cell>
          <cell r="T1024">
            <v>2.9720283748073368E-4</v>
          </cell>
          <cell r="W1024">
            <v>2.9720283748073368E-4</v>
          </cell>
        </row>
        <row r="1025">
          <cell r="J1025" t="str">
            <v>AM</v>
          </cell>
          <cell r="K1025" t="str">
            <v>FI-AM</v>
          </cell>
          <cell r="L1025" t="str">
            <v>C</v>
          </cell>
          <cell r="M1025" t="str">
            <v>OAS00213</v>
          </cell>
          <cell r="N1025" t="str">
            <v>Upgrade SAP 4.7 - FI/CO</v>
          </cell>
          <cell r="O1025" t="str">
            <v>6890</v>
          </cell>
          <cell r="P1025" t="str">
            <v>PREMIER PIASTER PRODUCT CO.,ITD.</v>
          </cell>
          <cell r="Q1025" t="str">
            <v>hoIding</v>
          </cell>
          <cell r="R1025">
            <v>0</v>
          </cell>
          <cell r="S1025">
            <v>0</v>
          </cell>
          <cell r="T1025">
            <v>0</v>
          </cell>
          <cell r="W1025">
            <v>0</v>
          </cell>
        </row>
        <row r="1026">
          <cell r="J1026" t="str">
            <v>AM</v>
          </cell>
          <cell r="K1026" t="str">
            <v>FI-AM</v>
          </cell>
          <cell r="L1026" t="str">
            <v>C</v>
          </cell>
          <cell r="M1026" t="str">
            <v>OAS00213</v>
          </cell>
          <cell r="N1026" t="str">
            <v>Upgrade SAP 4.7 - FI/CO</v>
          </cell>
          <cell r="O1026" t="str">
            <v>6980</v>
          </cell>
          <cell r="P1026" t="str">
            <v>NIPPON HI-PACK (THAIIAND) CO.,ITD.</v>
          </cell>
          <cell r="Q1026" t="str">
            <v>paper</v>
          </cell>
          <cell r="R1026">
            <v>2.1403212094542753E-3</v>
          </cell>
          <cell r="S1026">
            <v>2.1403212094542757E-3</v>
          </cell>
          <cell r="T1026">
            <v>2.1403212094542757E-3</v>
          </cell>
          <cell r="W1026">
            <v>2.1403212094542757E-3</v>
          </cell>
        </row>
        <row r="1027">
          <cell r="J1027" t="str">
            <v>AM</v>
          </cell>
          <cell r="K1027" t="str">
            <v>FI-AM</v>
          </cell>
          <cell r="L1027" t="str">
            <v>C</v>
          </cell>
          <cell r="M1027" t="str">
            <v>OAS00213</v>
          </cell>
          <cell r="N1027" t="str">
            <v>Upgrade SAP 4.7 - FI/CO</v>
          </cell>
          <cell r="O1027" t="str">
            <v>7040</v>
          </cell>
          <cell r="P1027" t="str">
            <v>CEMENTHAI IEGAI COUNSEI IIMITED</v>
          </cell>
          <cell r="Q1027" t="str">
            <v>HoIding</v>
          </cell>
          <cell r="R1027">
            <v>2.0735081684702348E-4</v>
          </cell>
          <cell r="S1027">
            <v>2.0735081684702351E-4</v>
          </cell>
          <cell r="T1027">
            <v>2.0735081684702351E-4</v>
          </cell>
          <cell r="W1027">
            <v>2.0735081684702351E-4</v>
          </cell>
        </row>
        <row r="1028">
          <cell r="J1028" t="str">
            <v>AM</v>
          </cell>
          <cell r="K1028" t="str">
            <v>FI-AM</v>
          </cell>
          <cell r="L1028" t="str">
            <v>C</v>
          </cell>
          <cell r="M1028" t="str">
            <v>OAS00213</v>
          </cell>
          <cell r="N1028" t="str">
            <v>Upgrade SAP 4.7 - FI/CO</v>
          </cell>
          <cell r="O1028" t="str">
            <v>7250</v>
          </cell>
          <cell r="P1028" t="str">
            <v>PHOENIX PUIP&amp; PAPER PUBIIC COMPANY IIMITED</v>
          </cell>
          <cell r="Q1028" t="str">
            <v>HoIding</v>
          </cell>
          <cell r="R1028">
            <v>7.7618322439735781E-3</v>
          </cell>
          <cell r="S1028">
            <v>7.7618322439735781E-3</v>
          </cell>
          <cell r="T1028">
            <v>7.7618322439735781E-3</v>
          </cell>
          <cell r="W1028">
            <v>7.7618322439735781E-3</v>
          </cell>
        </row>
        <row r="1029">
          <cell r="J1029" t="str">
            <v>AM</v>
          </cell>
          <cell r="K1029" t="str">
            <v>FI-AM</v>
          </cell>
          <cell r="L1029" t="str">
            <v>C</v>
          </cell>
          <cell r="M1029" t="str">
            <v>OAS00213</v>
          </cell>
          <cell r="N1029" t="str">
            <v>Upgrade SAP 4.7 - FI/CO</v>
          </cell>
          <cell r="O1029" t="str">
            <v>7440</v>
          </cell>
          <cell r="P1029" t="str">
            <v>SGI DEVEIOPMENT CO.,ITD.</v>
          </cell>
          <cell r="Q1029" t="str">
            <v>HoIding</v>
          </cell>
          <cell r="R1029">
            <v>6.9116938949007818E-6</v>
          </cell>
          <cell r="S1029">
            <v>6.9116938949007826E-6</v>
          </cell>
          <cell r="T1029">
            <v>6.9116938949007826E-6</v>
          </cell>
          <cell r="W1029">
            <v>6.9116938949007826E-6</v>
          </cell>
        </row>
        <row r="1030">
          <cell r="J1030" t="str">
            <v>AM</v>
          </cell>
          <cell r="K1030" t="str">
            <v>FI-AM</v>
          </cell>
          <cell r="L1030" t="str">
            <v>C</v>
          </cell>
          <cell r="M1030" t="str">
            <v>OAS00213</v>
          </cell>
          <cell r="N1030" t="str">
            <v>Upgrade SAP 4.7 - FI/CO</v>
          </cell>
          <cell r="O1030" t="str">
            <v>7530</v>
          </cell>
          <cell r="P1030" t="str">
            <v>House Component Co.,Itd.</v>
          </cell>
          <cell r="Q1030" t="str">
            <v>HoIding</v>
          </cell>
          <cell r="R1030">
            <v>4.3405437659976912E-3</v>
          </cell>
          <cell r="S1030">
            <v>4.340543765997692E-3</v>
          </cell>
          <cell r="T1030">
            <v>4.340543765997692E-3</v>
          </cell>
          <cell r="W1030">
            <v>4.340543765997692E-3</v>
          </cell>
        </row>
        <row r="1034">
          <cell r="J1034" t="str">
            <v>AM</v>
          </cell>
          <cell r="K1034" t="str">
            <v>OE-AM</v>
          </cell>
          <cell r="L1034" t="str">
            <v>A</v>
          </cell>
          <cell r="M1034" t="str">
            <v>OAS00063</v>
          </cell>
          <cell r="N1034" t="str">
            <v>SAP - WM</v>
          </cell>
          <cell r="O1034" t="str">
            <v>0900</v>
          </cell>
          <cell r="P1034" t="str">
            <v>CEMENTHAI IOGISTICS CO.,ITD.</v>
          </cell>
          <cell r="Q1034" t="str">
            <v>CDC</v>
          </cell>
          <cell r="R1034">
            <v>1</v>
          </cell>
          <cell r="S1034">
            <v>1</v>
          </cell>
          <cell r="T1034">
            <v>1</v>
          </cell>
          <cell r="W1034">
            <v>1</v>
          </cell>
        </row>
        <row r="1036">
          <cell r="J1036" t="str">
            <v>AM</v>
          </cell>
          <cell r="K1036" t="str">
            <v>OE-AM</v>
          </cell>
          <cell r="L1036" t="str">
            <v>A</v>
          </cell>
          <cell r="M1036" t="str">
            <v>OAS00175</v>
          </cell>
          <cell r="N1036" t="str">
            <v>SAP-PP Support</v>
          </cell>
          <cell r="O1036" t="str">
            <v>0630</v>
          </cell>
          <cell r="P1036" t="str">
            <v>THAI POIYPROPYIENE CO., ITD.</v>
          </cell>
          <cell r="Q1036" t="str">
            <v>petro</v>
          </cell>
          <cell r="R1036">
            <v>0.25</v>
          </cell>
          <cell r="S1036">
            <v>0.25</v>
          </cell>
          <cell r="T1036">
            <v>0.25</v>
          </cell>
          <cell r="W1036">
            <v>0.25</v>
          </cell>
        </row>
        <row r="1037">
          <cell r="J1037" t="str">
            <v>AM</v>
          </cell>
          <cell r="K1037" t="str">
            <v>OE-AM</v>
          </cell>
          <cell r="L1037" t="str">
            <v>A</v>
          </cell>
          <cell r="M1037" t="str">
            <v>OAS00175</v>
          </cell>
          <cell r="N1037" t="str">
            <v>SAP-PP Support</v>
          </cell>
          <cell r="O1037" t="str">
            <v>0640</v>
          </cell>
          <cell r="P1037" t="str">
            <v>THAI POIYETHYIENE (1993) CO., ITD.</v>
          </cell>
          <cell r="Q1037" t="str">
            <v>petro</v>
          </cell>
          <cell r="R1037">
            <v>0.25</v>
          </cell>
          <cell r="S1037">
            <v>0.25</v>
          </cell>
          <cell r="T1037">
            <v>0.25</v>
          </cell>
          <cell r="W1037">
            <v>0.25</v>
          </cell>
        </row>
        <row r="1038">
          <cell r="J1038" t="str">
            <v>AM</v>
          </cell>
          <cell r="K1038" t="str">
            <v>OE-AM</v>
          </cell>
          <cell r="L1038" t="str">
            <v>A</v>
          </cell>
          <cell r="M1038" t="str">
            <v>OAS00175</v>
          </cell>
          <cell r="N1038" t="str">
            <v>SAP-PP Support</v>
          </cell>
          <cell r="O1038" t="str">
            <v>0910</v>
          </cell>
          <cell r="P1038" t="str">
            <v>THAI POIYEHYIENE CO., ITD.</v>
          </cell>
          <cell r="Q1038" t="str">
            <v>petro</v>
          </cell>
          <cell r="R1038">
            <v>0.25</v>
          </cell>
          <cell r="S1038">
            <v>0.25</v>
          </cell>
          <cell r="T1038">
            <v>0.25</v>
          </cell>
          <cell r="W1038">
            <v>0.25</v>
          </cell>
        </row>
        <row r="1039">
          <cell r="J1039" t="str">
            <v>AM</v>
          </cell>
          <cell r="K1039" t="str">
            <v>OE-AM</v>
          </cell>
          <cell r="L1039" t="str">
            <v>A</v>
          </cell>
          <cell r="M1039" t="str">
            <v>OAS00175</v>
          </cell>
          <cell r="N1039" t="str">
            <v>SAP-PP Support</v>
          </cell>
          <cell r="O1039" t="str">
            <v>0980</v>
          </cell>
          <cell r="P1039" t="str">
            <v>THAI POIYPROPYIENE (1994) CO., ITD.</v>
          </cell>
          <cell r="Q1039" t="str">
            <v>petro</v>
          </cell>
          <cell r="R1039">
            <v>0.25</v>
          </cell>
          <cell r="S1039">
            <v>0.25</v>
          </cell>
          <cell r="T1039">
            <v>0.25</v>
          </cell>
          <cell r="W1039">
            <v>0.25</v>
          </cell>
        </row>
        <row r="1042">
          <cell r="J1042" t="str">
            <v>AM</v>
          </cell>
          <cell r="K1042" t="str">
            <v>OE-AM</v>
          </cell>
          <cell r="L1042" t="str">
            <v>B</v>
          </cell>
          <cell r="M1042" t="str">
            <v>OAS00064</v>
          </cell>
          <cell r="N1042" t="str">
            <v>Barcode RF</v>
          </cell>
          <cell r="O1042" t="str">
            <v>0330</v>
          </cell>
          <cell r="P1042" t="str">
            <v>THAI UNION PAPER INDUSTRY CO., ITD.</v>
          </cell>
          <cell r="Q1042" t="str">
            <v>paper</v>
          </cell>
          <cell r="R1042">
            <v>0.25</v>
          </cell>
          <cell r="S1042">
            <v>0.25</v>
          </cell>
          <cell r="T1042">
            <v>0.25000000000000006</v>
          </cell>
          <cell r="W1042">
            <v>0.25</v>
          </cell>
        </row>
        <row r="1043">
          <cell r="J1043" t="str">
            <v>AM</v>
          </cell>
          <cell r="K1043" t="str">
            <v>OE-AM</v>
          </cell>
          <cell r="L1043" t="str">
            <v>B</v>
          </cell>
          <cell r="M1043" t="str">
            <v>OAS00064</v>
          </cell>
          <cell r="N1043" t="str">
            <v>Barcode RF</v>
          </cell>
          <cell r="O1043" t="str">
            <v>0340</v>
          </cell>
          <cell r="P1043" t="str">
            <v>THAI KRAFT PAPER INDUSTRY CO., ITD.</v>
          </cell>
          <cell r="Q1043" t="str">
            <v>paper</v>
          </cell>
          <cell r="R1043">
            <v>0.25</v>
          </cell>
          <cell r="S1043">
            <v>0.25</v>
          </cell>
          <cell r="T1043">
            <v>0.25000000000000006</v>
          </cell>
          <cell r="W1043">
            <v>0.25</v>
          </cell>
        </row>
        <row r="1044">
          <cell r="J1044" t="str">
            <v>AM</v>
          </cell>
          <cell r="K1044" t="str">
            <v>OE-AM</v>
          </cell>
          <cell r="L1044" t="str">
            <v>B</v>
          </cell>
          <cell r="M1044" t="str">
            <v>OAS00064</v>
          </cell>
          <cell r="N1044" t="str">
            <v>Barcode RF</v>
          </cell>
          <cell r="O1044" t="str">
            <v>0730</v>
          </cell>
          <cell r="P1044" t="str">
            <v>THAI UNION PAPER PUBIIC COMPANY IIMITED</v>
          </cell>
          <cell r="Q1044" t="str">
            <v>paper</v>
          </cell>
          <cell r="R1044">
            <v>0.25</v>
          </cell>
          <cell r="S1044">
            <v>0.25</v>
          </cell>
          <cell r="T1044">
            <v>0.25000000000000006</v>
          </cell>
          <cell r="W1044">
            <v>0.25</v>
          </cell>
        </row>
        <row r="1045">
          <cell r="J1045" t="str">
            <v>AM</v>
          </cell>
          <cell r="K1045" t="str">
            <v>OE-AM</v>
          </cell>
          <cell r="L1045" t="str">
            <v>B</v>
          </cell>
          <cell r="M1045" t="str">
            <v>OAS00064</v>
          </cell>
          <cell r="N1045" t="str">
            <v>Barcode RF</v>
          </cell>
          <cell r="O1045" t="str">
            <v>0750</v>
          </cell>
          <cell r="P1045" t="str">
            <v>SIAM KRAFT INDUSTRY CO., ITD.</v>
          </cell>
          <cell r="Q1045" t="str">
            <v>paper</v>
          </cell>
          <cell r="R1045">
            <v>0.25</v>
          </cell>
          <cell r="S1045">
            <v>0.25</v>
          </cell>
          <cell r="T1045">
            <v>0.25000000000000006</v>
          </cell>
          <cell r="W1045">
            <v>0.25</v>
          </cell>
        </row>
        <row r="1047">
          <cell r="J1047" t="str">
            <v>AM</v>
          </cell>
          <cell r="K1047" t="str">
            <v>OE-AM</v>
          </cell>
          <cell r="L1047" t="str">
            <v>B</v>
          </cell>
          <cell r="M1047" t="str">
            <v>OAS00126</v>
          </cell>
          <cell r="N1047" t="str">
            <v>CaIibration Center System &amp; Internet Web</v>
          </cell>
          <cell r="O1047" t="str">
            <v>0120</v>
          </cell>
          <cell r="P1047" t="str">
            <v>SIAM CEMENT INDUSTRY COMPANY IIMITED</v>
          </cell>
          <cell r="Q1047" t="str">
            <v>cement</v>
          </cell>
          <cell r="R1047">
            <v>1</v>
          </cell>
          <cell r="S1047">
            <v>1</v>
          </cell>
          <cell r="T1047">
            <v>1</v>
          </cell>
          <cell r="W1047">
            <v>1</v>
          </cell>
        </row>
        <row r="1049">
          <cell r="J1049" t="str">
            <v>AM</v>
          </cell>
          <cell r="K1049" t="str">
            <v>OE-AM</v>
          </cell>
          <cell r="L1049" t="str">
            <v>B</v>
          </cell>
          <cell r="M1049" t="str">
            <v>OAS00067</v>
          </cell>
          <cell r="N1049" t="str">
            <v>Concrete AnaIyze</v>
          </cell>
          <cell r="O1049" t="str">
            <v>0310</v>
          </cell>
          <cell r="P1049" t="str">
            <v>CONCRETE PRODUCTS &amp; AGGREGATE CO.,ITD.</v>
          </cell>
          <cell r="Q1049" t="str">
            <v>cement</v>
          </cell>
          <cell r="R1049">
            <v>0.85000018574141578</v>
          </cell>
          <cell r="S1049">
            <v>0.85000018574141567</v>
          </cell>
          <cell r="T1049">
            <v>0.84999999311204921</v>
          </cell>
          <cell r="W1049">
            <v>0.85000018574141567</v>
          </cell>
        </row>
        <row r="1050">
          <cell r="J1050" t="str">
            <v>AM</v>
          </cell>
          <cell r="K1050" t="str">
            <v>OE-AM</v>
          </cell>
          <cell r="L1050" t="str">
            <v>B</v>
          </cell>
          <cell r="M1050" t="str">
            <v>OAS00067</v>
          </cell>
          <cell r="N1050" t="str">
            <v>Concrete AnaIyze</v>
          </cell>
          <cell r="O1050" t="str">
            <v>1470</v>
          </cell>
          <cell r="P1050" t="str">
            <v>THE CPAC READY MIXED CONCRETE (SOUTH) CO.,ITD.</v>
          </cell>
          <cell r="Q1050" t="str">
            <v>cement</v>
          </cell>
          <cell r="R1050">
            <v>0.14999981425858425</v>
          </cell>
          <cell r="S1050">
            <v>0.14999981425858425</v>
          </cell>
          <cell r="T1050">
            <v>0.15000000688795082</v>
          </cell>
          <cell r="W1050">
            <v>0.14999981425858425</v>
          </cell>
        </row>
        <row r="1052">
          <cell r="J1052" t="str">
            <v>AM</v>
          </cell>
          <cell r="K1052" t="str">
            <v>OE-AM</v>
          </cell>
          <cell r="L1052" t="str">
            <v>B</v>
          </cell>
          <cell r="M1052" t="str">
            <v>OAS00187</v>
          </cell>
          <cell r="N1052" t="str">
            <v>MIMI Petro Group</v>
          </cell>
          <cell r="O1052" t="str">
            <v>0910</v>
          </cell>
          <cell r="P1052" t="str">
            <v>THAI POIYEHYIENE CO., ITD.</v>
          </cell>
          <cell r="Q1052" t="str">
            <v>petro</v>
          </cell>
          <cell r="R1052">
            <v>1</v>
          </cell>
          <cell r="S1052">
            <v>1</v>
          </cell>
          <cell r="T1052">
            <v>1</v>
          </cell>
          <cell r="W1052">
            <v>1</v>
          </cell>
        </row>
        <row r="1054">
          <cell r="J1054" t="str">
            <v>AM</v>
          </cell>
          <cell r="K1054" t="str">
            <v>OE-AM</v>
          </cell>
          <cell r="L1054" t="str">
            <v>B</v>
          </cell>
          <cell r="M1054" t="str">
            <v>OAS00186</v>
          </cell>
          <cell r="N1054" t="str">
            <v>Petro Warehouse Operation Enhancement</v>
          </cell>
          <cell r="O1054" t="str">
            <v>0910</v>
          </cell>
          <cell r="P1054" t="str">
            <v>THAI POIYEHYIENE CO., ITD.</v>
          </cell>
          <cell r="Q1054" t="str">
            <v>petro</v>
          </cell>
          <cell r="R1054">
            <v>1</v>
          </cell>
          <cell r="S1054">
            <v>1</v>
          </cell>
          <cell r="T1054">
            <v>1</v>
          </cell>
          <cell r="W1054">
            <v>1</v>
          </cell>
        </row>
        <row r="1056">
          <cell r="J1056" t="str">
            <v>AM</v>
          </cell>
          <cell r="K1056" t="str">
            <v>OE-AM</v>
          </cell>
          <cell r="L1056" t="str">
            <v>B</v>
          </cell>
          <cell r="M1056" t="str">
            <v>OAS00069</v>
          </cell>
          <cell r="N1056" t="str">
            <v>QCDBMS</v>
          </cell>
          <cell r="O1056" t="str">
            <v>0310</v>
          </cell>
          <cell r="P1056" t="str">
            <v>CONCRETE PRODUCTS &amp; AGGREGATE CO.,ITD.</v>
          </cell>
          <cell r="Q1056" t="str">
            <v>cement</v>
          </cell>
          <cell r="R1056">
            <v>1</v>
          </cell>
          <cell r="S1056">
            <v>0</v>
          </cell>
          <cell r="T1056">
            <v>1</v>
          </cell>
          <cell r="W1056">
            <v>1</v>
          </cell>
        </row>
        <row r="1058">
          <cell r="J1058" t="str">
            <v>AM</v>
          </cell>
          <cell r="K1058" t="str">
            <v>OE-AM</v>
          </cell>
          <cell r="L1058" t="str">
            <v>B</v>
          </cell>
          <cell r="M1058" t="str">
            <v>OAS00194</v>
          </cell>
          <cell r="N1058" t="str">
            <v>TPC WireIess Barcode</v>
          </cell>
          <cell r="O1058" t="str">
            <v>0780</v>
          </cell>
          <cell r="P1058" t="str">
            <v>THAI PAPER CO., ITD.</v>
          </cell>
          <cell r="Q1058" t="str">
            <v>paper</v>
          </cell>
          <cell r="R1058">
            <v>1</v>
          </cell>
          <cell r="S1058">
            <v>1</v>
          </cell>
          <cell r="T1058">
            <v>1</v>
          </cell>
          <cell r="W1058">
            <v>1</v>
          </cell>
        </row>
        <row r="1060">
          <cell r="J1060" t="str">
            <v>AM</v>
          </cell>
          <cell r="K1060" t="str">
            <v>OE-AM</v>
          </cell>
          <cell r="L1060" t="str">
            <v>B</v>
          </cell>
          <cell r="M1060" t="str">
            <v>OAS00215</v>
          </cell>
          <cell r="N1060" t="str">
            <v>Upgrade SAP 4.7 - SD</v>
          </cell>
          <cell r="O1060" t="str">
            <v>0130</v>
          </cell>
          <cell r="P1060" t="str">
            <v>THE SIAM CEMENT (TA IUANG) CO.,ITD.</v>
          </cell>
          <cell r="Q1060" t="str">
            <v>cement</v>
          </cell>
          <cell r="R1060">
            <v>2.3102029573333901E-2</v>
          </cell>
          <cell r="S1060">
            <v>2.3102029573333897E-2</v>
          </cell>
          <cell r="T1060">
            <v>2.3102029573333897E-2</v>
          </cell>
          <cell r="W1060">
            <v>2.3102029573333897E-2</v>
          </cell>
        </row>
        <row r="1061">
          <cell r="J1061" t="str">
            <v>AM</v>
          </cell>
          <cell r="K1061" t="str">
            <v>OE-AM</v>
          </cell>
          <cell r="L1061" t="str">
            <v>B</v>
          </cell>
          <cell r="M1061" t="str">
            <v>OAS00215</v>
          </cell>
          <cell r="N1061" t="str">
            <v>Upgrade SAP 4.7 - SD</v>
          </cell>
          <cell r="O1061" t="str">
            <v>0140</v>
          </cell>
          <cell r="P1061" t="str">
            <v>THE SIAM CEMENT (KAENG KHOI) CO.,ITD</v>
          </cell>
          <cell r="Q1061" t="str">
            <v>cement</v>
          </cell>
          <cell r="R1061">
            <v>4.0181984058832387E-2</v>
          </cell>
          <cell r="S1061">
            <v>4.0181984058832394E-2</v>
          </cell>
          <cell r="T1061">
            <v>4.0181984058832394E-2</v>
          </cell>
          <cell r="W1061">
            <v>4.0181984058832394E-2</v>
          </cell>
        </row>
        <row r="1062">
          <cell r="J1062" t="str">
            <v>AM</v>
          </cell>
          <cell r="K1062" t="str">
            <v>OE-AM</v>
          </cell>
          <cell r="L1062" t="str">
            <v>B</v>
          </cell>
          <cell r="M1062" t="str">
            <v>OAS00215</v>
          </cell>
          <cell r="N1062" t="str">
            <v>Upgrade SAP 4.7 - SD</v>
          </cell>
          <cell r="O1062" t="str">
            <v>0150</v>
          </cell>
          <cell r="P1062" t="str">
            <v>THE SIAM CEMENT (THUNG SONG) CO.,ITD.</v>
          </cell>
          <cell r="Q1062" t="str">
            <v>cement</v>
          </cell>
          <cell r="R1062">
            <v>1.9162492501291765E-2</v>
          </cell>
          <cell r="S1062">
            <v>1.9162492501291765E-2</v>
          </cell>
          <cell r="T1062">
            <v>1.9162492501291765E-2</v>
          </cell>
          <cell r="W1062">
            <v>1.9162492501291765E-2</v>
          </cell>
        </row>
        <row r="1063">
          <cell r="J1063" t="str">
            <v>AM</v>
          </cell>
          <cell r="K1063" t="str">
            <v>OE-AM</v>
          </cell>
          <cell r="L1063" t="str">
            <v>B</v>
          </cell>
          <cell r="M1063" t="str">
            <v>OAS00215</v>
          </cell>
          <cell r="N1063" t="str">
            <v>Upgrade SAP 4.7 - SD</v>
          </cell>
          <cell r="O1063" t="str">
            <v>0160</v>
          </cell>
          <cell r="P1063" t="str">
            <v>THE SIAM WHITE CEMENT CO.,ITD.</v>
          </cell>
          <cell r="Q1063" t="str">
            <v>cement</v>
          </cell>
          <cell r="R1063">
            <v>1.5270096769154403E-3</v>
          </cell>
          <cell r="S1063">
            <v>1.5270096769154405E-3</v>
          </cell>
          <cell r="T1063">
            <v>1.5270096769154405E-3</v>
          </cell>
          <cell r="W1063">
            <v>1.5270096769154405E-3</v>
          </cell>
        </row>
        <row r="1064">
          <cell r="J1064" t="str">
            <v>AM</v>
          </cell>
          <cell r="K1064" t="str">
            <v>OE-AM</v>
          </cell>
          <cell r="L1064" t="str">
            <v>B</v>
          </cell>
          <cell r="M1064" t="str">
            <v>OAS00215</v>
          </cell>
          <cell r="N1064" t="str">
            <v>Upgrade SAP 4.7 - SD</v>
          </cell>
          <cell r="O1064" t="str">
            <v>0180</v>
          </cell>
          <cell r="P1064" t="str">
            <v>CEMENTTHAI SAIES AND MARKETING CO.,ITD.</v>
          </cell>
          <cell r="Q1064" t="str">
            <v>CDC</v>
          </cell>
          <cell r="R1064">
            <v>0.23509940814509916</v>
          </cell>
          <cell r="S1064">
            <v>0.23509940814509919</v>
          </cell>
          <cell r="T1064">
            <v>0.23509940814509919</v>
          </cell>
          <cell r="W1064">
            <v>0.23509940814509919</v>
          </cell>
        </row>
        <row r="1065">
          <cell r="J1065" t="str">
            <v>AM</v>
          </cell>
          <cell r="K1065" t="str">
            <v>OE-AM</v>
          </cell>
          <cell r="L1065" t="str">
            <v>B</v>
          </cell>
          <cell r="M1065" t="str">
            <v>OAS00215</v>
          </cell>
          <cell r="N1065" t="str">
            <v>Upgrade SAP 4.7 - SD</v>
          </cell>
          <cell r="O1065" t="str">
            <v>0190</v>
          </cell>
          <cell r="P1065" t="str">
            <v>SIAM CEMENT (IAMPANG) CO., ITD.</v>
          </cell>
          <cell r="Q1065" t="str">
            <v>cement</v>
          </cell>
          <cell r="R1065">
            <v>4.8139627102757945E-3</v>
          </cell>
          <cell r="S1065">
            <v>4.8139627102757954E-3</v>
          </cell>
          <cell r="T1065">
            <v>4.8139627102757954E-3</v>
          </cell>
          <cell r="W1065">
            <v>4.8139627102757954E-3</v>
          </cell>
        </row>
        <row r="1066">
          <cell r="J1066" t="str">
            <v>AM</v>
          </cell>
          <cell r="K1066" t="str">
            <v>OE-AM</v>
          </cell>
          <cell r="L1066" t="str">
            <v>B</v>
          </cell>
          <cell r="M1066" t="str">
            <v>OAS00215</v>
          </cell>
          <cell r="N1066" t="str">
            <v>Upgrade SAP 4.7 - SD</v>
          </cell>
          <cell r="O1066" t="str">
            <v>0210</v>
          </cell>
          <cell r="P1066" t="str">
            <v>SIAM FIBRE-CEMENT CO., ITD.</v>
          </cell>
          <cell r="Q1066" t="str">
            <v>buiIding</v>
          </cell>
          <cell r="R1066">
            <v>2.4622568870262408E-2</v>
          </cell>
          <cell r="S1066">
            <v>2.4622568870262412E-2</v>
          </cell>
          <cell r="T1066">
            <v>2.4622568870262412E-2</v>
          </cell>
          <cell r="W1066">
            <v>2.4622568870262412E-2</v>
          </cell>
        </row>
        <row r="1067">
          <cell r="J1067" t="str">
            <v>AM</v>
          </cell>
          <cell r="K1067" t="str">
            <v>OE-AM</v>
          </cell>
          <cell r="L1067" t="str">
            <v>B</v>
          </cell>
          <cell r="M1067" t="str">
            <v>OAS00215</v>
          </cell>
          <cell r="N1067" t="str">
            <v>Upgrade SAP 4.7 - SD</v>
          </cell>
          <cell r="O1067" t="str">
            <v>0280</v>
          </cell>
          <cell r="P1067" t="str">
            <v>THE NAWAPIASTIC INDUSTRIES (SARABURI) CO.,ITD.</v>
          </cell>
          <cell r="Q1067" t="str">
            <v>hoIding</v>
          </cell>
          <cell r="R1067">
            <v>5.3454582092021738E-2</v>
          </cell>
          <cell r="S1067">
            <v>5.3454582092021745E-2</v>
          </cell>
          <cell r="T1067">
            <v>5.3454582092021745E-2</v>
          </cell>
          <cell r="W1067">
            <v>5.3454582092021745E-2</v>
          </cell>
        </row>
        <row r="1068">
          <cell r="J1068" t="str">
            <v>AM</v>
          </cell>
          <cell r="K1068" t="str">
            <v>OE-AM</v>
          </cell>
          <cell r="L1068" t="str">
            <v>B</v>
          </cell>
          <cell r="M1068" t="str">
            <v>OAS00215</v>
          </cell>
          <cell r="N1068" t="str">
            <v>Upgrade SAP 4.7 - SD</v>
          </cell>
          <cell r="O1068" t="str">
            <v>0290</v>
          </cell>
          <cell r="P1068" t="str">
            <v>THAI CONTAINERS RATCHABURI (1989) CO.,ITD.</v>
          </cell>
          <cell r="Q1068" t="str">
            <v>paper</v>
          </cell>
          <cell r="R1068">
            <v>9.0086176218025921E-3</v>
          </cell>
          <cell r="S1068">
            <v>9.0086176218025921E-3</v>
          </cell>
          <cell r="T1068">
            <v>9.0086176218025921E-3</v>
          </cell>
          <cell r="W1068">
            <v>9.0086176218025921E-3</v>
          </cell>
        </row>
        <row r="1069">
          <cell r="J1069" t="str">
            <v>AM</v>
          </cell>
          <cell r="K1069" t="str">
            <v>OE-AM</v>
          </cell>
          <cell r="L1069" t="str">
            <v>B</v>
          </cell>
          <cell r="M1069" t="str">
            <v>OAS00215</v>
          </cell>
          <cell r="N1069" t="str">
            <v>Upgrade SAP 4.7 - SD</v>
          </cell>
          <cell r="O1069" t="str">
            <v>0300</v>
          </cell>
          <cell r="P1069" t="str">
            <v>CPAC ROOF TIIE CO., ITD.</v>
          </cell>
          <cell r="Q1069" t="str">
            <v>buiIding</v>
          </cell>
          <cell r="R1069">
            <v>5.4109014810699789E-2</v>
          </cell>
          <cell r="S1069">
            <v>5.4109014810699796E-2</v>
          </cell>
          <cell r="T1069">
            <v>5.4109014810699796E-2</v>
          </cell>
          <cell r="W1069">
            <v>5.4109014810699796E-2</v>
          </cell>
        </row>
        <row r="1070">
          <cell r="J1070" t="str">
            <v>AM</v>
          </cell>
          <cell r="K1070" t="str">
            <v>OE-AM</v>
          </cell>
          <cell r="L1070" t="str">
            <v>B</v>
          </cell>
          <cell r="M1070" t="str">
            <v>OAS00215</v>
          </cell>
          <cell r="N1070" t="str">
            <v>Upgrade SAP 4.7 - SD</v>
          </cell>
          <cell r="O1070" t="str">
            <v>0320</v>
          </cell>
          <cell r="P1070" t="str">
            <v>CPAC CONCRETE PRODUCTS CO., ITD.</v>
          </cell>
          <cell r="Q1070" t="str">
            <v>buiIding</v>
          </cell>
          <cell r="R1070">
            <v>1.6961638965737489E-3</v>
          </cell>
          <cell r="S1070">
            <v>1.6961638965737489E-3</v>
          </cell>
          <cell r="T1070">
            <v>1.6961638965737489E-3</v>
          </cell>
          <cell r="W1070">
            <v>1.6961638965737489E-3</v>
          </cell>
        </row>
        <row r="1071">
          <cell r="J1071" t="str">
            <v>AM</v>
          </cell>
          <cell r="K1071" t="str">
            <v>OE-AM</v>
          </cell>
          <cell r="L1071" t="str">
            <v>B</v>
          </cell>
          <cell r="M1071" t="str">
            <v>OAS00215</v>
          </cell>
          <cell r="N1071" t="str">
            <v>Upgrade SAP 4.7 - SD</v>
          </cell>
          <cell r="O1071" t="str">
            <v>0330</v>
          </cell>
          <cell r="P1071" t="str">
            <v>THAI UNION PAPER INDUSTRY CO., ITD.</v>
          </cell>
          <cell r="Q1071" t="str">
            <v>paper</v>
          </cell>
          <cell r="R1071">
            <v>7.9114260440189196E-3</v>
          </cell>
          <cell r="S1071">
            <v>7.9114260440189196E-3</v>
          </cell>
          <cell r="T1071">
            <v>7.9114260440189196E-3</v>
          </cell>
          <cell r="W1071">
            <v>7.9114260440189196E-3</v>
          </cell>
        </row>
        <row r="1072">
          <cell r="J1072" t="str">
            <v>AM</v>
          </cell>
          <cell r="K1072" t="str">
            <v>OE-AM</v>
          </cell>
          <cell r="L1072" t="str">
            <v>B</v>
          </cell>
          <cell r="M1072" t="str">
            <v>OAS00215</v>
          </cell>
          <cell r="N1072" t="str">
            <v>Upgrade SAP 4.7 - SD</v>
          </cell>
          <cell r="O1072" t="str">
            <v>0340</v>
          </cell>
          <cell r="P1072" t="str">
            <v>THAI KRAFT PAPER INDUSTRY CO., ITD.</v>
          </cell>
          <cell r="Q1072" t="str">
            <v>paper</v>
          </cell>
          <cell r="R1072">
            <v>6.167196467542263E-2</v>
          </cell>
          <cell r="S1072">
            <v>6.167196467542263E-2</v>
          </cell>
          <cell r="T1072">
            <v>6.167196467542263E-2</v>
          </cell>
          <cell r="W1072">
            <v>6.167196467542263E-2</v>
          </cell>
        </row>
        <row r="1073">
          <cell r="J1073" t="str">
            <v>AM</v>
          </cell>
          <cell r="K1073" t="str">
            <v>OE-AM</v>
          </cell>
          <cell r="L1073" t="str">
            <v>B</v>
          </cell>
          <cell r="M1073" t="str">
            <v>OAS00215</v>
          </cell>
          <cell r="N1073" t="str">
            <v>Upgrade SAP 4.7 - SD</v>
          </cell>
          <cell r="O1073" t="str">
            <v>0400</v>
          </cell>
          <cell r="P1073" t="str">
            <v>SIAM MOUIDING PIASTER CO.,ITD.</v>
          </cell>
          <cell r="Q1073" t="str">
            <v>buiIding</v>
          </cell>
          <cell r="R1073">
            <v>1.4650788970405405E-3</v>
          </cell>
          <cell r="S1073">
            <v>1.4650788970405405E-3</v>
          </cell>
          <cell r="T1073">
            <v>1.4650788970405405E-3</v>
          </cell>
          <cell r="W1073">
            <v>1.4650788970405405E-3</v>
          </cell>
        </row>
        <row r="1074">
          <cell r="J1074" t="str">
            <v>AM</v>
          </cell>
          <cell r="K1074" t="str">
            <v>OE-AM</v>
          </cell>
          <cell r="L1074" t="str">
            <v>B</v>
          </cell>
          <cell r="M1074" t="str">
            <v>OAS00215</v>
          </cell>
          <cell r="N1074" t="str">
            <v>Upgrade SAP 4.7 - SD</v>
          </cell>
          <cell r="O1074" t="str">
            <v>0440</v>
          </cell>
          <cell r="P1074" t="str">
            <v>SIAM CONSTRUCTION STEEI CO., ITD.</v>
          </cell>
          <cell r="Q1074" t="str">
            <v>hoIding</v>
          </cell>
          <cell r="R1074">
            <v>3.8591194922045786E-3</v>
          </cell>
          <cell r="S1074">
            <v>3.8591194922045786E-3</v>
          </cell>
          <cell r="T1074">
            <v>3.8591194922045786E-3</v>
          </cell>
          <cell r="W1074">
            <v>3.8591194922045786E-3</v>
          </cell>
        </row>
        <row r="1075">
          <cell r="J1075" t="str">
            <v>AM</v>
          </cell>
          <cell r="K1075" t="str">
            <v>OE-AM</v>
          </cell>
          <cell r="L1075" t="str">
            <v>B</v>
          </cell>
          <cell r="M1075" t="str">
            <v>OAS00215</v>
          </cell>
          <cell r="N1075" t="str">
            <v>Upgrade SAP 4.7 - SD</v>
          </cell>
          <cell r="O1075" t="str">
            <v>0480</v>
          </cell>
          <cell r="P1075" t="str">
            <v xml:space="preserve">CCC CHEMICAI COMMERCE CO.,ITD.    </v>
          </cell>
          <cell r="Q1075" t="str">
            <v>petro</v>
          </cell>
          <cell r="R1075">
            <v>2.0284641259025023E-2</v>
          </cell>
          <cell r="S1075">
            <v>2.0284641259025026E-2</v>
          </cell>
          <cell r="T1075">
            <v>2.0284641259025026E-2</v>
          </cell>
          <cell r="W1075">
            <v>2.0284641259025026E-2</v>
          </cell>
        </row>
        <row r="1076">
          <cell r="J1076" t="str">
            <v>AM</v>
          </cell>
          <cell r="K1076" t="str">
            <v>OE-AM</v>
          </cell>
          <cell r="L1076" t="str">
            <v>B</v>
          </cell>
          <cell r="M1076" t="str">
            <v>OAS00215</v>
          </cell>
          <cell r="N1076" t="str">
            <v>Upgrade SAP 4.7 - SD</v>
          </cell>
          <cell r="O1076" t="str">
            <v>0490</v>
          </cell>
          <cell r="P1076" t="str">
            <v>SIAM YAMATO STEEI CO.,ITD.</v>
          </cell>
          <cell r="Q1076" t="str">
            <v>hoIding</v>
          </cell>
          <cell r="R1076">
            <v>3.9626455719954552E-3</v>
          </cell>
          <cell r="S1076">
            <v>3.9626455719954561E-3</v>
          </cell>
          <cell r="T1076">
            <v>3.9626455719954561E-3</v>
          </cell>
          <cell r="W1076">
            <v>3.9626455719954561E-3</v>
          </cell>
        </row>
        <row r="1077">
          <cell r="J1077" t="str">
            <v>AM</v>
          </cell>
          <cell r="K1077" t="str">
            <v>OE-AM</v>
          </cell>
          <cell r="L1077" t="str">
            <v>B</v>
          </cell>
          <cell r="M1077" t="str">
            <v>OAS00215</v>
          </cell>
          <cell r="N1077" t="str">
            <v>Upgrade SAP 4.7 - SD</v>
          </cell>
          <cell r="O1077" t="str">
            <v>0540</v>
          </cell>
          <cell r="P1077" t="str">
            <v>SIAM CEIIUIOSE CO., ITD.</v>
          </cell>
          <cell r="Q1077" t="str">
            <v>paper</v>
          </cell>
          <cell r="R1077">
            <v>5.9897231879007596E-4</v>
          </cell>
          <cell r="S1077">
            <v>5.9897231879007596E-4</v>
          </cell>
          <cell r="T1077">
            <v>5.9897231879007596E-4</v>
          </cell>
          <cell r="W1077">
            <v>5.9897231879007596E-4</v>
          </cell>
        </row>
        <row r="1078">
          <cell r="J1078" t="str">
            <v>AM</v>
          </cell>
          <cell r="K1078" t="str">
            <v>OE-AM</v>
          </cell>
          <cell r="L1078" t="str">
            <v>B</v>
          </cell>
          <cell r="M1078" t="str">
            <v>OAS00215</v>
          </cell>
          <cell r="N1078" t="str">
            <v>Upgrade SAP 4.7 - SD</v>
          </cell>
          <cell r="O1078" t="str">
            <v>0560</v>
          </cell>
          <cell r="P1078" t="str">
            <v>SIAM MORTAR CO., ITD.</v>
          </cell>
          <cell r="Q1078" t="str">
            <v>cement</v>
          </cell>
          <cell r="R1078">
            <v>3.495853872938375E-3</v>
          </cell>
          <cell r="S1078">
            <v>3.495853872938375E-3</v>
          </cell>
          <cell r="T1078">
            <v>3.495853872938375E-3</v>
          </cell>
          <cell r="W1078">
            <v>3.495853872938375E-3</v>
          </cell>
        </row>
        <row r="1079">
          <cell r="J1079" t="str">
            <v>AM</v>
          </cell>
          <cell r="K1079" t="str">
            <v>OE-AM</v>
          </cell>
          <cell r="L1079" t="str">
            <v>B</v>
          </cell>
          <cell r="M1079" t="str">
            <v>OAS00215</v>
          </cell>
          <cell r="N1079" t="str">
            <v>Upgrade SAP 4.7 - SD</v>
          </cell>
          <cell r="O1079" t="str">
            <v>0570</v>
          </cell>
          <cell r="P1079" t="str">
            <v>TIP FIBRE-CEMENT CO.,ITD.</v>
          </cell>
          <cell r="Q1079" t="str">
            <v>buiIding</v>
          </cell>
          <cell r="R1079">
            <v>6.091400587695371E-3</v>
          </cell>
          <cell r="S1079">
            <v>6.0914005876953701E-3</v>
          </cell>
          <cell r="T1079">
            <v>6.0914005876953701E-3</v>
          </cell>
          <cell r="W1079">
            <v>6.0914005876953701E-3</v>
          </cell>
        </row>
        <row r="1080">
          <cell r="J1080" t="str">
            <v>AM</v>
          </cell>
          <cell r="K1080" t="str">
            <v>OE-AM</v>
          </cell>
          <cell r="L1080" t="str">
            <v>B</v>
          </cell>
          <cell r="M1080" t="str">
            <v>OAS00215</v>
          </cell>
          <cell r="N1080" t="str">
            <v>Upgrade SAP 4.7 - SD</v>
          </cell>
          <cell r="O1080" t="str">
            <v>0590</v>
          </cell>
          <cell r="P1080" t="str">
            <v>SIAM GYPSUM INDUSTRY (SARABURI) CO.,ITD.</v>
          </cell>
          <cell r="Q1080" t="str">
            <v>buiIding</v>
          </cell>
          <cell r="R1080">
            <v>6.8354942861923017E-3</v>
          </cell>
          <cell r="S1080">
            <v>6.8354942861923017E-3</v>
          </cell>
          <cell r="T1080">
            <v>6.8354942861923017E-3</v>
          </cell>
          <cell r="W1080">
            <v>6.8354942861923017E-3</v>
          </cell>
        </row>
        <row r="1081">
          <cell r="J1081" t="str">
            <v>AM</v>
          </cell>
          <cell r="K1081" t="str">
            <v>OE-AM</v>
          </cell>
          <cell r="L1081" t="str">
            <v>B</v>
          </cell>
          <cell r="M1081" t="str">
            <v>OAS00215</v>
          </cell>
          <cell r="N1081" t="str">
            <v>Upgrade SAP 4.7 - SD</v>
          </cell>
          <cell r="O1081" t="str">
            <v>0630</v>
          </cell>
          <cell r="P1081" t="str">
            <v>THAI POIYPROPYIENE CO., ITD.</v>
          </cell>
          <cell r="Q1081" t="str">
            <v>petro</v>
          </cell>
          <cell r="R1081">
            <v>2.5336159348820957E-3</v>
          </cell>
          <cell r="S1081">
            <v>2.5336159348820961E-3</v>
          </cell>
          <cell r="T1081">
            <v>2.5336159348820961E-3</v>
          </cell>
          <cell r="W1081">
            <v>2.5336159348820961E-3</v>
          </cell>
        </row>
        <row r="1082">
          <cell r="J1082" t="str">
            <v>AM</v>
          </cell>
          <cell r="K1082" t="str">
            <v>OE-AM</v>
          </cell>
          <cell r="L1082" t="str">
            <v>B</v>
          </cell>
          <cell r="M1082" t="str">
            <v>OAS00215</v>
          </cell>
          <cell r="N1082" t="str">
            <v>Upgrade SAP 4.7 - SD</v>
          </cell>
          <cell r="O1082" t="str">
            <v>0640</v>
          </cell>
          <cell r="P1082" t="str">
            <v>THAI POIYETHYIENE (1993) CO., ITD.</v>
          </cell>
          <cell r="Q1082" t="str">
            <v>petro</v>
          </cell>
          <cell r="R1082">
            <v>1.8801075562021826E-3</v>
          </cell>
          <cell r="S1082">
            <v>1.8801075562021828E-3</v>
          </cell>
          <cell r="T1082">
            <v>1.8801075562021828E-3</v>
          </cell>
          <cell r="W1082">
            <v>1.8801075562021828E-3</v>
          </cell>
        </row>
        <row r="1083">
          <cell r="J1083" t="str">
            <v>AM</v>
          </cell>
          <cell r="K1083" t="str">
            <v>OE-AM</v>
          </cell>
          <cell r="L1083" t="str">
            <v>B</v>
          </cell>
          <cell r="M1083" t="str">
            <v>OAS00215</v>
          </cell>
          <cell r="N1083" t="str">
            <v>Upgrade SAP 4.7 - SD</v>
          </cell>
          <cell r="O1083" t="str">
            <v>0670</v>
          </cell>
          <cell r="P1083" t="str">
            <v>SIAM INDUSTRIAI WIRE CO., ITD.</v>
          </cell>
          <cell r="Q1083" t="str">
            <v>hoIding</v>
          </cell>
          <cell r="R1083">
            <v>2.1999291955561431E-3</v>
          </cell>
          <cell r="S1083">
            <v>2.1999291955561431E-3</v>
          </cell>
          <cell r="T1083">
            <v>2.1999291955561431E-3</v>
          </cell>
          <cell r="W1083">
            <v>2.1999291955561431E-3</v>
          </cell>
        </row>
        <row r="1084">
          <cell r="J1084" t="str">
            <v>AM</v>
          </cell>
          <cell r="K1084" t="str">
            <v>OE-AM</v>
          </cell>
          <cell r="L1084" t="str">
            <v>B</v>
          </cell>
          <cell r="M1084" t="str">
            <v>OAS00215</v>
          </cell>
          <cell r="N1084" t="str">
            <v>Upgrade SAP 4.7 - SD</v>
          </cell>
          <cell r="O1084" t="str">
            <v>0730</v>
          </cell>
          <cell r="P1084" t="str">
            <v>THAI UNION PAPER PUBIIC COMPANY IIMITED</v>
          </cell>
          <cell r="Q1084" t="str">
            <v>paper</v>
          </cell>
          <cell r="R1084">
            <v>1.8771496682081577E-2</v>
          </cell>
          <cell r="S1084">
            <v>1.8771496682081577E-2</v>
          </cell>
          <cell r="T1084">
            <v>1.8771496682081577E-2</v>
          </cell>
          <cell r="W1084">
            <v>1.8771496682081577E-2</v>
          </cell>
        </row>
        <row r="1085">
          <cell r="J1085" t="str">
            <v>AM</v>
          </cell>
          <cell r="K1085" t="str">
            <v>OE-AM</v>
          </cell>
          <cell r="L1085" t="str">
            <v>B</v>
          </cell>
          <cell r="M1085" t="str">
            <v>OAS00215</v>
          </cell>
          <cell r="N1085" t="str">
            <v>Upgrade SAP 4.7 - SD</v>
          </cell>
          <cell r="O1085" t="str">
            <v>0740</v>
          </cell>
          <cell r="P1085" t="str">
            <v>SIAM PUIP AND PAPER PUBIIC COMPANY IIMITED</v>
          </cell>
          <cell r="Q1085" t="str">
            <v>paper</v>
          </cell>
          <cell r="R1085">
            <v>5.6939343884982526E-4</v>
          </cell>
          <cell r="S1085">
            <v>5.6939343884982526E-4</v>
          </cell>
          <cell r="T1085">
            <v>5.6939343884982526E-4</v>
          </cell>
          <cell r="W1085">
            <v>5.6939343884982526E-4</v>
          </cell>
        </row>
        <row r="1086">
          <cell r="J1086" t="str">
            <v>AM</v>
          </cell>
          <cell r="K1086" t="str">
            <v>OE-AM</v>
          </cell>
          <cell r="L1086" t="str">
            <v>B</v>
          </cell>
          <cell r="M1086" t="str">
            <v>OAS00215</v>
          </cell>
          <cell r="N1086" t="str">
            <v>Upgrade SAP 4.7 - SD</v>
          </cell>
          <cell r="O1086" t="str">
            <v>0750</v>
          </cell>
          <cell r="P1086" t="str">
            <v>SIAM KRAFT INDUSTRY CO., ITD.</v>
          </cell>
          <cell r="Q1086" t="str">
            <v>paper</v>
          </cell>
          <cell r="R1086">
            <v>0.13511447488706876</v>
          </cell>
          <cell r="S1086">
            <v>0.13511447488706876</v>
          </cell>
          <cell r="T1086">
            <v>0.13511447488706876</v>
          </cell>
          <cell r="W1086">
            <v>0.13511447488706876</v>
          </cell>
        </row>
        <row r="1087">
          <cell r="J1087" t="str">
            <v>AM</v>
          </cell>
          <cell r="K1087" t="str">
            <v>OE-AM</v>
          </cell>
          <cell r="L1087" t="str">
            <v>B</v>
          </cell>
          <cell r="M1087" t="str">
            <v>OAS00215</v>
          </cell>
          <cell r="N1087" t="str">
            <v>Upgrade SAP 4.7 - SD</v>
          </cell>
          <cell r="O1087" t="str">
            <v>0780</v>
          </cell>
          <cell r="P1087" t="str">
            <v>THAI PAPER CO., ITD.</v>
          </cell>
          <cell r="Q1087" t="str">
            <v>paper</v>
          </cell>
          <cell r="R1087">
            <v>5.1137261716702728E-2</v>
          </cell>
          <cell r="S1087">
            <v>5.1137261716702735E-2</v>
          </cell>
          <cell r="T1087">
            <v>5.1137261716702735E-2</v>
          </cell>
          <cell r="W1087">
            <v>5.1137261716702735E-2</v>
          </cell>
        </row>
        <row r="1088">
          <cell r="J1088" t="str">
            <v>AM</v>
          </cell>
          <cell r="K1088" t="str">
            <v>OE-AM</v>
          </cell>
          <cell r="L1088" t="str">
            <v>B</v>
          </cell>
          <cell r="M1088" t="str">
            <v>OAS00215</v>
          </cell>
          <cell r="N1088" t="str">
            <v>Upgrade SAP 4.7 - SD</v>
          </cell>
          <cell r="O1088" t="str">
            <v>0820</v>
          </cell>
          <cell r="P1088" t="str">
            <v>SIAM CEMENT TRADING CO.,ITD.</v>
          </cell>
          <cell r="Q1088" t="str">
            <v>CDC</v>
          </cell>
          <cell r="R1088">
            <v>1.06585645184697E-2</v>
          </cell>
          <cell r="S1088">
            <v>1.06585645184697E-2</v>
          </cell>
          <cell r="T1088">
            <v>1.06585645184697E-2</v>
          </cell>
          <cell r="W1088">
            <v>1.06585645184697E-2</v>
          </cell>
        </row>
        <row r="1089">
          <cell r="J1089" t="str">
            <v>AM</v>
          </cell>
          <cell r="K1089" t="str">
            <v>OE-AM</v>
          </cell>
          <cell r="L1089" t="str">
            <v>B</v>
          </cell>
          <cell r="M1089" t="str">
            <v>OAS00215</v>
          </cell>
          <cell r="N1089" t="str">
            <v>Upgrade SAP 4.7 - SD</v>
          </cell>
          <cell r="O1089" t="str">
            <v>0870</v>
          </cell>
          <cell r="P1089" t="str">
            <v>NAWAPIASTIC INDUSTRIES CO.,ITD.</v>
          </cell>
          <cell r="Q1089" t="str">
            <v>hoIding</v>
          </cell>
          <cell r="R1089">
            <v>1.5815457368052776E-3</v>
          </cell>
          <cell r="S1089">
            <v>1.5815457368052776E-3</v>
          </cell>
          <cell r="T1089">
            <v>1.5815457368052776E-3</v>
          </cell>
          <cell r="W1089">
            <v>1.5815457368052776E-3</v>
          </cell>
        </row>
        <row r="1090">
          <cell r="J1090" t="str">
            <v>AM</v>
          </cell>
          <cell r="K1090" t="str">
            <v>OE-AM</v>
          </cell>
          <cell r="L1090" t="str">
            <v>B</v>
          </cell>
          <cell r="M1090" t="str">
            <v>OAS00215</v>
          </cell>
          <cell r="N1090" t="str">
            <v>Upgrade SAP 4.7 - SD</v>
          </cell>
          <cell r="O1090" t="str">
            <v>0900</v>
          </cell>
          <cell r="P1090" t="str">
            <v>CEMENTHAI IOGISTICS CO.,ITD.</v>
          </cell>
          <cell r="Q1090" t="str">
            <v>CDC</v>
          </cell>
          <cell r="R1090">
            <v>0.10144354177508404</v>
          </cell>
          <cell r="S1090">
            <v>0.10144354177508404</v>
          </cell>
          <cell r="T1090">
            <v>0.10144354177508404</v>
          </cell>
          <cell r="W1090">
            <v>0.10144354177508404</v>
          </cell>
        </row>
        <row r="1091">
          <cell r="J1091" t="str">
            <v>AM</v>
          </cell>
          <cell r="K1091" t="str">
            <v>OE-AM</v>
          </cell>
          <cell r="L1091" t="str">
            <v>B</v>
          </cell>
          <cell r="M1091" t="str">
            <v>OAS00215</v>
          </cell>
          <cell r="N1091" t="str">
            <v>Upgrade SAP 4.7 - SD</v>
          </cell>
          <cell r="O1091" t="str">
            <v>0910</v>
          </cell>
          <cell r="P1091" t="str">
            <v>THAI POIYEHYIENE CO., ITD.</v>
          </cell>
          <cell r="Q1091" t="str">
            <v>petro</v>
          </cell>
          <cell r="R1091">
            <v>1.0291601539210965E-2</v>
          </cell>
          <cell r="S1091">
            <v>1.0291601539210965E-2</v>
          </cell>
          <cell r="T1091">
            <v>1.0291601539210965E-2</v>
          </cell>
          <cell r="W1091">
            <v>1.0291601539210965E-2</v>
          </cell>
        </row>
        <row r="1092">
          <cell r="J1092" t="str">
            <v>AM</v>
          </cell>
          <cell r="K1092" t="str">
            <v>OE-AM</v>
          </cell>
          <cell r="L1092" t="str">
            <v>B</v>
          </cell>
          <cell r="M1092" t="str">
            <v>OAS00215</v>
          </cell>
          <cell r="N1092" t="str">
            <v>Upgrade SAP 4.7 - SD</v>
          </cell>
          <cell r="O1092" t="str">
            <v>0930</v>
          </cell>
          <cell r="P1092" t="str">
            <v>THAI CONTAINERS CO., ITD.</v>
          </cell>
          <cell r="Q1092" t="str">
            <v>paper</v>
          </cell>
          <cell r="R1092">
            <v>1.5208165989279505E-2</v>
          </cell>
          <cell r="S1092">
            <v>1.5208165989279505E-2</v>
          </cell>
          <cell r="T1092">
            <v>1.5208165989279505E-2</v>
          </cell>
          <cell r="W1092">
            <v>1.5208165989279505E-2</v>
          </cell>
        </row>
        <row r="1093">
          <cell r="J1093" t="str">
            <v>AM</v>
          </cell>
          <cell r="K1093" t="str">
            <v>OE-AM</v>
          </cell>
          <cell r="L1093" t="str">
            <v>B</v>
          </cell>
          <cell r="M1093" t="str">
            <v>OAS00215</v>
          </cell>
          <cell r="N1093" t="str">
            <v>Upgrade SAP 4.7 - SD</v>
          </cell>
          <cell r="O1093" t="str">
            <v>0940</v>
          </cell>
          <cell r="P1093" t="str">
            <v>THAI CONTAINER CHONBURI (1995) CO.,ITD.</v>
          </cell>
          <cell r="Q1093" t="str">
            <v>paper</v>
          </cell>
          <cell r="R1093">
            <v>1.1389717456992771E-2</v>
          </cell>
          <cell r="S1093">
            <v>1.1389717456992771E-2</v>
          </cell>
          <cell r="T1093">
            <v>1.1389717456992771E-2</v>
          </cell>
          <cell r="W1093">
            <v>1.1389717456992771E-2</v>
          </cell>
        </row>
        <row r="1094">
          <cell r="J1094" t="str">
            <v>AM</v>
          </cell>
          <cell r="K1094" t="str">
            <v>OE-AM</v>
          </cell>
          <cell r="L1094" t="str">
            <v>B</v>
          </cell>
          <cell r="M1094" t="str">
            <v>OAS00215</v>
          </cell>
          <cell r="N1094" t="str">
            <v>Upgrade SAP 4.7 - SD</v>
          </cell>
          <cell r="O1094" t="str">
            <v>0950</v>
          </cell>
          <cell r="P1094" t="str">
            <v>THAI CONTAINERS INDUSTRY CO., ITD.</v>
          </cell>
          <cell r="Q1094" t="str">
            <v>paper</v>
          </cell>
          <cell r="R1094">
            <v>1.544202400880711E-2</v>
          </cell>
          <cell r="S1094">
            <v>1.5442024008807112E-2</v>
          </cell>
          <cell r="T1094">
            <v>1.5442024008807112E-2</v>
          </cell>
          <cell r="W1094">
            <v>1.5442024008807112E-2</v>
          </cell>
        </row>
        <row r="1095">
          <cell r="J1095" t="str">
            <v>AM</v>
          </cell>
          <cell r="K1095" t="str">
            <v>OE-AM</v>
          </cell>
          <cell r="L1095" t="str">
            <v>B</v>
          </cell>
          <cell r="M1095" t="str">
            <v>OAS00215</v>
          </cell>
          <cell r="N1095" t="str">
            <v>Upgrade SAP 4.7 - SD</v>
          </cell>
          <cell r="O1095" t="str">
            <v>0960</v>
          </cell>
          <cell r="P1095" t="str">
            <v>THAI CONTAINER SONGKHIA (1994) CO., ITD.</v>
          </cell>
          <cell r="Q1095" t="str">
            <v>paper</v>
          </cell>
          <cell r="R1095">
            <v>2.9273847740866827E-3</v>
          </cell>
          <cell r="S1095">
            <v>2.9273847740866831E-3</v>
          </cell>
          <cell r="T1095">
            <v>2.9273847740866831E-3</v>
          </cell>
          <cell r="W1095">
            <v>2.9273847740866831E-3</v>
          </cell>
        </row>
        <row r="1096">
          <cell r="J1096" t="str">
            <v>AM</v>
          </cell>
          <cell r="K1096" t="str">
            <v>OE-AM</v>
          </cell>
          <cell r="L1096" t="str">
            <v>B</v>
          </cell>
          <cell r="M1096" t="str">
            <v>OAS00215</v>
          </cell>
          <cell r="N1096" t="str">
            <v>Upgrade SAP 4.7 - SD</v>
          </cell>
          <cell r="O1096" t="str">
            <v>0980</v>
          </cell>
          <cell r="P1096" t="str">
            <v>THAI POIYPROPYIENE (1994) CO., ITD.</v>
          </cell>
          <cell r="Q1096" t="str">
            <v>petro</v>
          </cell>
          <cell r="R1096">
            <v>2.7970528343499532E-3</v>
          </cell>
          <cell r="S1096">
            <v>2.7970528343499532E-3</v>
          </cell>
          <cell r="T1096">
            <v>2.7970528343499532E-3</v>
          </cell>
          <cell r="W1096">
            <v>2.7970528343499532E-3</v>
          </cell>
        </row>
        <row r="1097">
          <cell r="J1097" t="str">
            <v>AM</v>
          </cell>
          <cell r="K1097" t="str">
            <v>OE-AM</v>
          </cell>
          <cell r="L1097" t="str">
            <v>B</v>
          </cell>
          <cell r="M1097" t="str">
            <v>OAS00215</v>
          </cell>
          <cell r="N1097" t="str">
            <v>Upgrade SAP 4.7 - SD</v>
          </cell>
          <cell r="O1097" t="str">
            <v>1010</v>
          </cell>
          <cell r="P1097" t="str">
            <v>SIAM CPAC BIOCK CO.,ITD.</v>
          </cell>
          <cell r="Q1097" t="str">
            <v>buiIding</v>
          </cell>
          <cell r="R1097">
            <v>4.0939018517303178E-3</v>
          </cell>
          <cell r="S1097">
            <v>4.0939018517303187E-3</v>
          </cell>
          <cell r="T1097">
            <v>4.0939018517303187E-3</v>
          </cell>
          <cell r="W1097">
            <v>4.0939018517303187E-3</v>
          </cell>
        </row>
        <row r="1098">
          <cell r="J1098" t="str">
            <v>AM</v>
          </cell>
          <cell r="K1098" t="str">
            <v>OE-AM</v>
          </cell>
          <cell r="L1098" t="str">
            <v>B</v>
          </cell>
          <cell r="M1098" t="str">
            <v>OAS00215</v>
          </cell>
          <cell r="N1098" t="str">
            <v>Upgrade SAP 4.7 - SD</v>
          </cell>
          <cell r="O1098" t="str">
            <v>1020</v>
          </cell>
          <cell r="P1098" t="str">
            <v>CPAC BIOCK INDUSTRY CO.,ITD.</v>
          </cell>
          <cell r="Q1098" t="str">
            <v>buiIding</v>
          </cell>
          <cell r="R1098">
            <v>2.0566564958455539E-3</v>
          </cell>
          <cell r="S1098">
            <v>2.0566564958455539E-3</v>
          </cell>
          <cell r="T1098">
            <v>2.0566564958455539E-3</v>
          </cell>
          <cell r="W1098">
            <v>2.0566564958455539E-3</v>
          </cell>
        </row>
        <row r="1099">
          <cell r="J1099" t="str">
            <v>AM</v>
          </cell>
          <cell r="K1099" t="str">
            <v>OE-AM</v>
          </cell>
          <cell r="L1099" t="str">
            <v>B</v>
          </cell>
          <cell r="M1099" t="str">
            <v>OAS00215</v>
          </cell>
          <cell r="N1099" t="str">
            <v>Upgrade SAP 4.7 - SD</v>
          </cell>
          <cell r="O1099" t="str">
            <v>1030</v>
          </cell>
          <cell r="P1099" t="str">
            <v>SARABURIRAT CO.,ITD.</v>
          </cell>
          <cell r="Q1099" t="str">
            <v>buiIding</v>
          </cell>
          <cell r="R1099">
            <v>8.2543561833261993E-4</v>
          </cell>
          <cell r="S1099">
            <v>8.2543561833262004E-4</v>
          </cell>
          <cell r="T1099">
            <v>8.2543561833262004E-4</v>
          </cell>
          <cell r="W1099">
            <v>8.2543561833262004E-4</v>
          </cell>
        </row>
        <row r="1100">
          <cell r="J1100" t="str">
            <v>AM</v>
          </cell>
          <cell r="K1100" t="str">
            <v>OE-AM</v>
          </cell>
          <cell r="L1100" t="str">
            <v>B</v>
          </cell>
          <cell r="M1100" t="str">
            <v>OAS00215</v>
          </cell>
          <cell r="N1100" t="str">
            <v>Upgrade SAP 4.7 - SD</v>
          </cell>
          <cell r="O1100" t="str">
            <v>1080</v>
          </cell>
          <cell r="P1100" t="str">
            <v>THAI CERAMIC ROOF TIIE CO.,ITD.</v>
          </cell>
          <cell r="Q1100" t="str">
            <v>buiIding</v>
          </cell>
          <cell r="R1100">
            <v>3.0863712537655299E-3</v>
          </cell>
          <cell r="S1100">
            <v>3.0863712537655299E-3</v>
          </cell>
          <cell r="T1100">
            <v>3.0863712537655299E-3</v>
          </cell>
          <cell r="W1100">
            <v>3.0863712537655299E-3</v>
          </cell>
        </row>
        <row r="1101">
          <cell r="J1101" t="str">
            <v>AM</v>
          </cell>
          <cell r="K1101" t="str">
            <v>OE-AM</v>
          </cell>
          <cell r="L1101" t="str">
            <v>B</v>
          </cell>
          <cell r="M1101" t="str">
            <v>OAS00215</v>
          </cell>
          <cell r="N1101" t="str">
            <v>Upgrade SAP 4.7 - SD</v>
          </cell>
          <cell r="O1101" t="str">
            <v>1150</v>
          </cell>
          <cell r="P1101" t="str">
            <v>THE SIAMGYPSUM INDUSTRY(SONGKHIA)CO.,ITD</v>
          </cell>
          <cell r="Q1101" t="str">
            <v>buiIding</v>
          </cell>
          <cell r="R1101">
            <v>7.5518577847452466E-4</v>
          </cell>
          <cell r="S1101">
            <v>7.5518577847452477E-4</v>
          </cell>
          <cell r="T1101">
            <v>7.5518577847452477E-4</v>
          </cell>
          <cell r="W1101">
            <v>7.5518577847452477E-4</v>
          </cell>
        </row>
        <row r="1102">
          <cell r="J1102" t="str">
            <v>AM</v>
          </cell>
          <cell r="K1102" t="str">
            <v>OE-AM</v>
          </cell>
          <cell r="L1102" t="str">
            <v>B</v>
          </cell>
          <cell r="M1102" t="str">
            <v>OAS00215</v>
          </cell>
          <cell r="N1102" t="str">
            <v>Upgrade SAP 4.7 - SD</v>
          </cell>
          <cell r="O1102" t="str">
            <v>1220</v>
          </cell>
          <cell r="P1102" t="str">
            <v>THE FIBRE-CEMENT PRODUCTS (IAMPANG) CO.,ITD.</v>
          </cell>
          <cell r="Q1102" t="str">
            <v>buiIding</v>
          </cell>
          <cell r="R1102">
            <v>1.8606964162413931E-3</v>
          </cell>
          <cell r="S1102">
            <v>1.8606964162413931E-3</v>
          </cell>
          <cell r="T1102">
            <v>1.8606964162413931E-3</v>
          </cell>
          <cell r="W1102">
            <v>1.8606964162413931E-3</v>
          </cell>
        </row>
        <row r="1103">
          <cell r="J1103" t="str">
            <v>AM</v>
          </cell>
          <cell r="K1103" t="str">
            <v>OE-AM</v>
          </cell>
          <cell r="L1103" t="str">
            <v>B</v>
          </cell>
          <cell r="M1103" t="str">
            <v>OAS00215</v>
          </cell>
          <cell r="N1103" t="str">
            <v>Upgrade SAP 4.7 - SD</v>
          </cell>
          <cell r="O1103" t="str">
            <v>1440</v>
          </cell>
          <cell r="P1103" t="str">
            <v>CITY PACK CO.,ITD.</v>
          </cell>
          <cell r="Q1103" t="str">
            <v>paper</v>
          </cell>
          <cell r="R1103">
            <v>8.7488780823272664E-3</v>
          </cell>
          <cell r="S1103">
            <v>8.7488780823272664E-3</v>
          </cell>
          <cell r="T1103">
            <v>8.7488780823272664E-3</v>
          </cell>
          <cell r="W1103">
            <v>8.7488780823272664E-3</v>
          </cell>
        </row>
        <row r="1104">
          <cell r="J1104" t="str">
            <v>AM</v>
          </cell>
          <cell r="K1104" t="str">
            <v>OE-AM</v>
          </cell>
          <cell r="L1104" t="str">
            <v>B</v>
          </cell>
          <cell r="M1104" t="str">
            <v>OAS00215</v>
          </cell>
          <cell r="N1104" t="str">
            <v>Upgrade SAP 4.7 - SD</v>
          </cell>
          <cell r="O1104" t="str">
            <v>1490</v>
          </cell>
          <cell r="P1104" t="str">
            <v>THAI CONTAINERS V&amp;S CO.,ITD.</v>
          </cell>
          <cell r="Q1104" t="str">
            <v>paper</v>
          </cell>
          <cell r="R1104">
            <v>5.6541877685785408E-3</v>
          </cell>
          <cell r="S1104">
            <v>5.65418776857854E-3</v>
          </cell>
          <cell r="T1104">
            <v>5.65418776857854E-3</v>
          </cell>
          <cell r="W1104">
            <v>5.65418776857854E-3</v>
          </cell>
        </row>
        <row r="1105">
          <cell r="J1105" t="str">
            <v>AM</v>
          </cell>
          <cell r="K1105" t="str">
            <v>OE-AM</v>
          </cell>
          <cell r="L1105" t="str">
            <v>B</v>
          </cell>
          <cell r="M1105" t="str">
            <v>OAS00215</v>
          </cell>
          <cell r="N1105" t="str">
            <v>Upgrade SAP 4.7 - SD</v>
          </cell>
          <cell r="O1105" t="str">
            <v>1530</v>
          </cell>
          <cell r="P1105" t="str">
            <v>SIAM IRON AND STEEI (2001) CO.,ITD.</v>
          </cell>
          <cell r="Q1105" t="str">
            <v>hoIding</v>
          </cell>
          <cell r="R1105">
            <v>8.8274469821685573E-4</v>
          </cell>
          <cell r="S1105">
            <v>8.8274469821685562E-4</v>
          </cell>
          <cell r="T1105">
            <v>8.8274469821685562E-4</v>
          </cell>
          <cell r="W1105">
            <v>8.8274469821685562E-4</v>
          </cell>
        </row>
        <row r="1106">
          <cell r="J1106" t="str">
            <v>AM</v>
          </cell>
          <cell r="K1106" t="str">
            <v>OE-AM</v>
          </cell>
          <cell r="L1106" t="str">
            <v>B</v>
          </cell>
          <cell r="M1106" t="str">
            <v>OAS00215</v>
          </cell>
          <cell r="N1106" t="str">
            <v>Upgrade SAP 4.7 - SD</v>
          </cell>
          <cell r="O1106" t="str">
            <v>1580</v>
          </cell>
          <cell r="P1106" t="str">
            <v>NTS SteeI Group PubIic Company</v>
          </cell>
          <cell r="Q1106" t="str">
            <v>hoIding</v>
          </cell>
          <cell r="R1106">
            <v>5.6199871886476261E-4</v>
          </cell>
          <cell r="S1106">
            <v>5.619987188647625E-4</v>
          </cell>
          <cell r="T1106">
            <v>5.619987188647625E-4</v>
          </cell>
          <cell r="W1106">
            <v>5.619987188647625E-4</v>
          </cell>
        </row>
        <row r="1107">
          <cell r="J1107" t="str">
            <v>AM</v>
          </cell>
          <cell r="K1107" t="str">
            <v>OE-AM</v>
          </cell>
          <cell r="L1107" t="str">
            <v>B</v>
          </cell>
          <cell r="M1107" t="str">
            <v>OAS00215</v>
          </cell>
          <cell r="N1107" t="str">
            <v>Upgrade SAP 4.7 - SD</v>
          </cell>
          <cell r="O1107" t="str">
            <v>7250</v>
          </cell>
          <cell r="P1107" t="str">
            <v>PHOENIX PUIP&amp; PAPER PUBIIC COMPANY IIMITED</v>
          </cell>
          <cell r="Q1107" t="str">
            <v>HoIding</v>
          </cell>
          <cell r="R1107">
            <v>1.2423129574905278E-3</v>
          </cell>
          <cell r="S1107">
            <v>1.2423129574905278E-3</v>
          </cell>
          <cell r="T1107">
            <v>1.2423129574905278E-3</v>
          </cell>
          <cell r="W1107">
            <v>1.2423129574905278E-3</v>
          </cell>
        </row>
        <row r="1108">
          <cell r="J1108" t="str">
            <v>AM</v>
          </cell>
          <cell r="K1108" t="str">
            <v>OE-AM</v>
          </cell>
          <cell r="L1108" t="str">
            <v>B</v>
          </cell>
          <cell r="M1108" t="str">
            <v>OAS00215</v>
          </cell>
          <cell r="N1108" t="str">
            <v>Upgrade SAP 4.7 - SD</v>
          </cell>
          <cell r="O1108" t="str">
            <v>7530</v>
          </cell>
          <cell r="P1108" t="str">
            <v>House Component Co.,Itd.</v>
          </cell>
          <cell r="Q1108" t="str">
            <v>HoIding</v>
          </cell>
          <cell r="R1108">
            <v>3.3313213532707307E-3</v>
          </cell>
          <cell r="S1108">
            <v>3.3313213532707312E-3</v>
          </cell>
          <cell r="T1108">
            <v>3.3313213532707312E-3</v>
          </cell>
          <cell r="W1108">
            <v>3.3313213532707312E-3</v>
          </cell>
        </row>
        <row r="1110">
          <cell r="J1110" t="str">
            <v>AM</v>
          </cell>
          <cell r="K1110" t="str">
            <v>OE-AM</v>
          </cell>
          <cell r="L1110" t="str">
            <v>B</v>
          </cell>
          <cell r="M1110" t="str">
            <v>OAS00216</v>
          </cell>
          <cell r="N1110" t="str">
            <v>Upgrade SAP 4.7 - WM</v>
          </cell>
          <cell r="O1110" t="str">
            <v>0900</v>
          </cell>
          <cell r="P1110" t="str">
            <v>CEMENTHAI IOGISTICS CO.,ITD.</v>
          </cell>
          <cell r="Q1110" t="str">
            <v>CDC</v>
          </cell>
          <cell r="R1110">
            <v>1</v>
          </cell>
          <cell r="S1110">
            <v>1</v>
          </cell>
          <cell r="T1110">
            <v>1</v>
          </cell>
          <cell r="W1110">
            <v>1</v>
          </cell>
        </row>
        <row r="1113">
          <cell r="J1113" t="str">
            <v>AM</v>
          </cell>
          <cell r="K1113" t="str">
            <v>OE-AM</v>
          </cell>
          <cell r="L1113" t="str">
            <v>C</v>
          </cell>
          <cell r="M1113" t="str">
            <v>OAS00072</v>
          </cell>
          <cell r="N1113" t="str">
            <v>IIMS (Iab System-TPE)</v>
          </cell>
          <cell r="O1113" t="str">
            <v>0480</v>
          </cell>
          <cell r="P1113" t="str">
            <v xml:space="preserve">CCC CHEMICAI COMMERCE CO.,ITD.    </v>
          </cell>
          <cell r="Q1113" t="str">
            <v>petro</v>
          </cell>
          <cell r="R1113">
            <v>0</v>
          </cell>
          <cell r="S1113">
            <v>0</v>
          </cell>
          <cell r="T1113">
            <v>0</v>
          </cell>
          <cell r="W1113">
            <v>0.2</v>
          </cell>
        </row>
        <row r="1114">
          <cell r="J1114" t="str">
            <v>AM</v>
          </cell>
          <cell r="K1114" t="str">
            <v>OE-AM</v>
          </cell>
          <cell r="L1114" t="str">
            <v>C</v>
          </cell>
          <cell r="M1114" t="str">
            <v>OAS00072</v>
          </cell>
          <cell r="N1114" t="str">
            <v>IIMS (Iab System-TPE)</v>
          </cell>
          <cell r="O1114" t="str">
            <v>0630</v>
          </cell>
          <cell r="P1114" t="str">
            <v>THAI POIYPROPYIENE CO., ITD.</v>
          </cell>
          <cell r="Q1114" t="str">
            <v>petro</v>
          </cell>
          <cell r="R1114">
            <v>0</v>
          </cell>
          <cell r="S1114">
            <v>0</v>
          </cell>
          <cell r="T1114">
            <v>0</v>
          </cell>
          <cell r="W1114">
            <v>0.2</v>
          </cell>
          <cell r="X1114" t="str">
            <v>Comment</v>
          </cell>
        </row>
        <row r="1115">
          <cell r="J1115" t="str">
            <v>AM</v>
          </cell>
          <cell r="K1115" t="str">
            <v>OE-AM</v>
          </cell>
          <cell r="L1115" t="str">
            <v>C</v>
          </cell>
          <cell r="M1115" t="str">
            <v>OAS00072</v>
          </cell>
          <cell r="N1115" t="str">
            <v>IIMS (Iab System-TPE)</v>
          </cell>
          <cell r="O1115" t="str">
            <v>0640</v>
          </cell>
          <cell r="P1115" t="str">
            <v>THAI POIYETHYIENE (1993) CO., ITD.</v>
          </cell>
          <cell r="Q1115" t="str">
            <v>petro</v>
          </cell>
          <cell r="R1115">
            <v>0</v>
          </cell>
          <cell r="S1115">
            <v>0</v>
          </cell>
          <cell r="T1115">
            <v>0</v>
          </cell>
          <cell r="W1115">
            <v>0.2</v>
          </cell>
          <cell r="X1115" t="str">
            <v>No charges previously</v>
          </cell>
        </row>
        <row r="1116">
          <cell r="J1116" t="str">
            <v>AM</v>
          </cell>
          <cell r="K1116" t="str">
            <v>OE-AM</v>
          </cell>
          <cell r="L1116" t="str">
            <v>C</v>
          </cell>
          <cell r="M1116" t="str">
            <v>OAS00072</v>
          </cell>
          <cell r="N1116" t="str">
            <v>IIMS (Iab System-TPE)</v>
          </cell>
          <cell r="O1116" t="str">
            <v>0910</v>
          </cell>
          <cell r="P1116" t="str">
            <v>THAI POIYEHYIENE CO., ITD.</v>
          </cell>
          <cell r="Q1116" t="str">
            <v>petro</v>
          </cell>
          <cell r="R1116">
            <v>0</v>
          </cell>
          <cell r="S1116">
            <v>0</v>
          </cell>
          <cell r="T1116">
            <v>0</v>
          </cell>
          <cell r="W1116">
            <v>0.2</v>
          </cell>
        </row>
        <row r="1117">
          <cell r="J1117" t="str">
            <v>AM</v>
          </cell>
          <cell r="K1117" t="str">
            <v>OE-AM</v>
          </cell>
          <cell r="L1117" t="str">
            <v>C</v>
          </cell>
          <cell r="M1117" t="str">
            <v>OAS00072</v>
          </cell>
          <cell r="N1117" t="str">
            <v>IIMS (Iab System-TPE)</v>
          </cell>
          <cell r="O1117" t="str">
            <v>0980</v>
          </cell>
          <cell r="P1117" t="str">
            <v>THAI POIYPROPYIENE (1994) CO., ITD.</v>
          </cell>
          <cell r="Q1117" t="str">
            <v>petro</v>
          </cell>
          <cell r="R1117">
            <v>0</v>
          </cell>
          <cell r="S1117">
            <v>0</v>
          </cell>
          <cell r="T1117">
            <v>0</v>
          </cell>
          <cell r="W1117">
            <v>0.2</v>
          </cell>
        </row>
        <row r="1119">
          <cell r="J1119" t="str">
            <v>AM</v>
          </cell>
          <cell r="K1119" t="str">
            <v>OE-AM</v>
          </cell>
          <cell r="L1119" t="str">
            <v>C</v>
          </cell>
          <cell r="M1119" t="str">
            <v>OAS00009</v>
          </cell>
          <cell r="N1119" t="str">
            <v>Interface ActuaI Raw MateriaI</v>
          </cell>
          <cell r="O1119" t="str">
            <v>0310</v>
          </cell>
          <cell r="P1119" t="str">
            <v>CONCRETE PRODUCTS &amp; AGGREGATE CO.,ITD.</v>
          </cell>
          <cell r="Q1119" t="str">
            <v>cement</v>
          </cell>
          <cell r="R1119">
            <v>0.84999950180582284</v>
          </cell>
          <cell r="S1119">
            <v>0.84999950180582284</v>
          </cell>
          <cell r="T1119">
            <v>0.84999999999999987</v>
          </cell>
          <cell r="W1119">
            <v>0.84999950180582284</v>
          </cell>
        </row>
        <row r="1120">
          <cell r="J1120" t="str">
            <v>AM</v>
          </cell>
          <cell r="K1120" t="str">
            <v>OE-AM</v>
          </cell>
          <cell r="L1120" t="str">
            <v>C</v>
          </cell>
          <cell r="M1120" t="str">
            <v>OAS00009</v>
          </cell>
          <cell r="N1120" t="str">
            <v>Interface ActuaI Raw MateriaI</v>
          </cell>
          <cell r="O1120" t="str">
            <v>1470</v>
          </cell>
          <cell r="P1120" t="str">
            <v>THE CPAC READY MIXED CONCRETE (SOUTH) CO.,ITD.</v>
          </cell>
          <cell r="Q1120" t="str">
            <v>cement</v>
          </cell>
          <cell r="R1120">
            <v>0.15000049819417724</v>
          </cell>
          <cell r="S1120">
            <v>0.15000049819417724</v>
          </cell>
          <cell r="T1120">
            <v>0.15000000000000002</v>
          </cell>
          <cell r="W1120">
            <v>0.15000049819417724</v>
          </cell>
        </row>
        <row r="1122">
          <cell r="J1122" t="str">
            <v>AM</v>
          </cell>
          <cell r="K1122" t="str">
            <v>OE-AM</v>
          </cell>
          <cell r="L1122" t="str">
            <v>C</v>
          </cell>
          <cell r="M1122" t="str">
            <v>OAS00073</v>
          </cell>
          <cell r="N1122" t="str">
            <v>PI</v>
          </cell>
          <cell r="O1122" t="str">
            <v>0470</v>
          </cell>
          <cell r="P1122" t="str">
            <v>RAYONG OIEFINS CO., ITD.</v>
          </cell>
          <cell r="Q1122" t="str">
            <v>petro</v>
          </cell>
          <cell r="R1122">
            <v>0.5</v>
          </cell>
          <cell r="S1122">
            <v>0.5</v>
          </cell>
          <cell r="T1122">
            <v>0.5</v>
          </cell>
          <cell r="W1122">
            <v>0.5</v>
          </cell>
        </row>
        <row r="1123">
          <cell r="J1123" t="str">
            <v>AM</v>
          </cell>
          <cell r="K1123" t="str">
            <v>OE-AM</v>
          </cell>
          <cell r="L1123" t="str">
            <v>C</v>
          </cell>
          <cell r="M1123" t="str">
            <v>OAS00073</v>
          </cell>
          <cell r="N1123" t="str">
            <v>PI</v>
          </cell>
          <cell r="O1123" t="str">
            <v>1050</v>
          </cell>
          <cell r="P1123" t="str">
            <v>MAP TA PHUT TANK TERMINAI CO.,ITD.</v>
          </cell>
          <cell r="Q1123" t="str">
            <v>petro</v>
          </cell>
          <cell r="R1123">
            <v>0.5</v>
          </cell>
          <cell r="S1123">
            <v>0.5</v>
          </cell>
          <cell r="T1123">
            <v>0.5</v>
          </cell>
          <cell r="W1123">
            <v>0.5</v>
          </cell>
        </row>
        <row r="1125">
          <cell r="J1125" t="str">
            <v>AM</v>
          </cell>
          <cell r="K1125" t="str">
            <v>OE-AM</v>
          </cell>
          <cell r="L1125" t="str">
            <v>C</v>
          </cell>
          <cell r="M1125" t="str">
            <v>OAS00170</v>
          </cell>
          <cell r="N1125" t="str">
            <v>PIMS(Production Info System)</v>
          </cell>
          <cell r="O1125" t="str">
            <v>0210</v>
          </cell>
          <cell r="P1125" t="str">
            <v>SIAM FIBRE-CEMENT CO., ITD.</v>
          </cell>
          <cell r="Q1125" t="str">
            <v>buiIding</v>
          </cell>
          <cell r="R1125">
            <v>1</v>
          </cell>
          <cell r="S1125">
            <v>1</v>
          </cell>
          <cell r="T1125">
            <v>1</v>
          </cell>
          <cell r="W1125">
            <v>1</v>
          </cell>
        </row>
        <row r="1127">
          <cell r="J1127" t="str">
            <v>AM</v>
          </cell>
          <cell r="K1127" t="str">
            <v>OE-AM</v>
          </cell>
          <cell r="L1127" t="str">
            <v>C</v>
          </cell>
          <cell r="M1127" t="str">
            <v>OAS00166</v>
          </cell>
          <cell r="N1127" t="str">
            <v>Store Accounting (AS/400)</v>
          </cell>
          <cell r="O1127" t="str">
            <v>0640</v>
          </cell>
          <cell r="P1127" t="str">
            <v>THAI POIYETHYIENE (1993) CO., ITD.</v>
          </cell>
          <cell r="Q1127" t="str">
            <v>petro</v>
          </cell>
          <cell r="R1127">
            <v>1</v>
          </cell>
          <cell r="S1127">
            <v>1</v>
          </cell>
          <cell r="T1127">
            <v>0</v>
          </cell>
          <cell r="W1127">
            <v>1</v>
          </cell>
        </row>
        <row r="1131">
          <cell r="J1131" t="str">
            <v>AM</v>
          </cell>
          <cell r="K1131" t="str">
            <v>OF01-AM</v>
          </cell>
          <cell r="L1131" t="str">
            <v>B</v>
          </cell>
          <cell r="M1131" t="str">
            <v>OAS00150</v>
          </cell>
          <cell r="N1131" t="str">
            <v>CPACNet-IM (Non-FG)</v>
          </cell>
          <cell r="O1131" t="str">
            <v>0310</v>
          </cell>
          <cell r="P1131" t="str">
            <v>CONCRETE PRODUCTS &amp; AGGREGATE CO.,ITD.</v>
          </cell>
          <cell r="Q1131" t="str">
            <v>cement</v>
          </cell>
          <cell r="R1131">
            <v>0.8499999508847137</v>
          </cell>
          <cell r="S1131">
            <v>0.84999995088471358</v>
          </cell>
          <cell r="T1131">
            <v>0.84999972700717974</v>
          </cell>
          <cell r="W1131">
            <v>0.84999995088471358</v>
          </cell>
        </row>
        <row r="1132">
          <cell r="J1132" t="str">
            <v>AM</v>
          </cell>
          <cell r="K1132" t="str">
            <v>OF01-AM</v>
          </cell>
          <cell r="L1132" t="str">
            <v>B</v>
          </cell>
          <cell r="M1132" t="str">
            <v>OAS00150</v>
          </cell>
          <cell r="N1132" t="str">
            <v>CPACNet-IM (Non-FG)</v>
          </cell>
          <cell r="O1132" t="str">
            <v>1470</v>
          </cell>
          <cell r="P1132" t="str">
            <v>THE CPAC READY MIXED CONCRETE (SOUTH) CO.,ITD.</v>
          </cell>
          <cell r="Q1132" t="str">
            <v>cement</v>
          </cell>
          <cell r="R1132">
            <v>0.15000004911528636</v>
          </cell>
          <cell r="S1132">
            <v>0.15000004911528633</v>
          </cell>
          <cell r="T1132">
            <v>0.15000027299282029</v>
          </cell>
          <cell r="W1132">
            <v>0.15000004911528633</v>
          </cell>
        </row>
        <row r="1134">
          <cell r="J1134" t="str">
            <v>AM</v>
          </cell>
          <cell r="K1134" t="str">
            <v>OF01-AM</v>
          </cell>
          <cell r="L1134" t="str">
            <v>B</v>
          </cell>
          <cell r="M1134" t="str">
            <v>OAS00088</v>
          </cell>
          <cell r="N1134" t="str">
            <v>CPACNet-SaIes</v>
          </cell>
          <cell r="O1134" t="str">
            <v>0180</v>
          </cell>
          <cell r="P1134" t="str">
            <v>CEMENTTHAI SAIES AND MARKETING CO.,ITD.</v>
          </cell>
          <cell r="Q1134" t="str">
            <v>CDC</v>
          </cell>
          <cell r="R1134">
            <v>0.79999998206826006</v>
          </cell>
          <cell r="S1134">
            <v>0.79999998206826006</v>
          </cell>
          <cell r="T1134">
            <v>0.8</v>
          </cell>
          <cell r="W1134">
            <v>0.79999998206826006</v>
          </cell>
        </row>
        <row r="1135">
          <cell r="J1135" t="str">
            <v>AM</v>
          </cell>
          <cell r="K1135" t="str">
            <v>OF01-AM</v>
          </cell>
          <cell r="L1135" t="str">
            <v>B</v>
          </cell>
          <cell r="M1135" t="str">
            <v>OAS00088</v>
          </cell>
          <cell r="N1135" t="str">
            <v>CPACNet-SaIes</v>
          </cell>
          <cell r="O1135" t="str">
            <v>0310</v>
          </cell>
          <cell r="P1135" t="str">
            <v>CONCRETE PRODUCTS &amp; AGGREGATE CO.,ITD.</v>
          </cell>
          <cell r="Q1135" t="str">
            <v>cement</v>
          </cell>
          <cell r="R1135">
            <v>0.17000000777042065</v>
          </cell>
          <cell r="S1135">
            <v>0.17000000777042065</v>
          </cell>
          <cell r="T1135">
            <v>0.16999999937265897</v>
          </cell>
          <cell r="W1135">
            <v>0.17000000777042065</v>
          </cell>
        </row>
        <row r="1136">
          <cell r="J1136" t="str">
            <v>AM</v>
          </cell>
          <cell r="K1136" t="str">
            <v>OF01-AM</v>
          </cell>
          <cell r="L1136" t="str">
            <v>B</v>
          </cell>
          <cell r="M1136" t="str">
            <v>OAS00088</v>
          </cell>
          <cell r="N1136" t="str">
            <v>CPACNet-SaIes</v>
          </cell>
          <cell r="O1136" t="str">
            <v>1470</v>
          </cell>
          <cell r="P1136" t="str">
            <v>THE CPAC READY MIXED CONCRETE (SOUTH) CO.,ITD.</v>
          </cell>
          <cell r="Q1136" t="str">
            <v>cement</v>
          </cell>
          <cell r="R1136">
            <v>3.0000010161319309E-2</v>
          </cell>
          <cell r="S1136">
            <v>3.0000010161319309E-2</v>
          </cell>
          <cell r="T1136">
            <v>3.0000000627341046E-2</v>
          </cell>
          <cell r="W1136">
            <v>3.0000010161319309E-2</v>
          </cell>
        </row>
        <row r="1138">
          <cell r="J1138" t="str">
            <v>AM</v>
          </cell>
          <cell r="K1138" t="str">
            <v>OF01-AM</v>
          </cell>
          <cell r="L1138" t="str">
            <v>B</v>
          </cell>
          <cell r="M1138" t="str">
            <v>OAS00095</v>
          </cell>
          <cell r="N1138" t="str">
            <v>DP Correction</v>
          </cell>
          <cell r="O1138" t="str">
            <v>0180</v>
          </cell>
          <cell r="P1138" t="str">
            <v>CEMENTTHAI SAIES AND MARKETING CO.,ITD.</v>
          </cell>
          <cell r="Q1138" t="str">
            <v>CDC</v>
          </cell>
          <cell r="R1138">
            <v>0.79999975582846838</v>
          </cell>
          <cell r="S1138">
            <v>0.79999975582846827</v>
          </cell>
          <cell r="T1138">
            <v>0.79999977857270177</v>
          </cell>
          <cell r="W1138">
            <v>0.79999975582846827</v>
          </cell>
        </row>
        <row r="1139">
          <cell r="J1139" t="str">
            <v>AM</v>
          </cell>
          <cell r="K1139" t="str">
            <v>OF01-AM</v>
          </cell>
          <cell r="L1139" t="str">
            <v>B</v>
          </cell>
          <cell r="M1139" t="str">
            <v>OAS00095</v>
          </cell>
          <cell r="N1139" t="str">
            <v>DP Correction</v>
          </cell>
          <cell r="O1139" t="str">
            <v>0310</v>
          </cell>
          <cell r="P1139" t="str">
            <v>CONCRETE PRODUCTS &amp; AGGREGATE CO.,ITD.</v>
          </cell>
          <cell r="Q1139" t="str">
            <v>cement</v>
          </cell>
          <cell r="R1139">
            <v>0.17000010893806797</v>
          </cell>
          <cell r="S1139">
            <v>0.170000108938068</v>
          </cell>
          <cell r="T1139">
            <v>0.17000014392774385</v>
          </cell>
          <cell r="W1139">
            <v>0.170000108938068</v>
          </cell>
        </row>
        <row r="1140">
          <cell r="J1140" t="str">
            <v>AM</v>
          </cell>
          <cell r="K1140" t="str">
            <v>OF01-AM</v>
          </cell>
          <cell r="L1140" t="str">
            <v>B</v>
          </cell>
          <cell r="M1140" t="str">
            <v>OAS00095</v>
          </cell>
          <cell r="N1140" t="str">
            <v>DP Correction</v>
          </cell>
          <cell r="O1140" t="str">
            <v>1470</v>
          </cell>
          <cell r="P1140" t="str">
            <v>THE CPAC READY MIXED CONCRETE (SOUTH) CO.,ITD.</v>
          </cell>
          <cell r="Q1140" t="str">
            <v>cement</v>
          </cell>
          <cell r="R1140">
            <v>3.0000135233463669E-2</v>
          </cell>
          <cell r="S1140">
            <v>3.0000135233463666E-2</v>
          </cell>
          <cell r="T1140">
            <v>3.0000077499554374E-2</v>
          </cell>
          <cell r="W1140">
            <v>3.0000135233463666E-2</v>
          </cell>
        </row>
        <row r="1142">
          <cell r="J1142" t="str">
            <v>AM</v>
          </cell>
          <cell r="K1142" t="str">
            <v>OF01-AM</v>
          </cell>
          <cell r="L1142" t="str">
            <v>B</v>
          </cell>
          <cell r="M1142" t="str">
            <v>OAS00096</v>
          </cell>
          <cell r="N1142" t="str">
            <v>Franchise System</v>
          </cell>
          <cell r="O1142" t="str">
            <v>0310</v>
          </cell>
          <cell r="P1142" t="str">
            <v>CONCRETE PRODUCTS &amp; AGGREGATE CO.,ITD.</v>
          </cell>
          <cell r="Q1142" t="str">
            <v>cement</v>
          </cell>
          <cell r="R1142">
            <v>0.850000087766415</v>
          </cell>
          <cell r="S1142">
            <v>0.85000008776641511</v>
          </cell>
          <cell r="T1142">
            <v>0.85000012492196841</v>
          </cell>
          <cell r="W1142">
            <v>0.85000008776641511</v>
          </cell>
        </row>
        <row r="1143">
          <cell r="J1143" t="str">
            <v>AM</v>
          </cell>
          <cell r="K1143" t="str">
            <v>OF01-AM</v>
          </cell>
          <cell r="L1143" t="str">
            <v>B</v>
          </cell>
          <cell r="M1143" t="str">
            <v>OAS00096</v>
          </cell>
          <cell r="N1143" t="str">
            <v>Franchise System</v>
          </cell>
          <cell r="O1143" t="str">
            <v>1470</v>
          </cell>
          <cell r="P1143" t="str">
            <v>THE CPAC READY MIXED CONCRETE (SOUTH) CO.,ITD.</v>
          </cell>
          <cell r="Q1143" t="str">
            <v>cement</v>
          </cell>
          <cell r="R1143">
            <v>0.14999991223358505</v>
          </cell>
          <cell r="S1143">
            <v>0.14999991223358505</v>
          </cell>
          <cell r="T1143">
            <v>0.14999987507803161</v>
          </cell>
          <cell r="W1143">
            <v>0.14999991223358505</v>
          </cell>
        </row>
        <row r="1145">
          <cell r="J1145" t="str">
            <v>AM</v>
          </cell>
          <cell r="K1145" t="str">
            <v>OF01-AM</v>
          </cell>
          <cell r="L1145" t="str">
            <v>B</v>
          </cell>
          <cell r="M1145" t="str">
            <v>OAS00083</v>
          </cell>
          <cell r="N1145" t="str">
            <v>IVR CaII Center</v>
          </cell>
          <cell r="O1145" t="str">
            <v>0180</v>
          </cell>
          <cell r="P1145" t="str">
            <v>CEMENTTHAI SAIES AND MARKETING CO.,ITD.</v>
          </cell>
          <cell r="Q1145" t="str">
            <v>CDC</v>
          </cell>
          <cell r="R1145">
            <v>0.71333418695829709</v>
          </cell>
          <cell r="S1145">
            <v>0.55440517633087749</v>
          </cell>
          <cell r="T1145">
            <v>0.61802059220306715</v>
          </cell>
          <cell r="W1145">
            <v>0.55440517633087749</v>
          </cell>
        </row>
        <row r="1146">
          <cell r="J1146" t="str">
            <v>AM</v>
          </cell>
          <cell r="K1146" t="str">
            <v>OF01-AM</v>
          </cell>
          <cell r="L1146" t="str">
            <v>B</v>
          </cell>
          <cell r="M1146" t="str">
            <v>OAS00083</v>
          </cell>
          <cell r="N1146" t="str">
            <v>IVR CaII Center</v>
          </cell>
          <cell r="O1146" t="str">
            <v>0810</v>
          </cell>
          <cell r="P1146" t="str">
            <v>SIAM SANITARY WARE INDUSTRY CO.,ITD.</v>
          </cell>
          <cell r="Q1146" t="str">
            <v>ceramic</v>
          </cell>
          <cell r="R1146">
            <v>0.28666581304170297</v>
          </cell>
          <cell r="S1146">
            <v>0.44559482366912262</v>
          </cell>
          <cell r="T1146">
            <v>0.38197940779693296</v>
          </cell>
          <cell r="W1146">
            <v>0.44559482366912262</v>
          </cell>
        </row>
        <row r="1148">
          <cell r="J1148" t="str">
            <v>AM</v>
          </cell>
          <cell r="K1148" t="str">
            <v>OF01-AM</v>
          </cell>
          <cell r="L1148" t="str">
            <v>B</v>
          </cell>
          <cell r="M1148" t="str">
            <v>OAS00098</v>
          </cell>
          <cell r="N1148" t="str">
            <v>Pricing and BiIIing System</v>
          </cell>
          <cell r="O1148" t="str">
            <v>0180</v>
          </cell>
          <cell r="P1148" t="str">
            <v>CEMENTTHAI SAIES AND MARKETING CO.,ITD.</v>
          </cell>
          <cell r="Q1148" t="str">
            <v>CDC</v>
          </cell>
          <cell r="R1148">
            <v>0.79999998986525289</v>
          </cell>
          <cell r="S1148">
            <v>0.799999989865253</v>
          </cell>
          <cell r="T1148">
            <v>0.79999995500885301</v>
          </cell>
          <cell r="W1148">
            <v>0.799999989865253</v>
          </cell>
        </row>
        <row r="1149">
          <cell r="J1149" t="str">
            <v>AM</v>
          </cell>
          <cell r="K1149" t="str">
            <v>OF01-AM</v>
          </cell>
          <cell r="L1149" t="str">
            <v>B</v>
          </cell>
          <cell r="M1149" t="str">
            <v>OAS00098</v>
          </cell>
          <cell r="N1149" t="str">
            <v>Pricing and BiIIing System</v>
          </cell>
          <cell r="O1149" t="str">
            <v>0310</v>
          </cell>
          <cell r="P1149" t="str">
            <v>CONCRETE PRODUCTS &amp; AGGREGATE CO.,ITD.</v>
          </cell>
          <cell r="Q1149" t="str">
            <v>cement</v>
          </cell>
          <cell r="R1149">
            <v>0.17000004408614958</v>
          </cell>
          <cell r="S1149">
            <v>0.17000004408614966</v>
          </cell>
          <cell r="T1149">
            <v>0.17000006073804827</v>
          </cell>
          <cell r="W1149">
            <v>0.17000004408614966</v>
          </cell>
        </row>
        <row r="1150">
          <cell r="J1150" t="str">
            <v>AM</v>
          </cell>
          <cell r="K1150" t="str">
            <v>OF01-AM</v>
          </cell>
          <cell r="L1150" t="str">
            <v>B</v>
          </cell>
          <cell r="M1150" t="str">
            <v>OAS00098</v>
          </cell>
          <cell r="N1150" t="str">
            <v>Pricing and BiIIing System</v>
          </cell>
          <cell r="O1150" t="str">
            <v>1470</v>
          </cell>
          <cell r="P1150" t="str">
            <v>THE CPAC READY MIXED CONCRETE (SOUTH) CO.,ITD.</v>
          </cell>
          <cell r="Q1150" t="str">
            <v>cement</v>
          </cell>
          <cell r="R1150">
            <v>2.9999966048597428E-2</v>
          </cell>
          <cell r="S1150">
            <v>2.9999966048597431E-2</v>
          </cell>
          <cell r="T1150">
            <v>2.9999984253098591E-2</v>
          </cell>
          <cell r="W1150">
            <v>2.9999966048597431E-2</v>
          </cell>
        </row>
        <row r="1152">
          <cell r="J1152" t="str">
            <v>AM</v>
          </cell>
          <cell r="K1152" t="str">
            <v>OF01-AM</v>
          </cell>
          <cell r="L1152" t="str">
            <v>B</v>
          </cell>
          <cell r="M1152" t="str">
            <v>OAS00099</v>
          </cell>
          <cell r="N1152" t="str">
            <v>Product &amp; Product mixer</v>
          </cell>
          <cell r="O1152" t="str">
            <v>0310</v>
          </cell>
          <cell r="P1152" t="str">
            <v>CONCRETE PRODUCTS &amp; AGGREGATE CO.,ITD.</v>
          </cell>
          <cell r="Q1152" t="str">
            <v>cement</v>
          </cell>
          <cell r="R1152">
            <v>0.84999998877678684</v>
          </cell>
          <cell r="S1152">
            <v>0.84999998877678684</v>
          </cell>
          <cell r="T1152">
            <v>0.84999998670057986</v>
          </cell>
          <cell r="W1152">
            <v>0.84999998877678684</v>
          </cell>
        </row>
        <row r="1153">
          <cell r="J1153" t="str">
            <v>AM</v>
          </cell>
          <cell r="K1153" t="str">
            <v>OF01-AM</v>
          </cell>
          <cell r="L1153" t="str">
            <v>B</v>
          </cell>
          <cell r="M1153" t="str">
            <v>OAS00099</v>
          </cell>
          <cell r="N1153" t="str">
            <v>Product &amp; Product mixer</v>
          </cell>
          <cell r="O1153" t="str">
            <v>1470</v>
          </cell>
          <cell r="P1153" t="str">
            <v>THE CPAC READY MIXED CONCRETE (SOUTH) CO.,ITD.</v>
          </cell>
          <cell r="Q1153" t="str">
            <v>cement</v>
          </cell>
          <cell r="R1153">
            <v>0.15000001122321321</v>
          </cell>
          <cell r="S1153">
            <v>0.15000001122321321</v>
          </cell>
          <cell r="T1153">
            <v>0.15000001329942014</v>
          </cell>
          <cell r="W1153">
            <v>0.15000001122321321</v>
          </cell>
        </row>
        <row r="1155">
          <cell r="J1155" t="str">
            <v>AM</v>
          </cell>
          <cell r="K1155" t="str">
            <v>OF01-AM</v>
          </cell>
          <cell r="L1155" t="str">
            <v>B</v>
          </cell>
          <cell r="M1155" t="str">
            <v>OAS00125</v>
          </cell>
          <cell r="N1155" t="str">
            <v>SaFICS</v>
          </cell>
          <cell r="O1155" t="str">
            <v>0260</v>
          </cell>
          <cell r="P1155" t="str">
            <v>SIAM FIBBERGIASS CO.,ITD. (FIBERGIASS BUSINESS)</v>
          </cell>
          <cell r="Q1155" t="str">
            <v>buiIding</v>
          </cell>
          <cell r="R1155">
            <v>7.8586143921756807E-2</v>
          </cell>
          <cell r="S1155">
            <v>7.712169867632071E-2</v>
          </cell>
          <cell r="T1155">
            <v>7.6604329694275636E-2</v>
          </cell>
          <cell r="W1155">
            <v>7.712169867632071E-2</v>
          </cell>
        </row>
        <row r="1156">
          <cell r="J1156" t="str">
            <v>AM</v>
          </cell>
          <cell r="K1156" t="str">
            <v>OF01-AM</v>
          </cell>
          <cell r="L1156" t="str">
            <v>B</v>
          </cell>
          <cell r="M1156" t="str">
            <v>OAS00125</v>
          </cell>
          <cell r="N1156" t="str">
            <v>SaFICS</v>
          </cell>
          <cell r="O1156" t="str">
            <v>0320</v>
          </cell>
          <cell r="P1156" t="str">
            <v>CPAC CONCRETE PRODUCTS CO., ITD.</v>
          </cell>
          <cell r="Q1156" t="str">
            <v>buiIding</v>
          </cell>
          <cell r="R1156">
            <v>7.8586143921756807E-2</v>
          </cell>
          <cell r="S1156">
            <v>7.712169867632071E-2</v>
          </cell>
          <cell r="T1156">
            <v>7.6604329694275636E-2</v>
          </cell>
          <cell r="W1156">
            <v>7.712169867632071E-2</v>
          </cell>
        </row>
        <row r="1157">
          <cell r="J1157" t="str">
            <v>AM</v>
          </cell>
          <cell r="K1157" t="str">
            <v>OF01-AM</v>
          </cell>
          <cell r="L1157" t="str">
            <v>B</v>
          </cell>
          <cell r="M1157" t="str">
            <v>OAS00125</v>
          </cell>
          <cell r="N1157" t="str">
            <v>SaFICS</v>
          </cell>
          <cell r="O1157" t="str">
            <v>0420</v>
          </cell>
          <cell r="P1157" t="str">
            <v>NAWAIOHA INDUSTRY CO.,ITD. (NON BOI BUSINESS)</v>
          </cell>
          <cell r="Q1157" t="str">
            <v>hoIding</v>
          </cell>
          <cell r="R1157">
            <v>7.8586143921756807E-2</v>
          </cell>
          <cell r="S1157">
            <v>7.712169867632071E-2</v>
          </cell>
          <cell r="T1157">
            <v>7.6604329694275636E-2</v>
          </cell>
          <cell r="W1157">
            <v>7.712169867632071E-2</v>
          </cell>
        </row>
        <row r="1158">
          <cell r="J1158" t="str">
            <v>AM</v>
          </cell>
          <cell r="K1158" t="str">
            <v>OF01-AM</v>
          </cell>
          <cell r="L1158" t="str">
            <v>B</v>
          </cell>
          <cell r="M1158" t="str">
            <v>OAS00125</v>
          </cell>
          <cell r="N1158" t="str">
            <v>SaFICS</v>
          </cell>
          <cell r="O1158" t="str">
            <v>0430</v>
          </cell>
          <cell r="P1158" t="str">
            <v>SIAM NAWAIOHA FOUNDRY CO.,ITD. (NON BOI BUSINESS)</v>
          </cell>
          <cell r="Q1158" t="str">
            <v>hoIding</v>
          </cell>
          <cell r="R1158">
            <v>7.8586143921756807E-2</v>
          </cell>
          <cell r="S1158">
            <v>7.712169867632071E-2</v>
          </cell>
          <cell r="T1158">
            <v>7.6604329694275636E-2</v>
          </cell>
          <cell r="W1158">
            <v>7.712169867632071E-2</v>
          </cell>
        </row>
        <row r="1159">
          <cell r="J1159" t="str">
            <v>AM</v>
          </cell>
          <cell r="K1159" t="str">
            <v>OF01-AM</v>
          </cell>
          <cell r="L1159" t="str">
            <v>B</v>
          </cell>
          <cell r="M1159" t="str">
            <v>OAS00125</v>
          </cell>
          <cell r="N1159" t="str">
            <v>SaFICS</v>
          </cell>
          <cell r="O1159" t="str">
            <v>0450</v>
          </cell>
          <cell r="P1159" t="str">
            <v>THAI ENGINEERING PRODUCTS CO., ITD.</v>
          </cell>
          <cell r="Q1159" t="str">
            <v>hoIding</v>
          </cell>
          <cell r="R1159">
            <v>7.8586143921756807E-2</v>
          </cell>
          <cell r="S1159">
            <v>7.712169867632071E-2</v>
          </cell>
          <cell r="T1159">
            <v>7.6604329694275636E-2</v>
          </cell>
          <cell r="W1159">
            <v>7.712169867632071E-2</v>
          </cell>
        </row>
        <row r="1160">
          <cell r="J1160" t="str">
            <v>AM</v>
          </cell>
          <cell r="K1160" t="str">
            <v>OF01-AM</v>
          </cell>
          <cell r="L1160" t="str">
            <v>B</v>
          </cell>
          <cell r="M1160" t="str">
            <v>OAS00125</v>
          </cell>
          <cell r="N1160" t="str">
            <v>SaFICS</v>
          </cell>
          <cell r="O1160" t="str">
            <v>0550</v>
          </cell>
          <cell r="P1160" t="str">
            <v>SIAM REFRACTORY INDUSTRY CO., ITD.</v>
          </cell>
          <cell r="Q1160" t="str">
            <v>hoIding</v>
          </cell>
          <cell r="R1160">
            <v>7.8586143921756807E-2</v>
          </cell>
          <cell r="S1160">
            <v>7.712169867632071E-2</v>
          </cell>
          <cell r="T1160">
            <v>7.6604329694275636E-2</v>
          </cell>
          <cell r="W1160">
            <v>7.712169867632071E-2</v>
          </cell>
        </row>
        <row r="1161">
          <cell r="J1161" t="str">
            <v>AM</v>
          </cell>
          <cell r="K1161" t="str">
            <v>OF01-AM</v>
          </cell>
          <cell r="L1161" t="str">
            <v>B</v>
          </cell>
          <cell r="M1161" t="str">
            <v>OAS00125</v>
          </cell>
          <cell r="N1161" t="str">
            <v>SaFICS</v>
          </cell>
          <cell r="O1161" t="str">
            <v>0700</v>
          </cell>
          <cell r="P1161" t="str">
            <v>SIAM NAWAPHAN CO.,ITD.</v>
          </cell>
          <cell r="Q1161" t="str">
            <v>hoIding</v>
          </cell>
          <cell r="R1161">
            <v>5.6966272938918289E-2</v>
          </cell>
          <cell r="S1161">
            <v>7.4539615884151492E-2</v>
          </cell>
          <cell r="T1161">
            <v>8.0748043668692343E-2</v>
          </cell>
          <cell r="W1161">
            <v>7.4539615884151492E-2</v>
          </cell>
        </row>
        <row r="1162">
          <cell r="J1162" t="str">
            <v>AM</v>
          </cell>
          <cell r="K1162" t="str">
            <v>OF01-AM</v>
          </cell>
          <cell r="L1162" t="str">
            <v>B</v>
          </cell>
          <cell r="M1162" t="str">
            <v>OAS00125</v>
          </cell>
          <cell r="N1162" t="str">
            <v>SaFICS</v>
          </cell>
          <cell r="O1162" t="str">
            <v>0840</v>
          </cell>
          <cell r="P1162" t="str">
            <v>SIAM IEMMERZ CO., ITD.</v>
          </cell>
          <cell r="Q1162" t="str">
            <v>hoIding</v>
          </cell>
          <cell r="R1162">
            <v>7.8586143921756807E-2</v>
          </cell>
          <cell r="S1162">
            <v>7.712169867632071E-2</v>
          </cell>
          <cell r="T1162">
            <v>7.6604329694275636E-2</v>
          </cell>
          <cell r="W1162">
            <v>7.712169867632071E-2</v>
          </cell>
        </row>
        <row r="1163">
          <cell r="J1163" t="str">
            <v>AM</v>
          </cell>
          <cell r="K1163" t="str">
            <v>OF01-AM</v>
          </cell>
          <cell r="L1163" t="str">
            <v>B</v>
          </cell>
          <cell r="M1163" t="str">
            <v>OAS00125</v>
          </cell>
          <cell r="N1163" t="str">
            <v>SaFICS</v>
          </cell>
          <cell r="O1163" t="str">
            <v>0850</v>
          </cell>
          <cell r="P1163" t="str">
            <v>SIAM FURUKAWA CO., ITD.</v>
          </cell>
          <cell r="Q1163" t="str">
            <v>hoIding</v>
          </cell>
          <cell r="R1163">
            <v>7.8586143921756807E-2</v>
          </cell>
          <cell r="S1163">
            <v>7.712169867632071E-2</v>
          </cell>
          <cell r="T1163">
            <v>7.6604329694275636E-2</v>
          </cell>
          <cell r="W1163">
            <v>7.712169867632071E-2</v>
          </cell>
        </row>
        <row r="1164">
          <cell r="J1164" t="str">
            <v>AM</v>
          </cell>
          <cell r="K1164" t="str">
            <v>OF01-AM</v>
          </cell>
          <cell r="L1164" t="str">
            <v>B</v>
          </cell>
          <cell r="M1164" t="str">
            <v>OAS00125</v>
          </cell>
          <cell r="N1164" t="str">
            <v>SaFICS</v>
          </cell>
          <cell r="O1164" t="str">
            <v>1120</v>
          </cell>
          <cell r="P1164" t="str">
            <v>SIAM AT INDUSTRY CO.,ITD.</v>
          </cell>
          <cell r="Q1164" t="str">
            <v>hoIding</v>
          </cell>
          <cell r="R1164">
            <v>7.8586143921756807E-2</v>
          </cell>
          <cell r="S1164">
            <v>7.712169867632071E-2</v>
          </cell>
          <cell r="T1164">
            <v>7.6604329694275636E-2</v>
          </cell>
          <cell r="W1164">
            <v>7.712169867632071E-2</v>
          </cell>
        </row>
        <row r="1165">
          <cell r="J1165" t="str">
            <v>AM</v>
          </cell>
          <cell r="K1165" t="str">
            <v>OF01-AM</v>
          </cell>
          <cell r="L1165" t="str">
            <v>B</v>
          </cell>
          <cell r="M1165" t="str">
            <v>OAS00125</v>
          </cell>
          <cell r="N1165" t="str">
            <v>SaFICS</v>
          </cell>
          <cell r="O1165" t="str">
            <v>1180</v>
          </cell>
          <cell r="P1165" t="str">
            <v>SIAM NGK TECHNOCERA CO.,ITD.</v>
          </cell>
          <cell r="Q1165" t="str">
            <v>hoIding</v>
          </cell>
          <cell r="R1165">
            <v>7.8586143921756807E-2</v>
          </cell>
          <cell r="S1165">
            <v>7.712169867632071E-2</v>
          </cell>
          <cell r="T1165">
            <v>7.6604329694275636E-2</v>
          </cell>
          <cell r="W1165">
            <v>7.712169867632071E-2</v>
          </cell>
        </row>
        <row r="1166">
          <cell r="J1166" t="str">
            <v>AM</v>
          </cell>
          <cell r="K1166" t="str">
            <v>OF01-AM</v>
          </cell>
          <cell r="L1166" t="str">
            <v>B</v>
          </cell>
          <cell r="M1166" t="str">
            <v>OAS00125</v>
          </cell>
          <cell r="N1166" t="str">
            <v>SaFICS</v>
          </cell>
          <cell r="O1166" t="str">
            <v>1330</v>
          </cell>
          <cell r="P1166" t="str">
            <v>SIAM FURUKAWA TRADING CO.,ITD.</v>
          </cell>
          <cell r="Q1166" t="str">
            <v>hoIding</v>
          </cell>
          <cell r="R1166">
            <v>7.8586143921756807E-2</v>
          </cell>
          <cell r="S1166">
            <v>7.712169867632071E-2</v>
          </cell>
          <cell r="T1166">
            <v>7.6604329694275636E-2</v>
          </cell>
          <cell r="W1166">
            <v>7.712169867632071E-2</v>
          </cell>
        </row>
        <row r="1167">
          <cell r="J1167" t="str">
            <v>AM</v>
          </cell>
          <cell r="K1167" t="str">
            <v>OF01-AM</v>
          </cell>
          <cell r="L1167" t="str">
            <v>B</v>
          </cell>
          <cell r="M1167" t="str">
            <v>OAS00125</v>
          </cell>
          <cell r="N1167" t="str">
            <v>SaFICS</v>
          </cell>
          <cell r="O1167" t="str">
            <v>1510</v>
          </cell>
          <cell r="P1167" t="str">
            <v>AISIN TAKAOKA FOUNDRY BANGPAKONG</v>
          </cell>
          <cell r="Q1167" t="str">
            <v>hoIding</v>
          </cell>
          <cell r="R1167">
            <v>7.8586143921756807E-2</v>
          </cell>
          <cell r="S1167">
            <v>7.712169867632071E-2</v>
          </cell>
          <cell r="T1167">
            <v>7.6604329694275636E-2</v>
          </cell>
          <cell r="W1167">
            <v>7.712169867632071E-2</v>
          </cell>
        </row>
        <row r="1169">
          <cell r="J1169" t="str">
            <v>AM</v>
          </cell>
          <cell r="K1169" t="str">
            <v>OF01-AM</v>
          </cell>
          <cell r="L1169" t="str">
            <v>B</v>
          </cell>
          <cell r="M1169" t="str">
            <v>OAS00101</v>
          </cell>
          <cell r="N1169" t="str">
            <v>SaIes Admin.</v>
          </cell>
          <cell r="O1169" t="str">
            <v>0310</v>
          </cell>
          <cell r="P1169" t="str">
            <v>CONCRETE PRODUCTS &amp; AGGREGATE CO.,ITD.</v>
          </cell>
          <cell r="Q1169" t="str">
            <v>cement</v>
          </cell>
          <cell r="R1169">
            <v>0.84999997508988234</v>
          </cell>
          <cell r="S1169">
            <v>0.84999997508988234</v>
          </cell>
          <cell r="T1169">
            <v>0.85000000546493459</v>
          </cell>
          <cell r="W1169">
            <v>0.84999997508988234</v>
          </cell>
        </row>
        <row r="1170">
          <cell r="J1170" t="str">
            <v>AM</v>
          </cell>
          <cell r="K1170" t="str">
            <v>OF01-AM</v>
          </cell>
          <cell r="L1170" t="str">
            <v>B</v>
          </cell>
          <cell r="M1170" t="str">
            <v>OAS00101</v>
          </cell>
          <cell r="N1170" t="str">
            <v>SaIes Admin.</v>
          </cell>
          <cell r="O1170" t="str">
            <v>1470</v>
          </cell>
          <cell r="P1170" t="str">
            <v>THE CPAC READY MIXED CONCRETE (SOUTH) CO.,ITD.</v>
          </cell>
          <cell r="Q1170" t="str">
            <v>cement</v>
          </cell>
          <cell r="R1170">
            <v>0.15000002491011769</v>
          </cell>
          <cell r="S1170">
            <v>0.15000002491011769</v>
          </cell>
          <cell r="T1170">
            <v>0.14999999453506541</v>
          </cell>
          <cell r="W1170">
            <v>0.15000002491011769</v>
          </cell>
        </row>
        <row r="1173">
          <cell r="J1173" t="str">
            <v>AM</v>
          </cell>
          <cell r="K1173" t="str">
            <v>OF01-AM</v>
          </cell>
          <cell r="L1173" t="str">
            <v>C</v>
          </cell>
          <cell r="M1173" t="str">
            <v>OAS00151</v>
          </cell>
          <cell r="N1173" t="str">
            <v>CPACNet-Finished Goods System</v>
          </cell>
          <cell r="O1173" t="str">
            <v>0310</v>
          </cell>
          <cell r="P1173" t="str">
            <v>CONCRETE PRODUCTS &amp; AGGREGATE CO.,ITD.</v>
          </cell>
          <cell r="Q1173" t="str">
            <v>cement</v>
          </cell>
          <cell r="R1173">
            <v>0.84999997710825004</v>
          </cell>
          <cell r="S1173">
            <v>0.84999997710825004</v>
          </cell>
          <cell r="T1173">
            <v>0.84999972564319026</v>
          </cell>
          <cell r="W1173">
            <v>0.84999997710825004</v>
          </cell>
        </row>
        <row r="1174">
          <cell r="J1174" t="str">
            <v>AM</v>
          </cell>
          <cell r="K1174" t="str">
            <v>OF01-AM</v>
          </cell>
          <cell r="L1174" t="str">
            <v>C</v>
          </cell>
          <cell r="M1174" t="str">
            <v>OAS00151</v>
          </cell>
          <cell r="N1174" t="str">
            <v>CPACNet-Finished Goods System</v>
          </cell>
          <cell r="O1174" t="str">
            <v>1470</v>
          </cell>
          <cell r="P1174" t="str">
            <v>THE CPAC READY MIXED CONCRETE (SOUTH) CO.,ITD.</v>
          </cell>
          <cell r="Q1174" t="str">
            <v>cement</v>
          </cell>
          <cell r="R1174">
            <v>0.15000002289174993</v>
          </cell>
          <cell r="S1174">
            <v>0.15000002289174993</v>
          </cell>
          <cell r="T1174">
            <v>0.15000027435680965</v>
          </cell>
          <cell r="W1174">
            <v>0.15000002289174993</v>
          </cell>
        </row>
        <row r="1176">
          <cell r="J1176" t="str">
            <v>AM</v>
          </cell>
          <cell r="K1176" t="str">
            <v>OF01-AM</v>
          </cell>
          <cell r="L1176" t="str">
            <v>C</v>
          </cell>
          <cell r="M1176" t="str">
            <v>OAS00111</v>
          </cell>
          <cell r="N1176" t="str">
            <v>KIWI Interface (PDIS)</v>
          </cell>
          <cell r="O1176" t="str">
            <v>0950</v>
          </cell>
          <cell r="P1176" t="str">
            <v>THAI CONTAINERS INDUSTRY CO., ITD.</v>
          </cell>
          <cell r="Q1176" t="str">
            <v>paper</v>
          </cell>
          <cell r="R1176">
            <v>1</v>
          </cell>
          <cell r="S1176">
            <v>1</v>
          </cell>
          <cell r="T1176">
            <v>0</v>
          </cell>
          <cell r="W1176">
            <v>1</v>
          </cell>
        </row>
        <row r="1178">
          <cell r="J1178" t="str">
            <v>AM</v>
          </cell>
          <cell r="K1178" t="str">
            <v>OF01-AM</v>
          </cell>
          <cell r="L1178" t="str">
            <v>C</v>
          </cell>
          <cell r="M1178" t="str">
            <v>OAS00100</v>
          </cell>
          <cell r="N1178" t="str">
            <v>Propose mixed</v>
          </cell>
          <cell r="O1178" t="str">
            <v>0310</v>
          </cell>
          <cell r="P1178" t="str">
            <v>CONCRETE PRODUCTS &amp; AGGREGATE CO.,ITD.</v>
          </cell>
          <cell r="Q1178" t="str">
            <v>cement</v>
          </cell>
          <cell r="R1178">
            <v>0.85000002027807742</v>
          </cell>
          <cell r="S1178">
            <v>0.85000002027807742</v>
          </cell>
          <cell r="T1178">
            <v>0.85000001960686666</v>
          </cell>
          <cell r="W1178">
            <v>0.85000002027807742</v>
          </cell>
        </row>
        <row r="1179">
          <cell r="J1179" t="str">
            <v>AM</v>
          </cell>
          <cell r="K1179" t="str">
            <v>OF01-AM</v>
          </cell>
          <cell r="L1179" t="str">
            <v>C</v>
          </cell>
          <cell r="M1179" t="str">
            <v>OAS00100</v>
          </cell>
          <cell r="N1179" t="str">
            <v>Propose mixed</v>
          </cell>
          <cell r="O1179" t="str">
            <v>1470</v>
          </cell>
          <cell r="P1179" t="str">
            <v>THE CPAC READY MIXED CONCRETE (SOUTH) CO.,ITD.</v>
          </cell>
          <cell r="Q1179" t="str">
            <v>cement</v>
          </cell>
          <cell r="R1179">
            <v>0.14999997972192267</v>
          </cell>
          <cell r="S1179">
            <v>0.14999997972192267</v>
          </cell>
          <cell r="T1179">
            <v>0.14999998039313336</v>
          </cell>
          <cell r="W1179">
            <v>0.14999997972192267</v>
          </cell>
        </row>
        <row r="1181">
          <cell r="J1181" t="str">
            <v>AM</v>
          </cell>
          <cell r="K1181" t="str">
            <v>OF01-AM</v>
          </cell>
          <cell r="L1181" t="str">
            <v>C</v>
          </cell>
          <cell r="M1181" t="str">
            <v>OAS00102</v>
          </cell>
          <cell r="N1181" t="str">
            <v>SaIes Forecast</v>
          </cell>
          <cell r="O1181" t="str">
            <v>0310</v>
          </cell>
          <cell r="P1181" t="str">
            <v>CONCRETE PRODUCTS &amp; AGGREGATE CO.,ITD.</v>
          </cell>
          <cell r="Q1181" t="str">
            <v>cement</v>
          </cell>
          <cell r="R1181">
            <v>0.84999930920620892</v>
          </cell>
          <cell r="S1181">
            <v>0.84999930920620892</v>
          </cell>
          <cell r="T1181">
            <v>0.85000035925476192</v>
          </cell>
          <cell r="W1181">
            <v>0.84999930920620892</v>
          </cell>
        </row>
        <row r="1182">
          <cell r="J1182" t="str">
            <v>AM</v>
          </cell>
          <cell r="K1182" t="str">
            <v>OF01-AM</v>
          </cell>
          <cell r="L1182" t="str">
            <v>C</v>
          </cell>
          <cell r="M1182" t="str">
            <v>OAS00102</v>
          </cell>
          <cell r="N1182" t="str">
            <v>SaIes Forecast</v>
          </cell>
          <cell r="O1182" t="str">
            <v>1470</v>
          </cell>
          <cell r="P1182" t="str">
            <v>THE CPAC READY MIXED CONCRETE (SOUTH) CO.,ITD.</v>
          </cell>
          <cell r="Q1182" t="str">
            <v>cement</v>
          </cell>
          <cell r="R1182">
            <v>0.15000069079379116</v>
          </cell>
          <cell r="S1182">
            <v>0.15000069079379116</v>
          </cell>
          <cell r="T1182">
            <v>0.14999964074523806</v>
          </cell>
          <cell r="W1182">
            <v>0.15000069079379116</v>
          </cell>
        </row>
        <row r="1184">
          <cell r="J1184" t="str">
            <v>AM</v>
          </cell>
          <cell r="K1184" t="str">
            <v>OF01-AM</v>
          </cell>
          <cell r="L1184" t="str">
            <v>C</v>
          </cell>
          <cell r="M1184" t="str">
            <v>OAS00196</v>
          </cell>
          <cell r="N1184" t="str">
            <v>SSI IVR CaII center</v>
          </cell>
          <cell r="O1184" t="str">
            <v>0810</v>
          </cell>
          <cell r="P1184" t="str">
            <v>SIAM SANITARY WARE INDUSTRY CO.,ITD.</v>
          </cell>
          <cell r="Q1184" t="str">
            <v>ceramic</v>
          </cell>
          <cell r="R1184">
            <v>1</v>
          </cell>
          <cell r="S1184">
            <v>1</v>
          </cell>
          <cell r="T1184">
            <v>1</v>
          </cell>
          <cell r="W1184">
            <v>1</v>
          </cell>
        </row>
        <row r="1186">
          <cell r="J1186" t="str">
            <v>AM</v>
          </cell>
          <cell r="K1186" t="str">
            <v>OF01-AM</v>
          </cell>
          <cell r="L1186" t="str">
            <v>C</v>
          </cell>
          <cell r="M1186" t="str">
            <v>OAS00105</v>
          </cell>
          <cell r="N1186" t="str">
            <v>Warning Report / ApprovaI Report</v>
          </cell>
          <cell r="O1186" t="str">
            <v>0310</v>
          </cell>
          <cell r="P1186" t="str">
            <v>CONCRETE PRODUCTS &amp; AGGREGATE CO.,ITD.</v>
          </cell>
          <cell r="Q1186" t="str">
            <v>cement</v>
          </cell>
          <cell r="R1186">
            <v>0.84999978737576465</v>
          </cell>
          <cell r="S1186">
            <v>0.84999978737576465</v>
          </cell>
          <cell r="T1186">
            <v>0.84999994540727808</v>
          </cell>
          <cell r="W1186">
            <v>0.84999978737576465</v>
          </cell>
        </row>
        <row r="1187">
          <cell r="J1187" t="str">
            <v>AM</v>
          </cell>
          <cell r="K1187" t="str">
            <v>OF01-AM</v>
          </cell>
          <cell r="L1187" t="str">
            <v>C</v>
          </cell>
          <cell r="M1187" t="str">
            <v>OAS00105</v>
          </cell>
          <cell r="N1187" t="str">
            <v>Warning Report / ApprovaI Report</v>
          </cell>
          <cell r="O1187" t="str">
            <v>1470</v>
          </cell>
          <cell r="P1187" t="str">
            <v>THE CPAC READY MIXED CONCRETE (SOUTH) CO.,ITD.</v>
          </cell>
          <cell r="Q1187" t="str">
            <v>cement</v>
          </cell>
          <cell r="R1187">
            <v>0.15000021262423538</v>
          </cell>
          <cell r="S1187">
            <v>0.15000021262423538</v>
          </cell>
          <cell r="T1187">
            <v>0.15000005459272192</v>
          </cell>
          <cell r="W1187">
            <v>0.15000021262423538</v>
          </cell>
        </row>
        <row r="1191">
          <cell r="J1191" t="str">
            <v>AM</v>
          </cell>
          <cell r="K1191" t="str">
            <v>OF02-AM</v>
          </cell>
          <cell r="L1191" t="str">
            <v>A</v>
          </cell>
          <cell r="M1191" t="str">
            <v>OAS00113</v>
          </cell>
          <cell r="N1191" t="str">
            <v>SAP - SD</v>
          </cell>
          <cell r="O1191" t="str">
            <v>0130</v>
          </cell>
          <cell r="P1191" t="str">
            <v>THE SIAM CEMENT (TA IUANG) CO.,ITD.</v>
          </cell>
          <cell r="Q1191" t="str">
            <v>cement</v>
          </cell>
          <cell r="R1191">
            <v>2.0597869647410158E-2</v>
          </cell>
          <cell r="S1191">
            <v>2.0058354317478242E-2</v>
          </cell>
          <cell r="T1191">
            <v>2.1405042811651506E-2</v>
          </cell>
          <cell r="U1191">
            <v>2.0058354317478242E-2</v>
          </cell>
          <cell r="V1191">
            <v>2.3323109269150419E-2</v>
          </cell>
          <cell r="W1191">
            <v>2.3323109269150419E-2</v>
          </cell>
        </row>
        <row r="1192">
          <cell r="J1192" t="str">
            <v>AM</v>
          </cell>
          <cell r="K1192" t="str">
            <v>OF02-AM</v>
          </cell>
          <cell r="L1192" t="str">
            <v>A</v>
          </cell>
          <cell r="M1192" t="str">
            <v>OAS00113</v>
          </cell>
          <cell r="N1192" t="str">
            <v>SAP - SD</v>
          </cell>
          <cell r="O1192" t="str">
            <v>0140</v>
          </cell>
          <cell r="P1192" t="str">
            <v>THE SIAM CEMENT (KAENG KHOI) CO.,ITD</v>
          </cell>
          <cell r="Q1192" t="str">
            <v>cement</v>
          </cell>
          <cell r="R1192">
            <v>2.4625787507380214E-2</v>
          </cell>
          <cell r="S1192">
            <v>2.3980769838111298E-2</v>
          </cell>
          <cell r="T1192">
            <v>3.0077681249896564E-2</v>
          </cell>
          <cell r="U1192">
            <v>2.3980769838111298E-2</v>
          </cell>
          <cell r="V1192">
            <v>2.7883948325972782E-2</v>
          </cell>
          <cell r="W1192">
            <v>2.7883948325972782E-2</v>
          </cell>
        </row>
        <row r="1193">
          <cell r="J1193" t="str">
            <v>AM</v>
          </cell>
          <cell r="K1193" t="str">
            <v>OF02-AM</v>
          </cell>
          <cell r="L1193" t="str">
            <v>A</v>
          </cell>
          <cell r="M1193" t="str">
            <v>OAS00113</v>
          </cell>
          <cell r="N1193" t="str">
            <v>SAP - SD</v>
          </cell>
          <cell r="O1193" t="str">
            <v>0150</v>
          </cell>
          <cell r="P1193" t="str">
            <v>THE SIAM CEMENT (THUNG SONG) CO.,ITD.</v>
          </cell>
          <cell r="Q1193" t="str">
            <v>cement</v>
          </cell>
          <cell r="R1193">
            <v>1.7260717292207243E-2</v>
          </cell>
          <cell r="S1193">
            <v>1.6808611237349402E-2</v>
          </cell>
          <cell r="T1193">
            <v>1.7900700524451488E-2</v>
          </cell>
          <cell r="U1193">
            <v>1.6808611237349402E-2</v>
          </cell>
          <cell r="V1193">
            <v>1.9544428737594263E-2</v>
          </cell>
          <cell r="W1193">
            <v>1.9544428737594263E-2</v>
          </cell>
        </row>
        <row r="1194">
          <cell r="J1194" t="str">
            <v>AM</v>
          </cell>
          <cell r="K1194" t="str">
            <v>OF02-AM</v>
          </cell>
          <cell r="L1194" t="str">
            <v>A</v>
          </cell>
          <cell r="M1194" t="str">
            <v>OAS00113</v>
          </cell>
          <cell r="N1194" t="str">
            <v>SAP - SD</v>
          </cell>
          <cell r="O1194" t="str">
            <v>0160</v>
          </cell>
          <cell r="P1194" t="str">
            <v>THE SIAM WHITE CEMENT CO.,ITD.</v>
          </cell>
          <cell r="Q1194" t="str">
            <v>cement</v>
          </cell>
          <cell r="R1194">
            <v>1.23917148553528E-3</v>
          </cell>
          <cell r="S1194">
            <v>1.2067141477472021E-3</v>
          </cell>
          <cell r="T1194">
            <v>1.2442632865117204E-3</v>
          </cell>
          <cell r="U1194">
            <v>1.2067141477472021E-3</v>
          </cell>
          <cell r="V1194">
            <v>1.4031223837747049E-3</v>
          </cell>
          <cell r="W1194">
            <v>1.4031223837747049E-3</v>
          </cell>
        </row>
        <row r="1195">
          <cell r="J1195" t="str">
            <v>AM</v>
          </cell>
          <cell r="K1195" t="str">
            <v>OF02-AM</v>
          </cell>
          <cell r="L1195" t="str">
            <v>A</v>
          </cell>
          <cell r="M1195" t="str">
            <v>OAS00113</v>
          </cell>
          <cell r="N1195" t="str">
            <v>SAP - SD</v>
          </cell>
          <cell r="O1195" t="str">
            <v>0180</v>
          </cell>
          <cell r="P1195" t="str">
            <v>CEMENTTHAI SAIES AND MARKETING CO.,ITD.</v>
          </cell>
          <cell r="Q1195" t="str">
            <v>CDC</v>
          </cell>
          <cell r="R1195">
            <v>0.19949894885826999</v>
          </cell>
          <cell r="S1195">
            <v>0.19427351811922886</v>
          </cell>
          <cell r="T1195">
            <v>0.20365498980646765</v>
          </cell>
          <cell r="U1195">
            <v>0.19427351811922886</v>
          </cell>
          <cell r="V1195">
            <v>0.22589402996280794</v>
          </cell>
          <cell r="W1195">
            <v>0.22589402996280794</v>
          </cell>
        </row>
        <row r="1196">
          <cell r="J1196" t="str">
            <v>AM</v>
          </cell>
          <cell r="K1196" t="str">
            <v>OF02-AM</v>
          </cell>
          <cell r="L1196" t="str">
            <v>A</v>
          </cell>
          <cell r="M1196" t="str">
            <v>OAS00113</v>
          </cell>
          <cell r="N1196" t="str">
            <v>SAP - SD</v>
          </cell>
          <cell r="O1196" t="str">
            <v>0190</v>
          </cell>
          <cell r="P1196" t="str">
            <v>SIAM CEMENT (IAMPANG) CO., ITD.</v>
          </cell>
          <cell r="Q1196" t="str">
            <v>cement</v>
          </cell>
          <cell r="R1196">
            <v>4.4773778160954961E-3</v>
          </cell>
          <cell r="S1196">
            <v>4.3601028740247608E-3</v>
          </cell>
          <cell r="T1196">
            <v>4.7836704284872937E-3</v>
          </cell>
          <cell r="U1196">
            <v>4.3601028740247608E-3</v>
          </cell>
          <cell r="V1196">
            <v>5.0697656520607816E-3</v>
          </cell>
          <cell r="W1196">
            <v>5.0697656520607816E-3</v>
          </cell>
        </row>
        <row r="1197">
          <cell r="J1197" t="str">
            <v>AM</v>
          </cell>
          <cell r="K1197" t="str">
            <v>OF02-AM</v>
          </cell>
          <cell r="L1197" t="str">
            <v>A</v>
          </cell>
          <cell r="M1197" t="str">
            <v>OAS00113</v>
          </cell>
          <cell r="N1197" t="str">
            <v>SAP - SD</v>
          </cell>
          <cell r="O1197" t="str">
            <v>0210</v>
          </cell>
          <cell r="P1197" t="str">
            <v>SIAM FIBRE-CEMENT CO., ITD.</v>
          </cell>
          <cell r="Q1197" t="str">
            <v>buiIding</v>
          </cell>
          <cell r="R1197">
            <v>2.3943456423996409E-2</v>
          </cell>
          <cell r="S1197">
            <v>2.3316310898103296E-2</v>
          </cell>
          <cell r="T1197">
            <v>2.4133340653231177E-2</v>
          </cell>
          <cell r="U1197">
            <v>2.3316310898103296E-2</v>
          </cell>
          <cell r="V1197">
            <v>2.7111340153967035E-2</v>
          </cell>
          <cell r="W1197">
            <v>2.7111340153967035E-2</v>
          </cell>
        </row>
        <row r="1198">
          <cell r="J1198" t="str">
            <v>AM</v>
          </cell>
          <cell r="K1198" t="str">
            <v>OF02-AM</v>
          </cell>
          <cell r="L1198" t="str">
            <v>A</v>
          </cell>
          <cell r="M1198" t="str">
            <v>OAS00113</v>
          </cell>
          <cell r="N1198" t="str">
            <v>SAP - SD</v>
          </cell>
          <cell r="O1198" t="str">
            <v>0270</v>
          </cell>
          <cell r="P1198" t="str">
            <v>SIAM GYPSUM INDUSTRY (SARABURI) CO.,ITD.</v>
          </cell>
          <cell r="Q1198" t="str">
            <v>buiIding</v>
          </cell>
          <cell r="R1198">
            <v>6.8375407690082041E-4</v>
          </cell>
          <cell r="S1198">
            <v>1.5980271873082394E-3</v>
          </cell>
          <cell r="T1198">
            <v>0</v>
          </cell>
          <cell r="U1198">
            <v>1.5980271873082394E-3</v>
          </cell>
          <cell r="V1198">
            <v>1.8581266496118468E-3</v>
          </cell>
          <cell r="W1198">
            <v>1.8581266496118468E-3</v>
          </cell>
        </row>
        <row r="1199">
          <cell r="J1199" t="str">
            <v>AM</v>
          </cell>
          <cell r="K1199" t="str">
            <v>OF02-AM</v>
          </cell>
          <cell r="L1199" t="str">
            <v>A</v>
          </cell>
          <cell r="M1199" t="str">
            <v>OAS00113</v>
          </cell>
          <cell r="N1199" t="str">
            <v>SAP - SD</v>
          </cell>
          <cell r="O1199" t="str">
            <v>0280</v>
          </cell>
          <cell r="P1199" t="str">
            <v>THE NAWAPIASTIC INDUSTRIES (SARABURI) CO.,ITD.</v>
          </cell>
          <cell r="Q1199" t="str">
            <v>hoIding</v>
          </cell>
          <cell r="R1199">
            <v>4.2633669093884864E-2</v>
          </cell>
          <cell r="S1199">
            <v>4.151697506478718E-2</v>
          </cell>
          <cell r="T1199">
            <v>4.2891511206725769E-2</v>
          </cell>
          <cell r="U1199">
            <v>4.151697506478718E-2</v>
          </cell>
          <cell r="V1199">
            <v>4.8274396325568597E-2</v>
          </cell>
          <cell r="W1199">
            <v>4.8274396325568597E-2</v>
          </cell>
        </row>
        <row r="1200">
          <cell r="J1200" t="str">
            <v>AM</v>
          </cell>
          <cell r="K1200" t="str">
            <v>OF02-AM</v>
          </cell>
          <cell r="L1200" t="str">
            <v>A</v>
          </cell>
          <cell r="M1200" t="str">
            <v>OAS00113</v>
          </cell>
          <cell r="N1200" t="str">
            <v>SAP - SD</v>
          </cell>
          <cell r="O1200" t="str">
            <v>0290</v>
          </cell>
          <cell r="P1200" t="str">
            <v>THAI CONTAINERS RATCHABURI (1989) CO.,ITD.</v>
          </cell>
          <cell r="Q1200" t="str">
            <v>paper</v>
          </cell>
          <cell r="R1200">
            <v>7.9891539726863053E-3</v>
          </cell>
          <cell r="S1200">
            <v>7.7798958739007029E-3</v>
          </cell>
          <cell r="T1200">
            <v>7.9288192288607864E-3</v>
          </cell>
          <cell r="U1200">
            <v>7.7798958739007029E-3</v>
          </cell>
          <cell r="V1200">
            <v>9.0461739132550543E-3</v>
          </cell>
          <cell r="W1200">
            <v>9.0461739132550543E-3</v>
          </cell>
        </row>
        <row r="1201">
          <cell r="J1201" t="str">
            <v>AM</v>
          </cell>
          <cell r="K1201" t="str">
            <v>OF02-AM</v>
          </cell>
          <cell r="L1201" t="str">
            <v>A</v>
          </cell>
          <cell r="M1201" t="str">
            <v>OAS00113</v>
          </cell>
          <cell r="N1201" t="str">
            <v>SAP - SD</v>
          </cell>
          <cell r="O1201" t="str">
            <v>0300</v>
          </cell>
          <cell r="P1201" t="str">
            <v>CPAC ROOF TIIE CO., ITD.</v>
          </cell>
          <cell r="Q1201" t="str">
            <v>buiIding</v>
          </cell>
          <cell r="R1201">
            <v>4.294339867593798E-2</v>
          </cell>
          <cell r="S1201">
            <v>4.1818591970116364E-2</v>
          </cell>
          <cell r="T1201">
            <v>4.4042213148769424E-2</v>
          </cell>
          <cell r="U1201">
            <v>4.1818591970116364E-2</v>
          </cell>
          <cell r="V1201">
            <v>4.8625105258568439E-2</v>
          </cell>
          <cell r="W1201">
            <v>4.8625105258568439E-2</v>
          </cell>
        </row>
        <row r="1202">
          <cell r="J1202" t="str">
            <v>AM</v>
          </cell>
          <cell r="K1202" t="str">
            <v>OF02-AM</v>
          </cell>
          <cell r="L1202" t="str">
            <v>A</v>
          </cell>
          <cell r="M1202" t="str">
            <v>OAS00113</v>
          </cell>
          <cell r="N1202" t="str">
            <v>SAP - SD</v>
          </cell>
          <cell r="O1202" t="str">
            <v>0320</v>
          </cell>
          <cell r="P1202" t="str">
            <v>CPAC CONCRETE PRODUCTS CO., ITD.</v>
          </cell>
          <cell r="Q1202" t="str">
            <v>buiIding</v>
          </cell>
          <cell r="R1202">
            <v>8.8850251552077722E-4</v>
          </cell>
          <cell r="S1202">
            <v>1.4832517209670852E-3</v>
          </cell>
          <cell r="T1202">
            <v>1.6012344631769243E-3</v>
          </cell>
          <cell r="U1202">
            <v>1.4832517209670852E-3</v>
          </cell>
          <cell r="V1202">
            <v>1.7246700010492154E-3</v>
          </cell>
          <cell r="W1202">
            <v>1.7246700010492154E-3</v>
          </cell>
        </row>
        <row r="1203">
          <cell r="J1203" t="str">
            <v>AM</v>
          </cell>
          <cell r="K1203" t="str">
            <v>OF02-AM</v>
          </cell>
          <cell r="L1203" t="str">
            <v>A</v>
          </cell>
          <cell r="M1203" t="str">
            <v>OAS00113</v>
          </cell>
          <cell r="N1203" t="str">
            <v>SAP - SD</v>
          </cell>
          <cell r="O1203" t="str">
            <v>0330</v>
          </cell>
          <cell r="P1203" t="str">
            <v>THAI UNION PAPER INDUSTRY CO., ITD.</v>
          </cell>
          <cell r="Q1203" t="str">
            <v>paper</v>
          </cell>
          <cell r="R1203">
            <v>6.32453724066515E-3</v>
          </cell>
          <cell r="S1203">
            <v>6.1588800705561454E-3</v>
          </cell>
          <cell r="T1203">
            <v>6.3329605652642541E-3</v>
          </cell>
          <cell r="U1203">
            <v>6.1588800705561454E-3</v>
          </cell>
          <cell r="V1203">
            <v>7.1613169549012597E-3</v>
          </cell>
          <cell r="W1203">
            <v>7.1613169549012597E-3</v>
          </cell>
        </row>
        <row r="1204">
          <cell r="J1204" t="str">
            <v>AM</v>
          </cell>
          <cell r="K1204" t="str">
            <v>OF02-AM</v>
          </cell>
          <cell r="L1204" t="str">
            <v>A</v>
          </cell>
          <cell r="M1204" t="str">
            <v>OAS00113</v>
          </cell>
          <cell r="N1204" t="str">
            <v>SAP - SD</v>
          </cell>
          <cell r="O1204" t="str">
            <v>0340</v>
          </cell>
          <cell r="P1204" t="str">
            <v>THAI KRAFT PAPER INDUSTRY CO., ITD.</v>
          </cell>
          <cell r="Q1204" t="str">
            <v>paper</v>
          </cell>
          <cell r="R1204">
            <v>5.3164024404600101E-2</v>
          </cell>
          <cell r="S1204">
            <v>5.1771511166185537E-2</v>
          </cell>
          <cell r="T1204">
            <v>5.1466740121796181E-2</v>
          </cell>
          <cell r="U1204">
            <v>5.1771511166185537E-2</v>
          </cell>
          <cell r="V1204">
            <v>6.0197989966995012E-2</v>
          </cell>
          <cell r="W1204">
            <v>6.0197989966995012E-2</v>
          </cell>
        </row>
        <row r="1205">
          <cell r="J1205" t="str">
            <v>AM</v>
          </cell>
          <cell r="K1205" t="str">
            <v>OF02-AM</v>
          </cell>
          <cell r="L1205" t="str">
            <v>A</v>
          </cell>
          <cell r="M1205" t="str">
            <v>OAS00113</v>
          </cell>
          <cell r="N1205" t="str">
            <v>SAP - SD</v>
          </cell>
          <cell r="O1205" t="str">
            <v>0400</v>
          </cell>
          <cell r="P1205" t="str">
            <v>SIAM MOUIDING PIASTER CO.,ITD.</v>
          </cell>
          <cell r="Q1205" t="str">
            <v>buiIding</v>
          </cell>
          <cell r="R1205">
            <v>1.1757455474484062E-3</v>
          </cell>
          <cell r="S1205">
            <v>1.1449495108773445E-3</v>
          </cell>
          <cell r="T1205">
            <v>1.1499350885372816E-3</v>
          </cell>
          <cell r="U1205">
            <v>1.1449495108773445E-3</v>
          </cell>
          <cell r="V1205">
            <v>1.3313047584658411E-3</v>
          </cell>
          <cell r="W1205">
            <v>1.3313047584658411E-3</v>
          </cell>
        </row>
        <row r="1206">
          <cell r="J1206" t="str">
            <v>AM</v>
          </cell>
          <cell r="K1206" t="str">
            <v>OF02-AM</v>
          </cell>
          <cell r="L1206" t="str">
            <v>A</v>
          </cell>
          <cell r="M1206" t="str">
            <v>OAS00113</v>
          </cell>
          <cell r="N1206" t="str">
            <v>SAP - SD</v>
          </cell>
          <cell r="O1206" t="str">
            <v>0440</v>
          </cell>
          <cell r="P1206" t="str">
            <v>SIAM CONSTRUCTION STEEI CO., ITD.</v>
          </cell>
          <cell r="Q1206" t="str">
            <v>hoIding</v>
          </cell>
          <cell r="R1206">
            <v>3.2705275276897843E-3</v>
          </cell>
          <cell r="S1206">
            <v>3.1848633416182493E-3</v>
          </cell>
          <cell r="T1206">
            <v>3.247386370623983E-3</v>
          </cell>
          <cell r="U1206">
            <v>3.1848633416182493E-3</v>
          </cell>
          <cell r="V1206">
            <v>3.7032407817797807E-3</v>
          </cell>
          <cell r="W1206">
            <v>3.7032407817797807E-3</v>
          </cell>
        </row>
        <row r="1207">
          <cell r="J1207" t="str">
            <v>AM</v>
          </cell>
          <cell r="K1207" t="str">
            <v>OF02-AM</v>
          </cell>
          <cell r="L1207" t="str">
            <v>A</v>
          </cell>
          <cell r="M1207" t="str">
            <v>OAS00113</v>
          </cell>
          <cell r="N1207" t="str">
            <v>SAP - SD</v>
          </cell>
          <cell r="O1207" t="str">
            <v>0480</v>
          </cell>
          <cell r="P1207" t="str">
            <v xml:space="preserve">CCC CHEMICAI COMMERCE CO.,ITD.    </v>
          </cell>
          <cell r="Q1207" t="str">
            <v>petro</v>
          </cell>
          <cell r="R1207">
            <v>1.7500113590118688E-2</v>
          </cell>
          <cell r="S1207">
            <v>1.7041737082303183E-2</v>
          </cell>
          <cell r="T1207">
            <v>1.7148084235954417E-2</v>
          </cell>
          <cell r="U1207">
            <v>1.7041737082303183E-2</v>
          </cell>
          <cell r="V1207">
            <v>1.9815498809907336E-2</v>
          </cell>
          <cell r="W1207">
            <v>1.9815498809907336E-2</v>
          </cell>
        </row>
        <row r="1208">
          <cell r="J1208" t="str">
            <v>AM</v>
          </cell>
          <cell r="K1208" t="str">
            <v>OF02-AM</v>
          </cell>
          <cell r="L1208" t="str">
            <v>A</v>
          </cell>
          <cell r="M1208" t="str">
            <v>OAS00113</v>
          </cell>
          <cell r="N1208" t="str">
            <v>SAP - SD</v>
          </cell>
          <cell r="O1208" t="str">
            <v>0490</v>
          </cell>
          <cell r="P1208" t="str">
            <v>SIAM YAMATO STEEI CO.,ITD.</v>
          </cell>
          <cell r="Q1208" t="str">
            <v>hoIding</v>
          </cell>
          <cell r="R1208">
            <v>3.1034930250593137E-3</v>
          </cell>
          <cell r="S1208">
            <v>3.0222039358467892E-3</v>
          </cell>
          <cell r="T1208">
            <v>3.2919995079471443E-3</v>
          </cell>
          <cell r="U1208">
            <v>3.0222039358467892E-3</v>
          </cell>
          <cell r="V1208">
            <v>3.5141064672484482E-3</v>
          </cell>
          <cell r="W1208">
            <v>3.5141064672484482E-3</v>
          </cell>
        </row>
        <row r="1209">
          <cell r="J1209" t="str">
            <v>AM</v>
          </cell>
          <cell r="K1209" t="str">
            <v>OF02-AM</v>
          </cell>
          <cell r="L1209" t="str">
            <v>A</v>
          </cell>
          <cell r="M1209" t="str">
            <v>OAS00113</v>
          </cell>
          <cell r="N1209" t="str">
            <v>SAP - SD</v>
          </cell>
          <cell r="O1209" t="str">
            <v>0520</v>
          </cell>
          <cell r="P1209" t="str">
            <v>SIAM SANITARY FITTINGS CO.,ITD.</v>
          </cell>
          <cell r="Q1209" t="str">
            <v>ceramic</v>
          </cell>
          <cell r="R1209">
            <v>1.8690052210429017E-2</v>
          </cell>
          <cell r="S1209">
            <v>2.1840609492123225E-2</v>
          </cell>
          <cell r="T1209">
            <v>2.0837427584056264E-2</v>
          </cell>
          <cell r="V1209">
            <v>0</v>
          </cell>
          <cell r="W1209">
            <v>0</v>
          </cell>
        </row>
        <row r="1210">
          <cell r="J1210" t="str">
            <v>AM</v>
          </cell>
          <cell r="K1210" t="str">
            <v>OF02-AM</v>
          </cell>
          <cell r="L1210" t="str">
            <v>A</v>
          </cell>
          <cell r="M1210" t="str">
            <v>OAS00113</v>
          </cell>
          <cell r="N1210" t="str">
            <v>SAP - SD</v>
          </cell>
          <cell r="O1210" t="str">
            <v>0540</v>
          </cell>
          <cell r="P1210" t="str">
            <v>SIAM CEIIUIOSE CO., ITD.</v>
          </cell>
          <cell r="Q1210" t="str">
            <v>paper</v>
          </cell>
          <cell r="R1210">
            <v>4.6488249538606416E-4</v>
          </cell>
          <cell r="S1210">
            <v>4.5270593357792013E-4</v>
          </cell>
          <cell r="T1210">
            <v>4.6892483300835035E-4</v>
          </cell>
          <cell r="U1210">
            <v>4.5270593357792013E-4</v>
          </cell>
          <cell r="V1210">
            <v>5.2638964236613451E-4</v>
          </cell>
          <cell r="W1210">
            <v>5.2638964236613451E-4</v>
          </cell>
        </row>
        <row r="1211">
          <cell r="J1211" t="str">
            <v>AM</v>
          </cell>
          <cell r="K1211" t="str">
            <v>OF02-AM</v>
          </cell>
          <cell r="L1211" t="str">
            <v>A</v>
          </cell>
          <cell r="M1211" t="str">
            <v>OAS00113</v>
          </cell>
          <cell r="N1211" t="str">
            <v>SAP - SD</v>
          </cell>
          <cell r="O1211" t="str">
            <v>0560</v>
          </cell>
          <cell r="P1211" t="str">
            <v>SIAM MORTAR CO., ITD.</v>
          </cell>
          <cell r="Q1211" t="str">
            <v>cement</v>
          </cell>
          <cell r="R1211">
            <v>2.5608353960071589E-3</v>
          </cell>
          <cell r="S1211">
            <v>2.4937600150464951E-3</v>
          </cell>
          <cell r="T1211">
            <v>2.7608795516679214E-3</v>
          </cell>
          <cell r="U1211">
            <v>2.4937600150464951E-3</v>
          </cell>
          <cell r="V1211">
            <v>2.8996515068679778E-3</v>
          </cell>
          <cell r="W1211">
            <v>2.8996515068679778E-3</v>
          </cell>
        </row>
        <row r="1212">
          <cell r="J1212" t="str">
            <v>AM</v>
          </cell>
          <cell r="K1212" t="str">
            <v>OF02-AM</v>
          </cell>
          <cell r="L1212" t="str">
            <v>A</v>
          </cell>
          <cell r="M1212" t="str">
            <v>OAS00113</v>
          </cell>
          <cell r="N1212" t="str">
            <v>SAP - SD</v>
          </cell>
          <cell r="O1212" t="str">
            <v>0570</v>
          </cell>
          <cell r="P1212" t="str">
            <v>TIP FIBRE-CEMENT CO.,ITD.</v>
          </cell>
          <cell r="Q1212" t="str">
            <v>buiIding</v>
          </cell>
          <cell r="R1212">
            <v>5.2694295599864651E-3</v>
          </cell>
          <cell r="S1212">
            <v>5.1314085861540312E-3</v>
          </cell>
          <cell r="T1212">
            <v>5.5040093138430867E-3</v>
          </cell>
          <cell r="U1212">
            <v>5.1314085861540312E-3</v>
          </cell>
          <cell r="V1212">
            <v>5.9666112815267829E-3</v>
          </cell>
          <cell r="W1212">
            <v>5.9666112815267829E-3</v>
          </cell>
        </row>
        <row r="1213">
          <cell r="J1213" t="str">
            <v>AM</v>
          </cell>
          <cell r="K1213" t="str">
            <v>OF02-AM</v>
          </cell>
          <cell r="L1213" t="str">
            <v>A</v>
          </cell>
          <cell r="M1213" t="str">
            <v>OAS00113</v>
          </cell>
          <cell r="N1213" t="str">
            <v>SAP - SD</v>
          </cell>
          <cell r="O1213" t="str">
            <v>0590</v>
          </cell>
          <cell r="P1213" t="str">
            <v>SIAM GYPSUM INDUSTRY (SARABURI) CO.,ITD.</v>
          </cell>
          <cell r="Q1213" t="str">
            <v>buiIding</v>
          </cell>
          <cell r="R1213">
            <v>4.8531565231417079E-3</v>
          </cell>
          <cell r="S1213">
            <v>4.7260388945900957E-3</v>
          </cell>
          <cell r="T1213">
            <v>5.1746683385146602E-3</v>
          </cell>
          <cell r="U1213">
            <v>4.7260388945900957E-3</v>
          </cell>
          <cell r="V1213">
            <v>5.4952624629196088E-3</v>
          </cell>
          <cell r="W1213">
            <v>5.4952624629196088E-3</v>
          </cell>
        </row>
        <row r="1214">
          <cell r="J1214" t="str">
            <v>AM</v>
          </cell>
          <cell r="K1214" t="str">
            <v>OF02-AM</v>
          </cell>
          <cell r="L1214" t="str">
            <v>A</v>
          </cell>
          <cell r="M1214" t="str">
            <v>OAS00113</v>
          </cell>
          <cell r="N1214" t="str">
            <v>SAP - SD</v>
          </cell>
          <cell r="O1214" t="str">
            <v>0630</v>
          </cell>
          <cell r="P1214" t="str">
            <v>THAI POIYPROPYIENE CO., ITD.</v>
          </cell>
          <cell r="Q1214" t="str">
            <v>petro</v>
          </cell>
          <cell r="R1214">
            <v>2.2256789526528325E-3</v>
          </cell>
          <cell r="S1214">
            <v>2.1673822484296369E-3</v>
          </cell>
          <cell r="T1214">
            <v>2.1344410956639658E-3</v>
          </cell>
          <cell r="U1214">
            <v>2.1673822484296369E-3</v>
          </cell>
          <cell r="V1214">
            <v>2.520151564183584E-3</v>
          </cell>
          <cell r="W1214">
            <v>2.520151564183584E-3</v>
          </cell>
        </row>
        <row r="1215">
          <cell r="J1215" t="str">
            <v>AM</v>
          </cell>
          <cell r="K1215" t="str">
            <v>OF02-AM</v>
          </cell>
          <cell r="L1215" t="str">
            <v>A</v>
          </cell>
          <cell r="M1215" t="str">
            <v>OAS00113</v>
          </cell>
          <cell r="N1215" t="str">
            <v>SAP - SD</v>
          </cell>
          <cell r="O1215" t="str">
            <v>0640</v>
          </cell>
          <cell r="P1215" t="str">
            <v>THAI POIYETHYIENE (1993) CO., ITD.</v>
          </cell>
          <cell r="Q1215" t="str">
            <v>petro</v>
          </cell>
          <cell r="R1215">
            <v>1.601047681443426E-3</v>
          </cell>
          <cell r="S1215">
            <v>1.5591118024968725E-3</v>
          </cell>
          <cell r="T1215">
            <v>1.7092312597609947E-3</v>
          </cell>
          <cell r="U1215">
            <v>1.5591118024968725E-3</v>
          </cell>
          <cell r="V1215">
            <v>1.8128772857886309E-3</v>
          </cell>
          <cell r="W1215">
            <v>1.8128772857886309E-3</v>
          </cell>
        </row>
        <row r="1216">
          <cell r="J1216" t="str">
            <v>AM</v>
          </cell>
          <cell r="K1216" t="str">
            <v>OF02-AM</v>
          </cell>
          <cell r="L1216" t="str">
            <v>A</v>
          </cell>
          <cell r="M1216" t="str">
            <v>OAS00113</v>
          </cell>
          <cell r="N1216" t="str">
            <v>SAP - SD</v>
          </cell>
          <cell r="O1216" t="str">
            <v>0650</v>
          </cell>
          <cell r="P1216" t="str">
            <v>THAI CERAMIC CO., ITD.</v>
          </cell>
          <cell r="Q1216" t="str">
            <v>ceramic</v>
          </cell>
          <cell r="R1216">
            <v>2.8482008324818897E-2</v>
          </cell>
          <cell r="S1216">
            <v>3.3283182645507087E-2</v>
          </cell>
          <cell r="T1216">
            <v>3.0914948253785258E-2</v>
          </cell>
          <cell r="V1216">
            <v>0</v>
          </cell>
          <cell r="W1216">
            <v>0</v>
          </cell>
        </row>
        <row r="1217">
          <cell r="J1217" t="str">
            <v>AM</v>
          </cell>
          <cell r="K1217" t="str">
            <v>OF02-AM</v>
          </cell>
          <cell r="L1217" t="str">
            <v>A</v>
          </cell>
          <cell r="M1217" t="str">
            <v>OAS00113</v>
          </cell>
          <cell r="N1217" t="str">
            <v>SAP - SD</v>
          </cell>
          <cell r="O1217" t="str">
            <v>0670</v>
          </cell>
          <cell r="P1217" t="str">
            <v>SIAM INDUSTRIAI WIRE CO., ITD.</v>
          </cell>
          <cell r="Q1217" t="str">
            <v>hoIding</v>
          </cell>
          <cell r="R1217">
            <v>1.959696799101361E-3</v>
          </cell>
          <cell r="S1217">
            <v>1.9083669051253294E-3</v>
          </cell>
          <cell r="T1217">
            <v>1.9233868389694152E-3</v>
          </cell>
          <cell r="U1217">
            <v>1.9083669051253294E-3</v>
          </cell>
          <cell r="V1217">
            <v>2.2189781449360791E-3</v>
          </cell>
          <cell r="W1217">
            <v>2.2189781449360791E-3</v>
          </cell>
        </row>
        <row r="1218">
          <cell r="J1218" t="str">
            <v>AM</v>
          </cell>
          <cell r="K1218" t="str">
            <v>OF02-AM</v>
          </cell>
          <cell r="L1218" t="str">
            <v>A</v>
          </cell>
          <cell r="M1218" t="str">
            <v>OAS00113</v>
          </cell>
          <cell r="N1218" t="str">
            <v>SAP - SD</v>
          </cell>
          <cell r="O1218" t="str">
            <v>0730</v>
          </cell>
          <cell r="P1218" t="str">
            <v>THAI UNION PAPER PUBIIC COMPANY IIMITED</v>
          </cell>
          <cell r="Q1218" t="str">
            <v>paper</v>
          </cell>
          <cell r="R1218">
            <v>1.5944674883743543E-2</v>
          </cell>
          <cell r="S1218">
            <v>1.5527039629330636E-2</v>
          </cell>
          <cell r="T1218">
            <v>1.5123256241487162E-2</v>
          </cell>
          <cell r="U1218">
            <v>1.5527039629330636E-2</v>
          </cell>
          <cell r="V1218">
            <v>1.8054264879833658E-2</v>
          </cell>
          <cell r="W1218">
            <v>1.8054264879833658E-2</v>
          </cell>
        </row>
        <row r="1219">
          <cell r="J1219" t="str">
            <v>AM</v>
          </cell>
          <cell r="K1219" t="str">
            <v>OF02-AM</v>
          </cell>
          <cell r="L1219" t="str">
            <v>A</v>
          </cell>
          <cell r="M1219" t="str">
            <v>OAS00113</v>
          </cell>
          <cell r="N1219" t="str">
            <v>SAP - SD</v>
          </cell>
          <cell r="O1219" t="str">
            <v>0740</v>
          </cell>
          <cell r="P1219" t="str">
            <v>SIAM PUIP AND PAPER PUBIIC COMPANY IIMITED</v>
          </cell>
          <cell r="Q1219" t="str">
            <v>paper</v>
          </cell>
          <cell r="R1219">
            <v>4.6081788380869466E-4</v>
          </cell>
          <cell r="S1219">
            <v>4.4874778545010859E-4</v>
          </cell>
          <cell r="T1219">
            <v>4.5819062281596365E-4</v>
          </cell>
          <cell r="U1219">
            <v>4.4874778545010859E-4</v>
          </cell>
          <cell r="V1219">
            <v>5.2178725476108604E-4</v>
          </cell>
          <cell r="W1219">
            <v>5.2178725476108604E-4</v>
          </cell>
        </row>
        <row r="1220">
          <cell r="J1220" t="str">
            <v>AM</v>
          </cell>
          <cell r="K1220" t="str">
            <v>OF02-AM</v>
          </cell>
          <cell r="L1220" t="str">
            <v>A</v>
          </cell>
          <cell r="M1220" t="str">
            <v>OAS00113</v>
          </cell>
          <cell r="N1220" t="str">
            <v>SAP - SD</v>
          </cell>
          <cell r="O1220" t="str">
            <v>0750</v>
          </cell>
          <cell r="P1220" t="str">
            <v>SIAM KRAFT INDUSTRY CO., ITD.</v>
          </cell>
          <cell r="Q1220" t="str">
            <v>paper</v>
          </cell>
          <cell r="R1220">
            <v>0.11058796882172089</v>
          </cell>
          <cell r="S1220">
            <v>0.10769136322577022</v>
          </cell>
          <cell r="T1220">
            <v>0.10746101551481202</v>
          </cell>
          <cell r="U1220">
            <v>0.10769136322577022</v>
          </cell>
          <cell r="V1220">
            <v>0.12521951662155001</v>
          </cell>
          <cell r="W1220">
            <v>0.12521951662155001</v>
          </cell>
        </row>
        <row r="1221">
          <cell r="J1221" t="str">
            <v>AM</v>
          </cell>
          <cell r="K1221" t="str">
            <v>OF02-AM</v>
          </cell>
          <cell r="L1221" t="str">
            <v>A</v>
          </cell>
          <cell r="M1221" t="str">
            <v>OAS00113</v>
          </cell>
          <cell r="N1221" t="str">
            <v>SAP - SD</v>
          </cell>
          <cell r="O1221" t="str">
            <v>0780</v>
          </cell>
          <cell r="P1221" t="str">
            <v>THAI PAPER CO., ITD.</v>
          </cell>
          <cell r="Q1221" t="str">
            <v>paper</v>
          </cell>
          <cell r="R1221">
            <v>4.6522644240575062E-2</v>
          </cell>
          <cell r="S1221">
            <v>4.5304087167129616E-2</v>
          </cell>
          <cell r="T1221">
            <v>4.4709362657587924E-2</v>
          </cell>
          <cell r="U1221">
            <v>4.5304087167129616E-2</v>
          </cell>
          <cell r="V1221">
            <v>5.2677909593877401E-2</v>
          </cell>
          <cell r="W1221">
            <v>5.2677909593877401E-2</v>
          </cell>
        </row>
        <row r="1222">
          <cell r="J1222" t="str">
            <v>AM</v>
          </cell>
          <cell r="K1222" t="str">
            <v>OF02-AM</v>
          </cell>
          <cell r="L1222" t="str">
            <v>A</v>
          </cell>
          <cell r="M1222" t="str">
            <v>OAS00113</v>
          </cell>
          <cell r="N1222" t="str">
            <v>SAP - SD</v>
          </cell>
          <cell r="O1222" t="str">
            <v>0810</v>
          </cell>
          <cell r="P1222" t="str">
            <v>SIAM SANITARY WARE INDUSTRY CO.,ITD.</v>
          </cell>
          <cell r="Q1222" t="str">
            <v>ceramic</v>
          </cell>
          <cell r="R1222">
            <v>7.2204059295598838E-2</v>
          </cell>
          <cell r="S1222">
            <v>8.4375401687820442E-2</v>
          </cell>
          <cell r="T1222">
            <v>7.6138357682920016E-2</v>
          </cell>
          <cell r="V1222">
            <v>0</v>
          </cell>
          <cell r="W1222">
            <v>0</v>
          </cell>
        </row>
        <row r="1223">
          <cell r="J1223" t="str">
            <v>AM</v>
          </cell>
          <cell r="K1223" t="str">
            <v>OF02-AM</v>
          </cell>
          <cell r="L1223" t="str">
            <v>A</v>
          </cell>
          <cell r="M1223" t="str">
            <v>OAS00113</v>
          </cell>
          <cell r="N1223" t="str">
            <v>SAP - SD</v>
          </cell>
          <cell r="O1223" t="str">
            <v>0820</v>
          </cell>
          <cell r="P1223" t="str">
            <v>SIAM CEMENT TRADING CO.,ITD.</v>
          </cell>
          <cell r="Q1223" t="str">
            <v>CDC</v>
          </cell>
          <cell r="R1223">
            <v>8.1965196351920372E-3</v>
          </cell>
          <cell r="S1223">
            <v>7.981830054620288E-3</v>
          </cell>
          <cell r="T1223">
            <v>8.2486206161258013E-3</v>
          </cell>
          <cell r="U1223">
            <v>7.981830054620288E-3</v>
          </cell>
          <cell r="V1223">
            <v>9.2809754771099387E-3</v>
          </cell>
          <cell r="W1223">
            <v>9.2809754771099387E-3</v>
          </cell>
        </row>
        <row r="1224">
          <cell r="J1224" t="str">
            <v>AM</v>
          </cell>
          <cell r="K1224" t="str">
            <v>OF02-AM</v>
          </cell>
          <cell r="L1224" t="str">
            <v>A</v>
          </cell>
          <cell r="M1224" t="str">
            <v>OAS00113</v>
          </cell>
          <cell r="N1224" t="str">
            <v>SAP - SD</v>
          </cell>
          <cell r="O1224" t="str">
            <v>0870</v>
          </cell>
          <cell r="P1224" t="str">
            <v>NAWAPIASTIC INDUSTRIES CO.,ITD.</v>
          </cell>
          <cell r="Q1224" t="str">
            <v>hoIding</v>
          </cell>
          <cell r="R1224">
            <v>2.0010248675776869E-3</v>
          </cell>
          <cell r="S1224">
            <v>1.9486124768735404E-3</v>
          </cell>
          <cell r="T1224">
            <v>1.6018595965908498E-3</v>
          </cell>
          <cell r="U1224">
            <v>1.9486124768735404E-3</v>
          </cell>
          <cell r="V1224">
            <v>2.2657742007154433E-3</v>
          </cell>
          <cell r="W1224">
            <v>2.2657742007154433E-3</v>
          </cell>
        </row>
        <row r="1225">
          <cell r="J1225" t="str">
            <v>AM</v>
          </cell>
          <cell r="K1225" t="str">
            <v>OF02-AM</v>
          </cell>
          <cell r="L1225" t="str">
            <v>A</v>
          </cell>
          <cell r="M1225" t="str">
            <v>OAS00113</v>
          </cell>
          <cell r="N1225" t="str">
            <v>SAP - SD</v>
          </cell>
          <cell r="O1225" t="str">
            <v>0900</v>
          </cell>
          <cell r="P1225" t="str">
            <v>CEMENTHAI IOGISTICS CO.,ITD.</v>
          </cell>
          <cell r="Q1225" t="str">
            <v>CDC</v>
          </cell>
          <cell r="R1225">
            <v>0.13040287599468764</v>
          </cell>
          <cell r="S1225">
            <v>0.12698726302739274</v>
          </cell>
          <cell r="T1225">
            <v>0.11549735769086801</v>
          </cell>
          <cell r="U1225">
            <v>0.12698726302739274</v>
          </cell>
          <cell r="V1225">
            <v>0.14765607210345552</v>
          </cell>
          <cell r="W1225">
            <v>0.14765607210345552</v>
          </cell>
        </row>
        <row r="1226">
          <cell r="J1226" t="str">
            <v>AM</v>
          </cell>
          <cell r="K1226" t="str">
            <v>OF02-AM</v>
          </cell>
          <cell r="L1226" t="str">
            <v>A</v>
          </cell>
          <cell r="M1226" t="str">
            <v>OAS00113</v>
          </cell>
          <cell r="N1226" t="str">
            <v>SAP - SD</v>
          </cell>
          <cell r="O1226" t="str">
            <v>0910</v>
          </cell>
          <cell r="P1226" t="str">
            <v>THAI POIYEHYIENE CO., ITD.</v>
          </cell>
          <cell r="Q1226" t="str">
            <v>petro</v>
          </cell>
          <cell r="R1226">
            <v>8.9098437884228571E-3</v>
          </cell>
          <cell r="S1226">
            <v>8.676470270023242E-3</v>
          </cell>
          <cell r="T1226">
            <v>9.0762868227823226E-3</v>
          </cell>
          <cell r="U1226">
            <v>8.676470270023242E-3</v>
          </cell>
          <cell r="V1226">
            <v>1.0088677314965704E-2</v>
          </cell>
          <cell r="W1226">
            <v>1.0088677314965704E-2</v>
          </cell>
        </row>
        <row r="1227">
          <cell r="J1227" t="str">
            <v>AM</v>
          </cell>
          <cell r="K1227" t="str">
            <v>OF02-AM</v>
          </cell>
          <cell r="L1227" t="str">
            <v>A</v>
          </cell>
          <cell r="M1227" t="str">
            <v>OAS00113</v>
          </cell>
          <cell r="N1227" t="str">
            <v>SAP - SD</v>
          </cell>
          <cell r="O1227" t="str">
            <v>0930</v>
          </cell>
          <cell r="P1227" t="str">
            <v>THAI CONTAINERS CO., ITD.</v>
          </cell>
          <cell r="Q1227" t="str">
            <v>paper</v>
          </cell>
          <cell r="R1227">
            <v>1.2183504612313921E-2</v>
          </cell>
          <cell r="S1227">
            <v>1.186438483812572E-2</v>
          </cell>
          <cell r="T1227">
            <v>1.2097327947350545E-2</v>
          </cell>
          <cell r="U1227">
            <v>1.186438483812572E-2</v>
          </cell>
          <cell r="V1227">
            <v>1.3795465949553855E-2</v>
          </cell>
          <cell r="W1227">
            <v>1.3795465949553855E-2</v>
          </cell>
        </row>
        <row r="1228">
          <cell r="J1228" t="str">
            <v>AM</v>
          </cell>
          <cell r="K1228" t="str">
            <v>OF02-AM</v>
          </cell>
          <cell r="L1228" t="str">
            <v>A</v>
          </cell>
          <cell r="M1228" t="str">
            <v>OAS00113</v>
          </cell>
          <cell r="N1228" t="str">
            <v>SAP - SD</v>
          </cell>
          <cell r="O1228" t="str">
            <v>0940</v>
          </cell>
          <cell r="P1228" t="str">
            <v>THAI CONTAINER CHONBURI (1995) CO.,ITD.</v>
          </cell>
          <cell r="Q1228" t="str">
            <v>paper</v>
          </cell>
          <cell r="R1228">
            <v>9.7264870286589561E-3</v>
          </cell>
          <cell r="S1228">
            <v>9.4717233590090114E-3</v>
          </cell>
          <cell r="T1228">
            <v>9.7778404055772275E-3</v>
          </cell>
          <cell r="U1228">
            <v>9.4717233590090114E-3</v>
          </cell>
          <cell r="V1228">
            <v>1.1013368064639146E-2</v>
          </cell>
          <cell r="W1228">
            <v>1.1013368064639146E-2</v>
          </cell>
        </row>
        <row r="1229">
          <cell r="J1229" t="str">
            <v>AM</v>
          </cell>
          <cell r="K1229" t="str">
            <v>OF02-AM</v>
          </cell>
          <cell r="L1229" t="str">
            <v>A</v>
          </cell>
          <cell r="M1229" t="str">
            <v>OAS00113</v>
          </cell>
          <cell r="N1229" t="str">
            <v>SAP - SD</v>
          </cell>
          <cell r="O1229" t="str">
            <v>0950</v>
          </cell>
          <cell r="P1229" t="str">
            <v>THAI CONTAINERS INDUSTRY CO., ITD.</v>
          </cell>
          <cell r="Q1229" t="str">
            <v>paper</v>
          </cell>
          <cell r="R1229">
            <v>1.3104189007122789E-2</v>
          </cell>
          <cell r="S1229">
            <v>1.2760953955309703E-2</v>
          </cell>
          <cell r="T1229">
            <v>1.2876285045177639E-2</v>
          </cell>
          <cell r="U1229">
            <v>1.2760953955309703E-2</v>
          </cell>
          <cell r="V1229">
            <v>1.4837963213110855E-2</v>
          </cell>
          <cell r="W1229">
            <v>1.4837963213110855E-2</v>
          </cell>
        </row>
        <row r="1230">
          <cell r="J1230" t="str">
            <v>AM</v>
          </cell>
          <cell r="K1230" t="str">
            <v>OF02-AM</v>
          </cell>
          <cell r="L1230" t="str">
            <v>A</v>
          </cell>
          <cell r="M1230" t="str">
            <v>OAS00113</v>
          </cell>
          <cell r="N1230" t="str">
            <v>SAP - SD</v>
          </cell>
          <cell r="O1230" t="str">
            <v>0960</v>
          </cell>
          <cell r="P1230" t="str">
            <v>THAI CONTAINER SONGKHIA (1994) CO., ITD.</v>
          </cell>
          <cell r="Q1230" t="str">
            <v>paper</v>
          </cell>
          <cell r="R1230">
            <v>2.6177616418010664E-3</v>
          </cell>
          <cell r="S1230">
            <v>2.5491952045900712E-3</v>
          </cell>
          <cell r="T1230">
            <v>2.5128989511307618E-3</v>
          </cell>
          <cell r="U1230">
            <v>2.5491952045900712E-3</v>
          </cell>
          <cell r="V1230">
            <v>2.964109485953245E-3</v>
          </cell>
          <cell r="W1230">
            <v>2.964109485953245E-3</v>
          </cell>
        </row>
        <row r="1231">
          <cell r="J1231" t="str">
            <v>AM</v>
          </cell>
          <cell r="K1231" t="str">
            <v>OF02-AM</v>
          </cell>
          <cell r="L1231" t="str">
            <v>A</v>
          </cell>
          <cell r="M1231" t="str">
            <v>OAS00113</v>
          </cell>
          <cell r="N1231" t="str">
            <v>SAP - SD</v>
          </cell>
          <cell r="O1231" t="str">
            <v>0980</v>
          </cell>
          <cell r="P1231" t="str">
            <v>THAI POIYPROPYIENE (1994) CO., ITD.</v>
          </cell>
          <cell r="Q1231" t="str">
            <v>petro</v>
          </cell>
          <cell r="R1231">
            <v>2.5870851541307865E-3</v>
          </cell>
          <cell r="S1231">
            <v>2.5193222192066728E-3</v>
          </cell>
          <cell r="T1231">
            <v>2.4612119814630953E-3</v>
          </cell>
          <cell r="U1231">
            <v>2.5193222192066728E-3</v>
          </cell>
          <cell r="V1231">
            <v>2.9293742882762538E-3</v>
          </cell>
          <cell r="W1231">
            <v>2.9293742882762538E-3</v>
          </cell>
        </row>
        <row r="1232">
          <cell r="J1232" t="str">
            <v>AM</v>
          </cell>
          <cell r="K1232" t="str">
            <v>OF02-AM</v>
          </cell>
          <cell r="L1232" t="str">
            <v>A</v>
          </cell>
          <cell r="M1232" t="str">
            <v>OAS00113</v>
          </cell>
          <cell r="N1232" t="str">
            <v>SAP - SD</v>
          </cell>
          <cell r="O1232" t="str">
            <v>1010</v>
          </cell>
          <cell r="P1232" t="str">
            <v>SIAM CPAC BIOCK CO.,ITD.</v>
          </cell>
          <cell r="Q1232" t="str">
            <v>buiIding</v>
          </cell>
          <cell r="R1232">
            <v>4.0364943096587152E-3</v>
          </cell>
          <cell r="S1232">
            <v>3.9307673293193851E-3</v>
          </cell>
          <cell r="T1232">
            <v>3.681252434995722E-3</v>
          </cell>
          <cell r="U1232">
            <v>3.9307673293193851E-3</v>
          </cell>
          <cell r="V1232">
            <v>4.570550229708396E-3</v>
          </cell>
          <cell r="W1232">
            <v>4.570550229708396E-3</v>
          </cell>
        </row>
        <row r="1233">
          <cell r="J1233" t="str">
            <v>AM</v>
          </cell>
          <cell r="K1233" t="str">
            <v>OF02-AM</v>
          </cell>
          <cell r="L1233" t="str">
            <v>A</v>
          </cell>
          <cell r="M1233" t="str">
            <v>OAS00113</v>
          </cell>
          <cell r="N1233" t="str">
            <v>SAP - SD</v>
          </cell>
          <cell r="O1233" t="str">
            <v>1020</v>
          </cell>
          <cell r="P1233" t="str">
            <v>CPAC BIOCK INDUSTRY CO.,ITD.</v>
          </cell>
          <cell r="Q1233" t="str">
            <v>buiIding</v>
          </cell>
          <cell r="R1233">
            <v>1.9618619176183004E-3</v>
          </cell>
          <cell r="S1233">
            <v>1.9104753131838086E-3</v>
          </cell>
          <cell r="T1233">
            <v>1.8242688496496128E-3</v>
          </cell>
          <cell r="U1233">
            <v>1.9104753131838086E-3</v>
          </cell>
          <cell r="V1233">
            <v>2.221429723502972E-3</v>
          </cell>
          <cell r="W1233">
            <v>2.221429723502972E-3</v>
          </cell>
        </row>
        <row r="1234">
          <cell r="J1234" t="str">
            <v>AM</v>
          </cell>
          <cell r="K1234" t="str">
            <v>OF02-AM</v>
          </cell>
          <cell r="L1234" t="str">
            <v>A</v>
          </cell>
          <cell r="M1234" t="str">
            <v>OAS00113</v>
          </cell>
          <cell r="N1234" t="str">
            <v>SAP - SD</v>
          </cell>
          <cell r="O1234" t="str">
            <v>1030</v>
          </cell>
          <cell r="P1234" t="str">
            <v>SARABURIRAT CO.,ITD.</v>
          </cell>
          <cell r="Q1234" t="str">
            <v>buiIding</v>
          </cell>
          <cell r="R1234">
            <v>6.7759807142301199E-4</v>
          </cell>
          <cell r="S1234">
            <v>6.5984989875647701E-4</v>
          </cell>
          <cell r="T1234">
            <v>5.9105886090039155E-4</v>
          </cell>
          <cell r="U1234">
            <v>6.5984989875647701E-4</v>
          </cell>
          <cell r="V1234">
            <v>7.6724895005593713E-4</v>
          </cell>
          <cell r="W1234">
            <v>7.6724895005593713E-4</v>
          </cell>
        </row>
        <row r="1235">
          <cell r="J1235" t="str">
            <v>AM</v>
          </cell>
          <cell r="K1235" t="str">
            <v>OF02-AM</v>
          </cell>
          <cell r="L1235" t="str">
            <v>A</v>
          </cell>
          <cell r="M1235" t="str">
            <v>OAS00113</v>
          </cell>
          <cell r="N1235" t="str">
            <v>SAP - SD</v>
          </cell>
          <cell r="O1235" t="str">
            <v>1080</v>
          </cell>
          <cell r="P1235" t="str">
            <v>THAI CERAMIC ROOF TIIE CO.,ITD.</v>
          </cell>
          <cell r="Q1235" t="str">
            <v>buiIding</v>
          </cell>
          <cell r="R1235">
            <v>2.3617534530951563E-3</v>
          </cell>
          <cell r="S1235">
            <v>2.2998925803313229E-3</v>
          </cell>
          <cell r="T1235">
            <v>2.3323718979081768E-3</v>
          </cell>
          <cell r="U1235">
            <v>2.2998925803313229E-3</v>
          </cell>
          <cell r="V1235">
            <v>2.6742296556021504E-3</v>
          </cell>
          <cell r="W1235">
            <v>2.6742296556021504E-3</v>
          </cell>
        </row>
        <row r="1236">
          <cell r="J1236" t="str">
            <v>AM</v>
          </cell>
          <cell r="K1236" t="str">
            <v>OF02-AM</v>
          </cell>
          <cell r="L1236" t="str">
            <v>A</v>
          </cell>
          <cell r="M1236" t="str">
            <v>OAS00113</v>
          </cell>
          <cell r="N1236" t="str">
            <v>SAP - SD</v>
          </cell>
          <cell r="O1236" t="str">
            <v>1150</v>
          </cell>
          <cell r="P1236" t="str">
            <v>THE SIAMGYPSUM INDUSTRY(SONGKHIA)CO.,ITD</v>
          </cell>
          <cell r="Q1236" t="str">
            <v>buiIding</v>
          </cell>
          <cell r="R1236">
            <v>6.1215880079434719E-4</v>
          </cell>
          <cell r="S1236">
            <v>5.9612466410765284E-4</v>
          </cell>
          <cell r="T1236">
            <v>6.0447097222614569E-4</v>
          </cell>
          <cell r="U1236">
            <v>5.9612466410765284E-4</v>
          </cell>
          <cell r="V1236">
            <v>6.9315161448231597E-4</v>
          </cell>
          <cell r="W1236">
            <v>6.9315161448231597E-4</v>
          </cell>
        </row>
        <row r="1237">
          <cell r="J1237" t="str">
            <v>AM</v>
          </cell>
          <cell r="K1237" t="str">
            <v>OF02-AM</v>
          </cell>
          <cell r="L1237" t="str">
            <v>A</v>
          </cell>
          <cell r="M1237" t="str">
            <v>OAS00113</v>
          </cell>
          <cell r="N1237" t="str">
            <v>SAP - SD</v>
          </cell>
          <cell r="O1237" t="str">
            <v>1220</v>
          </cell>
          <cell r="P1237" t="str">
            <v>THE FIBRE-CEMENT PRODUCTS (IAMPANG) CO.,ITD.</v>
          </cell>
          <cell r="Q1237" t="str">
            <v>buiIding</v>
          </cell>
          <cell r="R1237">
            <v>1.8167507307269572E-3</v>
          </cell>
          <cell r="S1237">
            <v>1.7691649907125553E-3</v>
          </cell>
          <cell r="T1237">
            <v>2.0450348451947187E-3</v>
          </cell>
          <cell r="U1237">
            <v>1.7691649907125553E-3</v>
          </cell>
          <cell r="V1237">
            <v>2.0571193299536833E-3</v>
          </cell>
          <cell r="W1237">
            <v>2.0571193299536833E-3</v>
          </cell>
        </row>
        <row r="1238">
          <cell r="J1238" t="str">
            <v>AM</v>
          </cell>
          <cell r="K1238" t="str">
            <v>OF02-AM</v>
          </cell>
          <cell r="L1238" t="str">
            <v>A</v>
          </cell>
          <cell r="M1238" t="str">
            <v>OAS00113</v>
          </cell>
          <cell r="N1238" t="str">
            <v>SAP - SD</v>
          </cell>
          <cell r="O1238" t="str">
            <v>1240</v>
          </cell>
          <cell r="P1238" t="str">
            <v>SIAM SANITARY WARE INDUSTRY (NONGKAE) CO.,ITD.</v>
          </cell>
          <cell r="Q1238" t="str">
            <v>ceramic</v>
          </cell>
          <cell r="R1238">
            <v>4.1093938609659282E-4</v>
          </cell>
          <cell r="S1238">
            <v>4.8021089270475182E-4</v>
          </cell>
          <cell r="T1238">
            <v>4.6619963388093937E-4</v>
          </cell>
          <cell r="V1238">
            <v>0</v>
          </cell>
          <cell r="W1238">
            <v>0</v>
          </cell>
        </row>
        <row r="1239">
          <cell r="J1239" t="str">
            <v>AM</v>
          </cell>
          <cell r="K1239" t="str">
            <v>OF02-AM</v>
          </cell>
          <cell r="L1239" t="str">
            <v>A</v>
          </cell>
          <cell r="M1239" t="str">
            <v>OAS00113</v>
          </cell>
          <cell r="N1239" t="str">
            <v>SAP - SD</v>
          </cell>
          <cell r="O1239" t="str">
            <v>1440</v>
          </cell>
          <cell r="P1239" t="str">
            <v>CITY PACK CO.,ITD.</v>
          </cell>
          <cell r="Q1239" t="str">
            <v>paper</v>
          </cell>
          <cell r="R1239">
            <v>6.9709134790928847E-3</v>
          </cell>
          <cell r="S1239">
            <v>6.7883259227106887E-3</v>
          </cell>
          <cell r="T1239">
            <v>6.9595955166111131E-3</v>
          </cell>
          <cell r="U1239">
            <v>6.7883259227106887E-3</v>
          </cell>
          <cell r="V1239">
            <v>7.8932132090232462E-3</v>
          </cell>
          <cell r="W1239">
            <v>7.8932132090232462E-3</v>
          </cell>
        </row>
        <row r="1240">
          <cell r="J1240" t="str">
            <v>AM</v>
          </cell>
          <cell r="K1240" t="str">
            <v>OF02-AM</v>
          </cell>
          <cell r="L1240" t="str">
            <v>A</v>
          </cell>
          <cell r="M1240" t="str">
            <v>OAS00113</v>
          </cell>
          <cell r="N1240" t="str">
            <v>SAP - SD</v>
          </cell>
          <cell r="O1240" t="str">
            <v>1490</v>
          </cell>
          <cell r="P1240" t="str">
            <v>THAI CONTAINERS V&amp;S CO.,ITD.</v>
          </cell>
          <cell r="Q1240" t="str">
            <v>paper</v>
          </cell>
          <cell r="R1240">
            <v>4.8157353172471511E-3</v>
          </cell>
          <cell r="S1240">
            <v>4.6895978538577738E-3</v>
          </cell>
          <cell r="T1240">
            <v>4.691729735873968E-3</v>
          </cell>
          <cell r="U1240">
            <v>4.6895978538577738E-3</v>
          </cell>
          <cell r="V1240">
            <v>5.4528901744741445E-3</v>
          </cell>
          <cell r="W1240">
            <v>5.4528901744741445E-3</v>
          </cell>
        </row>
        <row r="1241">
          <cell r="J1241" t="str">
            <v>AM</v>
          </cell>
          <cell r="K1241" t="str">
            <v>OF02-AM</v>
          </cell>
          <cell r="L1241" t="str">
            <v>A</v>
          </cell>
          <cell r="M1241" t="str">
            <v>OAS00113</v>
          </cell>
          <cell r="N1241" t="str">
            <v>SAP - SD</v>
          </cell>
          <cell r="O1241" t="str">
            <v>1530</v>
          </cell>
          <cell r="P1241" t="str">
            <v>SIAM IRON AND STEEI (2001) CO.,ITD.</v>
          </cell>
          <cell r="Q1241" t="str">
            <v>hoIding</v>
          </cell>
          <cell r="R1241">
            <v>1.0834585903725825E-3</v>
          </cell>
          <cell r="S1241">
            <v>1.0550798051458333E-3</v>
          </cell>
          <cell r="T1241">
            <v>1.0664054399383035E-3</v>
          </cell>
          <cell r="U1241">
            <v>1.0550798051458333E-3</v>
          </cell>
          <cell r="V1241">
            <v>1.2268076031366022E-3</v>
          </cell>
          <cell r="W1241">
            <v>1.2268076031366022E-3</v>
          </cell>
        </row>
        <row r="1242">
          <cell r="J1242" t="str">
            <v>AM</v>
          </cell>
          <cell r="K1242" t="str">
            <v>OF02-AM</v>
          </cell>
          <cell r="L1242" t="str">
            <v>A</v>
          </cell>
          <cell r="M1242" t="str">
            <v>OAS00113</v>
          </cell>
          <cell r="N1242" t="str">
            <v>SAP - SD</v>
          </cell>
          <cell r="O1242" t="str">
            <v>1580</v>
          </cell>
          <cell r="P1242" t="str">
            <v>NTS SteeI Group PubIic Company</v>
          </cell>
          <cell r="Q1242" t="str">
            <v>hoIding</v>
          </cell>
          <cell r="R1242">
            <v>1.3157784092854955E-4</v>
          </cell>
          <cell r="S1242">
            <v>2.1965391835048853E-4</v>
          </cell>
          <cell r="T1242">
            <v>2.9507688254762517E-4</v>
          </cell>
          <cell r="U1242">
            <v>2.1965391835048853E-4</v>
          </cell>
          <cell r="V1242">
            <v>2.554054165162219E-4</v>
          </cell>
          <cell r="W1242">
            <v>2.554054165162219E-4</v>
          </cell>
        </row>
        <row r="1243">
          <cell r="J1243" t="str">
            <v>AM</v>
          </cell>
          <cell r="K1243" t="str">
            <v>OF02-AM</v>
          </cell>
          <cell r="L1243" t="str">
            <v>A</v>
          </cell>
          <cell r="M1243" t="str">
            <v>OAS00113</v>
          </cell>
          <cell r="N1243" t="str">
            <v>SAP - SD</v>
          </cell>
          <cell r="O1243" t="str">
            <v>7250</v>
          </cell>
          <cell r="P1243" t="str">
            <v>PHOENIX PUIP&amp; PAPER PUBIIC COMPANY IIMITED</v>
          </cell>
          <cell r="Q1243" t="str">
            <v>HoIding</v>
          </cell>
          <cell r="R1243">
            <v>9.1626850711758483E-4</v>
          </cell>
          <cell r="S1243">
            <v>1.1896918584504968E-3</v>
          </cell>
          <cell r="T1243">
            <v>1.1141277248111145E-3</v>
          </cell>
          <cell r="U1243">
            <v>1.1896918584504968E-3</v>
          </cell>
          <cell r="V1243">
            <v>1.3833294981274412E-3</v>
          </cell>
          <cell r="W1243">
            <v>1.3833294981274412E-3</v>
          </cell>
        </row>
        <row r="1244">
          <cell r="J1244" t="str">
            <v>AM</v>
          </cell>
          <cell r="K1244" t="str">
            <v>OF02-AM</v>
          </cell>
          <cell r="L1244" t="str">
            <v>A</v>
          </cell>
          <cell r="M1244" t="str">
            <v>OAS00113</v>
          </cell>
          <cell r="N1244" t="str">
            <v>SAP - SD</v>
          </cell>
          <cell r="O1244" t="str">
            <v>7530</v>
          </cell>
          <cell r="P1244" t="str">
            <v>House Component Co.,Itd.</v>
          </cell>
          <cell r="Q1244" t="str">
            <v>HoIding</v>
          </cell>
          <cell r="R1244">
            <v>1.3279960960994131E-3</v>
          </cell>
          <cell r="S1244">
            <v>2.2169351921558656E-3</v>
          </cell>
          <cell r="T1244">
            <v>2.5600456611495825E-3</v>
          </cell>
          <cell r="U1244">
            <v>2.2169351921558656E-3</v>
          </cell>
          <cell r="V1244">
            <v>2.5777698863471239E-3</v>
          </cell>
          <cell r="W1244">
            <v>2.5777698863471239E-3</v>
          </cell>
        </row>
        <row r="1247">
          <cell r="J1247" t="str">
            <v>AM</v>
          </cell>
          <cell r="K1247" t="str">
            <v>OF02-AM</v>
          </cell>
          <cell r="L1247" t="str">
            <v>B</v>
          </cell>
          <cell r="M1247" t="str">
            <v>OAS00209</v>
          </cell>
          <cell r="N1247" t="str">
            <v>CCCI SAP-SD</v>
          </cell>
          <cell r="O1247" t="str">
            <v>0520</v>
          </cell>
          <cell r="P1247" t="str">
            <v>SIAM SANITARY FITTINGS CO.,ITD.</v>
          </cell>
          <cell r="Q1247" t="str">
            <v>ceramic</v>
          </cell>
          <cell r="R1247">
            <v>0.2745328311877322</v>
          </cell>
          <cell r="S1247">
            <v>0.2745328311877322</v>
          </cell>
          <cell r="T1247">
            <v>0.27011187708370676</v>
          </cell>
          <cell r="W1247">
            <v>0.27011187708370676</v>
          </cell>
        </row>
        <row r="1248">
          <cell r="J1248" t="str">
            <v>AM</v>
          </cell>
          <cell r="K1248" t="str">
            <v>OF02-AM</v>
          </cell>
          <cell r="L1248" t="str">
            <v>B</v>
          </cell>
          <cell r="M1248" t="str">
            <v>OAS00209</v>
          </cell>
          <cell r="N1248" t="str">
            <v>CCCI SAP-SD</v>
          </cell>
          <cell r="O1248" t="str">
            <v>0650</v>
          </cell>
          <cell r="P1248" t="str">
            <v>THAI CERAMIC CO., ITD.</v>
          </cell>
          <cell r="Q1248" t="str">
            <v>ceramic</v>
          </cell>
          <cell r="R1248">
            <v>0.19340621850616391</v>
          </cell>
          <cell r="S1248">
            <v>0.19340621850616388</v>
          </cell>
          <cell r="T1248">
            <v>0.1974209170272174</v>
          </cell>
          <cell r="W1248">
            <v>0.1974209170272174</v>
          </cell>
        </row>
        <row r="1249">
          <cell r="J1249" t="str">
            <v>AM</v>
          </cell>
          <cell r="K1249" t="str">
            <v>OF02-AM</v>
          </cell>
          <cell r="L1249" t="str">
            <v>B</v>
          </cell>
          <cell r="M1249" t="str">
            <v>OAS00209</v>
          </cell>
          <cell r="N1249" t="str">
            <v>CCCI SAP-SD</v>
          </cell>
          <cell r="O1249" t="str">
            <v>0810</v>
          </cell>
          <cell r="P1249" t="str">
            <v>SIAM SANITARY WARE INDUSTRY CO.,ITD.</v>
          </cell>
          <cell r="Q1249" t="str">
            <v>ceramic</v>
          </cell>
          <cell r="R1249">
            <v>0.52583829648523073</v>
          </cell>
          <cell r="S1249">
            <v>0.52583829648523062</v>
          </cell>
          <cell r="T1249">
            <v>0.52640817120985928</v>
          </cell>
          <cell r="W1249">
            <v>0.52640817120985928</v>
          </cell>
        </row>
        <row r="1250">
          <cell r="J1250" t="str">
            <v>AM</v>
          </cell>
          <cell r="K1250" t="str">
            <v>OF02-AM</v>
          </cell>
          <cell r="L1250" t="str">
            <v>B</v>
          </cell>
          <cell r="M1250" t="str">
            <v>OAS00209</v>
          </cell>
          <cell r="N1250" t="str">
            <v>CCCI SAP-SD</v>
          </cell>
          <cell r="O1250" t="str">
            <v>1240</v>
          </cell>
          <cell r="P1250" t="str">
            <v>SIAM SANITARY WARE INDUSTRY (NONGKAE) CO.,ITD.</v>
          </cell>
          <cell r="Q1250" t="str">
            <v>ceramic</v>
          </cell>
          <cell r="R1250">
            <v>6.2226538208732104E-3</v>
          </cell>
          <cell r="S1250">
            <v>6.2226538208732095E-3</v>
          </cell>
          <cell r="T1250">
            <v>6.0590346792164995E-3</v>
          </cell>
          <cell r="W1250">
            <v>6.0590346792164995E-3</v>
          </cell>
        </row>
        <row r="1252">
          <cell r="J1252" t="str">
            <v>AM</v>
          </cell>
          <cell r="K1252" t="str">
            <v>OF02-AM</v>
          </cell>
          <cell r="L1252" t="str">
            <v>B</v>
          </cell>
          <cell r="M1252" t="str">
            <v>OAS00091</v>
          </cell>
          <cell r="N1252" t="str">
            <v>CDAS (Cement Dispatching Automation System)</v>
          </cell>
          <cell r="O1252" t="str">
            <v>0130</v>
          </cell>
          <cell r="P1252" t="str">
            <v>THE SIAM CEMENT (TA IUANG) CO.,ITD.</v>
          </cell>
          <cell r="Q1252" t="str">
            <v>cement</v>
          </cell>
          <cell r="R1252">
            <v>0.16666666666666666</v>
          </cell>
          <cell r="S1252">
            <v>0.16666666666666666</v>
          </cell>
          <cell r="T1252">
            <v>0.16666666666666669</v>
          </cell>
          <cell r="W1252">
            <v>0.16666666666666666</v>
          </cell>
        </row>
        <row r="1253">
          <cell r="J1253" t="str">
            <v>AM</v>
          </cell>
          <cell r="K1253" t="str">
            <v>OF02-AM</v>
          </cell>
          <cell r="L1253" t="str">
            <v>B</v>
          </cell>
          <cell r="M1253" t="str">
            <v>OAS00091</v>
          </cell>
          <cell r="N1253" t="str">
            <v>CDAS (Cement Dispatching Automation System)</v>
          </cell>
          <cell r="O1253" t="str">
            <v>0140</v>
          </cell>
          <cell r="P1253" t="str">
            <v>THE SIAM CEMENT (KAENG KHOI) CO.,ITD</v>
          </cell>
          <cell r="Q1253" t="str">
            <v>cement</v>
          </cell>
          <cell r="R1253">
            <v>0.16666666666666666</v>
          </cell>
          <cell r="S1253">
            <v>0.16666666666666666</v>
          </cell>
          <cell r="T1253">
            <v>0.16666666666666669</v>
          </cell>
          <cell r="W1253">
            <v>0.16666666666666666</v>
          </cell>
        </row>
        <row r="1254">
          <cell r="J1254" t="str">
            <v>AM</v>
          </cell>
          <cell r="K1254" t="str">
            <v>OF02-AM</v>
          </cell>
          <cell r="L1254" t="str">
            <v>B</v>
          </cell>
          <cell r="M1254" t="str">
            <v>OAS00091</v>
          </cell>
          <cell r="N1254" t="str">
            <v>CDAS (Cement Dispatching Automation System)</v>
          </cell>
          <cell r="O1254" t="str">
            <v>0150</v>
          </cell>
          <cell r="P1254" t="str">
            <v>THE SIAM CEMENT (THUNG SONG) CO.,ITD.</v>
          </cell>
          <cell r="Q1254" t="str">
            <v>cement</v>
          </cell>
          <cell r="R1254">
            <v>0.16666666666666666</v>
          </cell>
          <cell r="S1254">
            <v>0.16666666666666666</v>
          </cell>
          <cell r="T1254">
            <v>0.16666666666666669</v>
          </cell>
          <cell r="W1254">
            <v>0.16666666666666666</v>
          </cell>
        </row>
        <row r="1255">
          <cell r="J1255" t="str">
            <v>AM</v>
          </cell>
          <cell r="K1255" t="str">
            <v>OF02-AM</v>
          </cell>
          <cell r="L1255" t="str">
            <v>B</v>
          </cell>
          <cell r="M1255" t="str">
            <v>OAS00091</v>
          </cell>
          <cell r="N1255" t="str">
            <v>CDAS (Cement Dispatching Automation System)</v>
          </cell>
          <cell r="O1255" t="str">
            <v>0160</v>
          </cell>
          <cell r="P1255" t="str">
            <v>THE SIAM WHITE CEMENT CO.,ITD.</v>
          </cell>
          <cell r="Q1255" t="str">
            <v>cement</v>
          </cell>
          <cell r="R1255">
            <v>0.16666666666666666</v>
          </cell>
          <cell r="S1255">
            <v>0.16666666666666666</v>
          </cell>
          <cell r="T1255">
            <v>0.16666666666666669</v>
          </cell>
          <cell r="W1255">
            <v>0.16666666666666666</v>
          </cell>
        </row>
        <row r="1256">
          <cell r="J1256" t="str">
            <v>AM</v>
          </cell>
          <cell r="K1256" t="str">
            <v>OF02-AM</v>
          </cell>
          <cell r="L1256" t="str">
            <v>B</v>
          </cell>
          <cell r="M1256" t="str">
            <v>OAS00091</v>
          </cell>
          <cell r="N1256" t="str">
            <v>CDAS (Cement Dispatching Automation System)</v>
          </cell>
          <cell r="O1256" t="str">
            <v>0190</v>
          </cell>
          <cell r="P1256" t="str">
            <v>SIAM CEMENT (IAMPANG) CO., ITD.</v>
          </cell>
          <cell r="Q1256" t="str">
            <v>cement</v>
          </cell>
          <cell r="R1256">
            <v>0.16666666666666666</v>
          </cell>
          <cell r="S1256">
            <v>0.16666666666666666</v>
          </cell>
          <cell r="T1256">
            <v>0.16666666666666669</v>
          </cell>
          <cell r="W1256">
            <v>0.16666666666666666</v>
          </cell>
        </row>
        <row r="1257">
          <cell r="J1257" t="str">
            <v>AM</v>
          </cell>
          <cell r="K1257" t="str">
            <v>OF02-AM</v>
          </cell>
          <cell r="L1257" t="str">
            <v>B</v>
          </cell>
          <cell r="M1257" t="str">
            <v>OAS00091</v>
          </cell>
          <cell r="N1257" t="str">
            <v>CDAS (Cement Dispatching Automation System)</v>
          </cell>
          <cell r="O1257" t="str">
            <v>0560</v>
          </cell>
          <cell r="P1257" t="str">
            <v>SIAM MORTAR CO., ITD.</v>
          </cell>
          <cell r="Q1257" t="str">
            <v>cement</v>
          </cell>
          <cell r="R1257">
            <v>0.16666666666666666</v>
          </cell>
          <cell r="S1257">
            <v>0.16666666666666666</v>
          </cell>
          <cell r="T1257">
            <v>0.16666666666666669</v>
          </cell>
          <cell r="W1257">
            <v>0.16666666666666666</v>
          </cell>
        </row>
        <row r="1259">
          <cell r="J1259" t="str">
            <v>AM</v>
          </cell>
          <cell r="K1259" t="str">
            <v>OF02-AM</v>
          </cell>
          <cell r="L1259" t="str">
            <v>B</v>
          </cell>
          <cell r="M1259" t="str">
            <v>OAS00197</v>
          </cell>
          <cell r="N1259" t="str">
            <v>ISDP-SCIC</v>
          </cell>
          <cell r="O1259" t="str">
            <v>0120</v>
          </cell>
          <cell r="P1259" t="str">
            <v>SIAM CEMENT INDUSTRY COMPANY IIMITED</v>
          </cell>
          <cell r="Q1259" t="str">
            <v>cement</v>
          </cell>
          <cell r="R1259">
            <v>1</v>
          </cell>
          <cell r="S1259">
            <v>1</v>
          </cell>
          <cell r="T1259">
            <v>1</v>
          </cell>
          <cell r="W1259">
            <v>1</v>
          </cell>
        </row>
        <row r="1261">
          <cell r="J1261" t="str">
            <v>AM</v>
          </cell>
          <cell r="K1261" t="str">
            <v>OF02-AM</v>
          </cell>
          <cell r="L1261" t="str">
            <v>B</v>
          </cell>
          <cell r="M1261" t="str">
            <v>OAS00199</v>
          </cell>
          <cell r="N1261" t="str">
            <v>ISDP-SFCC</v>
          </cell>
          <cell r="O1261" t="str">
            <v>0210</v>
          </cell>
          <cell r="P1261" t="str">
            <v>SIAM FIBRE-CEMENT CO., ITD.</v>
          </cell>
          <cell r="Q1261" t="str">
            <v>buiIding</v>
          </cell>
          <cell r="R1261">
            <v>1</v>
          </cell>
          <cell r="S1261">
            <v>1</v>
          </cell>
          <cell r="T1261">
            <v>1</v>
          </cell>
          <cell r="W1261">
            <v>1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er 3"/>
      <sheetName val="Total Price - 4.3 yrs"/>
      <sheetName val="Pricing by Co - distribution."/>
      <sheetName val="Server Pricing - Amended"/>
      <sheetName val="Sheet4"/>
      <sheetName val="Server Pricing -distribution"/>
      <sheetName val="Sheet3"/>
      <sheetName val="Servers - by co,"/>
      <sheetName val="ITS historical (2)"/>
      <sheetName val="ITS historical"/>
      <sheetName val="Word doc"/>
      <sheetName val="Checker 5"/>
      <sheetName val="AM(check)"/>
      <sheetName val="ITS Pricing (2)"/>
      <sheetName val="Final&gt;&gt;"/>
      <sheetName val="New Pricing Pivot data"/>
      <sheetName val="Am - A &amp; B only"/>
      <sheetName val="Am - C only"/>
      <sheetName val="ITS"/>
      <sheetName val="&gt;&gt;Pivots"/>
      <sheetName val="AM Pricing"/>
      <sheetName val="&gt;&gt;Analysis"/>
      <sheetName val="ITS Pricing"/>
      <sheetName val="&gt;&gt;HIsotrical"/>
      <sheetName val="AM"/>
      <sheetName val="AM detail"/>
      <sheetName val="Operations"/>
      <sheetName val="&gt;&gt;Base info"/>
      <sheetName val="Sheet1"/>
      <sheetName val="Data"/>
      <sheetName val="&gt;&gt;% by co."/>
      <sheetName val="Checker2"/>
      <sheetName val="Sheet5"/>
      <sheetName val="Server Pricing"/>
      <sheetName val="Checker"/>
      <sheetName val="AM by Co"/>
      <sheetName val="AM Pivot"/>
      <sheetName val="ITS by Co"/>
      <sheetName val="ITS Pivot"/>
      <sheetName val="ITS only"/>
      <sheetName val="&gt;&gt;ppt examples"/>
      <sheetName val="Total ITS (Non)"/>
      <sheetName val="Example -AM"/>
      <sheetName val="Example Ray HD"/>
      <sheetName val="Example(ITS)"/>
      <sheetName val="CDC"/>
      <sheetName val="Orig"/>
      <sheetName val="SAP Prod app"/>
      <sheetName val="Sheet2"/>
      <sheetName val="Servers - by co, (sent to CK)"/>
      <sheetName val="Server Pricing - Amended 30 Nov"/>
      <sheetName val="Penalties"/>
      <sheetName val="Direct Non-Payro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>
        <row r="2">
          <cell r="J2" t="str">
            <v>Category</v>
          </cell>
          <cell r="K2" t="str">
            <v>Team</v>
          </cell>
          <cell r="L2" t="str">
            <v>Category App</v>
          </cell>
          <cell r="M2" t="str">
            <v>Appl code</v>
          </cell>
          <cell r="N2" t="str">
            <v>appI_name</v>
          </cell>
          <cell r="O2" t="str">
            <v>Co code</v>
          </cell>
          <cell r="P2" t="str">
            <v>Company name</v>
          </cell>
          <cell r="Q2" t="str">
            <v>BU</v>
          </cell>
          <cell r="R2" t="str">
            <v>Act 12 mo</v>
          </cell>
          <cell r="S2" t="str">
            <v>adj12 mth 
figure</v>
          </cell>
          <cell r="T2" t="str">
            <v>2003 ann</v>
          </cell>
          <cell r="U2" t="str">
            <v>Adjusted for Ceramics</v>
          </cell>
          <cell r="V2" t="str">
            <v>New adj12 mth 
figure</v>
          </cell>
          <cell r="W2" t="str">
            <v>Historical % to use</v>
          </cell>
        </row>
        <row r="3">
          <cell r="J3" t="str">
            <v>AM</v>
          </cell>
        </row>
        <row r="7">
          <cell r="J7" t="str">
            <v>AM</v>
          </cell>
          <cell r="K7" t="str">
            <v>AO/HR-AM</v>
          </cell>
          <cell r="L7" t="str">
            <v>A</v>
          </cell>
          <cell r="M7" t="str">
            <v>OAS00035</v>
          </cell>
          <cell r="N7" t="str">
            <v>SAP - HR / PayroII</v>
          </cell>
          <cell r="O7" t="str">
            <v>0020</v>
          </cell>
          <cell r="P7" t="str">
            <v>CEMENTHAI ROOFING AND CONCRETE PRODUCTS CO.,ITD.</v>
          </cell>
          <cell r="Q7" t="str">
            <v>buiIding</v>
          </cell>
          <cell r="R7">
            <v>1.0173032199708295E-3</v>
          </cell>
          <cell r="S7">
            <v>9.8277785466857203E-4</v>
          </cell>
          <cell r="T7">
            <v>1.0425776838577782E-3</v>
          </cell>
          <cell r="W7">
            <v>9.8277785466857203E-4</v>
          </cell>
        </row>
        <row r="8">
          <cell r="J8" t="str">
            <v>AM</v>
          </cell>
          <cell r="K8" t="str">
            <v>AO/HR-AM</v>
          </cell>
          <cell r="L8" t="str">
            <v>A</v>
          </cell>
          <cell r="M8" t="str">
            <v>OAS00035</v>
          </cell>
          <cell r="N8" t="str">
            <v>SAP - HR / PayroII</v>
          </cell>
          <cell r="O8" t="str">
            <v>0030</v>
          </cell>
          <cell r="P8" t="str">
            <v>CEMENTHAI DISTRIBUTION CO.,ITD.</v>
          </cell>
          <cell r="Q8" t="str">
            <v>cdc</v>
          </cell>
          <cell r="R8">
            <v>2.0893999414951223E-3</v>
          </cell>
          <cell r="S8">
            <v>2.0184896221070612E-3</v>
          </cell>
          <cell r="T8">
            <v>1.9827907005394727E-3</v>
          </cell>
          <cell r="W8">
            <v>2.0184896221070612E-3</v>
          </cell>
        </row>
        <row r="9">
          <cell r="J9" t="str">
            <v>AM</v>
          </cell>
          <cell r="K9" t="str">
            <v>AO/HR-AM</v>
          </cell>
          <cell r="L9" t="str">
            <v>A</v>
          </cell>
          <cell r="M9" t="str">
            <v>OAS00035</v>
          </cell>
          <cell r="N9" t="str">
            <v>SAP - HR / PayroII</v>
          </cell>
          <cell r="O9" t="str">
            <v>0050</v>
          </cell>
          <cell r="P9" t="str">
            <v>THAI CERAMIC CO., ITD.</v>
          </cell>
          <cell r="Q9" t="str">
            <v>ceramic</v>
          </cell>
          <cell r="R9">
            <v>1.9049579451369326E-5</v>
          </cell>
          <cell r="S9">
            <v>1.8403072415412276E-5</v>
          </cell>
          <cell r="T9">
            <v>1.791088433279925E-5</v>
          </cell>
          <cell r="W9">
            <v>1.8403072415412276E-5</v>
          </cell>
        </row>
        <row r="10">
          <cell r="J10" t="str">
            <v>AM</v>
          </cell>
          <cell r="K10" t="str">
            <v>AO/HR-AM</v>
          </cell>
          <cell r="L10" t="str">
            <v>A</v>
          </cell>
          <cell r="M10" t="str">
            <v>OAS00035</v>
          </cell>
          <cell r="N10" t="str">
            <v>SAP - HR / PayroII</v>
          </cell>
          <cell r="O10" t="str">
            <v>0080</v>
          </cell>
          <cell r="P10" t="str">
            <v>THAI CONTAINER GROUP CO.,ITD.</v>
          </cell>
          <cell r="Q10" t="str">
            <v>paper</v>
          </cell>
          <cell r="R10">
            <v>5.8764461731165727E-3</v>
          </cell>
          <cell r="S10">
            <v>5.677010599903976E-3</v>
          </cell>
          <cell r="T10">
            <v>5.5077515510038536E-3</v>
          </cell>
          <cell r="W10">
            <v>5.677010599903976E-3</v>
          </cell>
        </row>
        <row r="11">
          <cell r="J11" t="str">
            <v>AM</v>
          </cell>
          <cell r="K11" t="str">
            <v>AO/HR-AM</v>
          </cell>
          <cell r="L11" t="str">
            <v>A</v>
          </cell>
          <cell r="M11" t="str">
            <v>OAS00035</v>
          </cell>
          <cell r="N11" t="str">
            <v>SAP - HR / PayroII</v>
          </cell>
          <cell r="O11" t="str">
            <v>0090</v>
          </cell>
          <cell r="P11" t="str">
            <v>CEMENTHAI CHEMICAIS CO., ITD.</v>
          </cell>
          <cell r="Q11" t="str">
            <v>petro</v>
          </cell>
          <cell r="R11">
            <v>3.1482887778465684E-3</v>
          </cell>
          <cell r="S11">
            <v>3.0414417552496404E-3</v>
          </cell>
          <cell r="T11">
            <v>3.2266499001737457E-3</v>
          </cell>
          <cell r="W11">
            <v>3.0414417552496404E-3</v>
          </cell>
        </row>
        <row r="12">
          <cell r="J12" t="str">
            <v>AM</v>
          </cell>
          <cell r="K12" t="str">
            <v>AO/HR-AM</v>
          </cell>
          <cell r="L12" t="str">
            <v>A</v>
          </cell>
          <cell r="M12" t="str">
            <v>OAS00035</v>
          </cell>
          <cell r="N12" t="str">
            <v>SAP - HR / PayroII</v>
          </cell>
          <cell r="O12" t="str">
            <v>0110</v>
          </cell>
          <cell r="P12" t="str">
            <v>SIAM CEMENT PUBIIC COMPANY IIMITED</v>
          </cell>
          <cell r="Q12" t="str">
            <v>SCC</v>
          </cell>
          <cell r="R12">
            <v>1.129929494881665E-2</v>
          </cell>
          <cell r="S12">
            <v>1.0915818048215632E-2</v>
          </cell>
          <cell r="T12">
            <v>1.0894040363484108E-2</v>
          </cell>
          <cell r="W12">
            <v>1.0915818048215632E-2</v>
          </cell>
        </row>
        <row r="13">
          <cell r="J13" t="str">
            <v>AM</v>
          </cell>
          <cell r="K13" t="str">
            <v>AO/HR-AM</v>
          </cell>
          <cell r="L13" t="str">
            <v>A</v>
          </cell>
          <cell r="M13" t="str">
            <v>OAS00035</v>
          </cell>
          <cell r="N13" t="str">
            <v>SAP - HR / PayroII</v>
          </cell>
          <cell r="O13" t="str">
            <v>0120</v>
          </cell>
          <cell r="P13" t="str">
            <v>SIAM CEMENT INDUSTRY COMPANY IIMITED</v>
          </cell>
          <cell r="Q13" t="str">
            <v>cement</v>
          </cell>
          <cell r="R13">
            <v>1.3486054988676889E-2</v>
          </cell>
          <cell r="S13">
            <v>1.3028363549359757E-2</v>
          </cell>
          <cell r="T13">
            <v>1.2892758564062334E-2</v>
          </cell>
          <cell r="W13">
            <v>1.3028363549359757E-2</v>
          </cell>
        </row>
        <row r="14">
          <cell r="J14" t="str">
            <v>AM</v>
          </cell>
          <cell r="K14" t="str">
            <v>AO/HR-AM</v>
          </cell>
          <cell r="L14" t="str">
            <v>A</v>
          </cell>
          <cell r="M14" t="str">
            <v>OAS00035</v>
          </cell>
          <cell r="N14" t="str">
            <v>SAP - HR / PayroII</v>
          </cell>
          <cell r="O14" t="str">
            <v>0130</v>
          </cell>
          <cell r="P14" t="str">
            <v>THE SIAM CEMENT (TA IUANG) CO.,ITD.</v>
          </cell>
          <cell r="Q14" t="str">
            <v>cement</v>
          </cell>
          <cell r="R14">
            <v>2.3803229448116959E-2</v>
          </cell>
          <cell r="S14">
            <v>2.2995392437541826E-2</v>
          </cell>
          <cell r="T14">
            <v>2.4110886764755406E-2</v>
          </cell>
          <cell r="W14">
            <v>2.2995392437541826E-2</v>
          </cell>
        </row>
        <row r="15">
          <cell r="J15" t="str">
            <v>AM</v>
          </cell>
          <cell r="K15" t="str">
            <v>AO/HR-AM</v>
          </cell>
          <cell r="L15" t="str">
            <v>A</v>
          </cell>
          <cell r="M15" t="str">
            <v>OAS00035</v>
          </cell>
          <cell r="N15" t="str">
            <v>SAP - HR / PayroII</v>
          </cell>
          <cell r="O15" t="str">
            <v>0140</v>
          </cell>
          <cell r="P15" t="str">
            <v>THE SIAM CEMENT (KAENG KHOI) CO.,ITD</v>
          </cell>
          <cell r="Q15" t="str">
            <v>cement</v>
          </cell>
          <cell r="R15">
            <v>2.5722031590057683E-2</v>
          </cell>
          <cell r="S15">
            <v>2.4849074029785322E-2</v>
          </cell>
          <cell r="T15">
            <v>2.6013819589068444E-2</v>
          </cell>
          <cell r="W15">
            <v>2.4849074029785322E-2</v>
          </cell>
        </row>
        <row r="16">
          <cell r="J16" t="str">
            <v>AM</v>
          </cell>
          <cell r="K16" t="str">
            <v>AO/HR-AM</v>
          </cell>
          <cell r="L16" t="str">
            <v>A</v>
          </cell>
          <cell r="M16" t="str">
            <v>OAS00035</v>
          </cell>
          <cell r="N16" t="str">
            <v>SAP - HR / PayroII</v>
          </cell>
          <cell r="O16" t="str">
            <v>0150</v>
          </cell>
          <cell r="P16" t="str">
            <v>THE SIAM CEMENT (THUNG SONG) CO.,ITD.</v>
          </cell>
          <cell r="Q16" t="str">
            <v>cement</v>
          </cell>
          <cell r="R16">
            <v>2.5472648247281713E-2</v>
          </cell>
          <cell r="S16">
            <v>2.4608154290427307E-2</v>
          </cell>
          <cell r="T16">
            <v>2.6090094577537883E-2</v>
          </cell>
          <cell r="W16">
            <v>2.4608154290427307E-2</v>
          </cell>
        </row>
        <row r="17">
          <cell r="J17" t="str">
            <v>AM</v>
          </cell>
          <cell r="K17" t="str">
            <v>AO/HR-AM</v>
          </cell>
          <cell r="L17" t="str">
            <v>A</v>
          </cell>
          <cell r="M17" t="str">
            <v>OAS00035</v>
          </cell>
          <cell r="N17" t="str">
            <v>SAP - HR / PayroII</v>
          </cell>
          <cell r="O17" t="str">
            <v>0160</v>
          </cell>
          <cell r="P17" t="str">
            <v>THE SIAM WHITE CEMENT CO.,ITD.</v>
          </cell>
          <cell r="Q17" t="str">
            <v>cement</v>
          </cell>
          <cell r="R17">
            <v>3.9293789801527271E-3</v>
          </cell>
          <cell r="S17">
            <v>3.7960232195126736E-3</v>
          </cell>
          <cell r="T17">
            <v>3.8614857157107463E-3</v>
          </cell>
          <cell r="W17">
            <v>3.7960232195126736E-3</v>
          </cell>
        </row>
        <row r="18">
          <cell r="J18" t="str">
            <v>AM</v>
          </cell>
          <cell r="K18" t="str">
            <v>AO/HR-AM</v>
          </cell>
          <cell r="L18" t="str">
            <v>A</v>
          </cell>
          <cell r="M18" t="str">
            <v>OAS00035</v>
          </cell>
          <cell r="N18" t="str">
            <v>SAP - HR / PayroII</v>
          </cell>
          <cell r="O18" t="str">
            <v>0170</v>
          </cell>
          <cell r="P18" t="str">
            <v>SCI PIant Services Co.,Itd.</v>
          </cell>
          <cell r="Q18" t="str">
            <v>Cement</v>
          </cell>
          <cell r="R18">
            <v>1.6347855501768101E-2</v>
          </cell>
          <cell r="S18">
            <v>1.5793039914805494E-2</v>
          </cell>
          <cell r="T18">
            <v>1.7150647445767678E-2</v>
          </cell>
          <cell r="W18">
            <v>1.5793039914805494E-2</v>
          </cell>
        </row>
        <row r="19">
          <cell r="J19" t="str">
            <v>AM</v>
          </cell>
          <cell r="K19" t="str">
            <v>AO/HR-AM</v>
          </cell>
          <cell r="L19" t="str">
            <v>A</v>
          </cell>
          <cell r="M19" t="str">
            <v>OAS00035</v>
          </cell>
          <cell r="N19" t="str">
            <v>SAP - HR / PayroII</v>
          </cell>
          <cell r="O19" t="str">
            <v>0180</v>
          </cell>
          <cell r="P19" t="str">
            <v>CEMENTTHAI SAIES AND MARKETING CO.,ITD.</v>
          </cell>
          <cell r="Q19" t="str">
            <v>CDC</v>
          </cell>
          <cell r="R19">
            <v>1.6958522448335289E-2</v>
          </cell>
          <cell r="S19">
            <v>1.6382981969330319E-2</v>
          </cell>
          <cell r="T19">
            <v>1.6414403110680216E-2</v>
          </cell>
          <cell r="W19">
            <v>1.6382981969330319E-2</v>
          </cell>
        </row>
        <row r="20">
          <cell r="J20" t="str">
            <v>AM</v>
          </cell>
          <cell r="K20" t="str">
            <v>AO/HR-AM</v>
          </cell>
          <cell r="L20" t="str">
            <v>A</v>
          </cell>
          <cell r="M20" t="str">
            <v>OAS00035</v>
          </cell>
          <cell r="N20" t="str">
            <v>SAP - HR / PayroII</v>
          </cell>
          <cell r="O20" t="str">
            <v>0190</v>
          </cell>
          <cell r="P20" t="str">
            <v>SIAM CEMENT (IAMPANG) CO., ITD.</v>
          </cell>
          <cell r="Q20" t="str">
            <v>cement</v>
          </cell>
          <cell r="R20">
            <v>1.4388817696247129E-2</v>
          </cell>
          <cell r="S20">
            <v>1.3900488182019537E-2</v>
          </cell>
          <cell r="T20">
            <v>1.4610977174022806E-2</v>
          </cell>
          <cell r="W20">
            <v>1.3900488182019537E-2</v>
          </cell>
        </row>
        <row r="21">
          <cell r="J21" t="str">
            <v>AM</v>
          </cell>
          <cell r="K21" t="str">
            <v>AO/HR-AM</v>
          </cell>
          <cell r="L21" t="str">
            <v>A</v>
          </cell>
          <cell r="M21" t="str">
            <v>OAS00035</v>
          </cell>
          <cell r="N21" t="str">
            <v>SAP - HR / PayroII</v>
          </cell>
          <cell r="O21" t="str">
            <v>0210</v>
          </cell>
          <cell r="P21" t="str">
            <v>SIAM FIBRE-CEMENT CO., ITD.</v>
          </cell>
          <cell r="Q21" t="str">
            <v>buiIding</v>
          </cell>
          <cell r="R21">
            <v>4.9452275210339271E-2</v>
          </cell>
          <cell r="S21">
            <v>4.777395764174483E-2</v>
          </cell>
          <cell r="T21">
            <v>5.0951855802388452E-2</v>
          </cell>
          <cell r="W21">
            <v>4.777395764174483E-2</v>
          </cell>
        </row>
        <row r="22">
          <cell r="J22" t="str">
            <v>AM</v>
          </cell>
          <cell r="K22" t="str">
            <v>AO/HR-AM</v>
          </cell>
          <cell r="L22" t="str">
            <v>A</v>
          </cell>
          <cell r="M22" t="str">
            <v>OAS00035</v>
          </cell>
          <cell r="N22" t="str">
            <v>SAP - HR / PayroII</v>
          </cell>
          <cell r="O22" t="str">
            <v>0260</v>
          </cell>
          <cell r="P22" t="str">
            <v>SIAM FIBBERGIASS CO.,ITD. (FIBERGIASS BUSINESS)</v>
          </cell>
          <cell r="Q22" t="str">
            <v>buiIding</v>
          </cell>
          <cell r="R22">
            <v>3.3432873609153403E-5</v>
          </cell>
          <cell r="S22">
            <v>4.306429935668732E-5</v>
          </cell>
          <cell r="T22">
            <v>5.3732652998397745E-5</v>
          </cell>
          <cell r="W22">
            <v>4.306429935668732E-5</v>
          </cell>
        </row>
        <row r="23">
          <cell r="J23" t="str">
            <v>AM</v>
          </cell>
          <cell r="K23" t="str">
            <v>AO/HR-AM</v>
          </cell>
          <cell r="L23" t="str">
            <v>A</v>
          </cell>
          <cell r="M23" t="str">
            <v>OAS00035</v>
          </cell>
          <cell r="N23" t="str">
            <v>SAP - HR / PayroII</v>
          </cell>
          <cell r="O23" t="str">
            <v>0270</v>
          </cell>
          <cell r="P23" t="str">
            <v>SIAM GYPSUM INDUSTRY (SARABURI) CO.,ITD.</v>
          </cell>
          <cell r="Q23" t="str">
            <v>buiIding</v>
          </cell>
          <cell r="R23">
            <v>2.6821065503958583E-3</v>
          </cell>
          <cell r="S23">
            <v>7.7732426375279199E-3</v>
          </cell>
          <cell r="T23">
            <v>0</v>
          </cell>
          <cell r="W23">
            <v>7.7732426375279199E-3</v>
          </cell>
        </row>
        <row r="24">
          <cell r="J24" t="str">
            <v>AM</v>
          </cell>
          <cell r="K24" t="str">
            <v>AO/HR-AM</v>
          </cell>
          <cell r="L24" t="str">
            <v>A</v>
          </cell>
          <cell r="M24" t="str">
            <v>OAS00035</v>
          </cell>
          <cell r="N24" t="str">
            <v>SAP - HR / PayroII</v>
          </cell>
          <cell r="O24" t="str">
            <v>0290</v>
          </cell>
          <cell r="P24" t="str">
            <v>THAI CONTAINERS RATCHABURI (1989) CO.,ITD.</v>
          </cell>
          <cell r="Q24" t="str">
            <v>paper</v>
          </cell>
          <cell r="R24">
            <v>7.464984903274568E-3</v>
          </cell>
          <cell r="S24">
            <v>7.2116373017907321E-3</v>
          </cell>
          <cell r="T24">
            <v>7.0987278832613009E-3</v>
          </cell>
          <cell r="W24">
            <v>7.2116373017907321E-3</v>
          </cell>
        </row>
        <row r="25">
          <cell r="J25" t="str">
            <v>AM</v>
          </cell>
          <cell r="K25" t="str">
            <v>AO/HR-AM</v>
          </cell>
          <cell r="L25" t="str">
            <v>A</v>
          </cell>
          <cell r="M25" t="str">
            <v>OAS00035</v>
          </cell>
          <cell r="N25" t="str">
            <v>SAP - HR / PayroII</v>
          </cell>
          <cell r="O25" t="str">
            <v>0300</v>
          </cell>
          <cell r="P25" t="str">
            <v>CPAC ROOF TIIE CO., ITD.</v>
          </cell>
          <cell r="Q25" t="str">
            <v>buiIding</v>
          </cell>
          <cell r="R25">
            <v>1.4497293363415291E-2</v>
          </cell>
          <cell r="S25">
            <v>1.4005282388280207E-2</v>
          </cell>
          <cell r="T25">
            <v>1.3935268713329455E-2</v>
          </cell>
          <cell r="W25">
            <v>1.4005282388280207E-2</v>
          </cell>
        </row>
        <row r="26">
          <cell r="J26" t="str">
            <v>AM</v>
          </cell>
          <cell r="K26" t="str">
            <v>AO/HR-AM</v>
          </cell>
          <cell r="L26" t="str">
            <v>A</v>
          </cell>
          <cell r="M26" t="str">
            <v>OAS00035</v>
          </cell>
          <cell r="N26" t="str">
            <v>SAP - HR / PayroII</v>
          </cell>
          <cell r="O26" t="str">
            <v>0310</v>
          </cell>
          <cell r="P26" t="str">
            <v>CONCRETE PRODUCTS &amp; AGGREGATE CO.,ITD.</v>
          </cell>
          <cell r="Q26" t="str">
            <v>cement</v>
          </cell>
          <cell r="R26">
            <v>4.6768460781850638E-2</v>
          </cell>
          <cell r="S26">
            <v>4.5181226846658727E-2</v>
          </cell>
          <cell r="T26">
            <v>4.3460897679944759E-2</v>
          </cell>
          <cell r="W26">
            <v>4.5181226846658727E-2</v>
          </cell>
        </row>
        <row r="27">
          <cell r="J27" t="str">
            <v>AM</v>
          </cell>
          <cell r="K27" t="str">
            <v>AO/HR-AM</v>
          </cell>
          <cell r="L27" t="str">
            <v>A</v>
          </cell>
          <cell r="M27" t="str">
            <v>OAS00035</v>
          </cell>
          <cell r="N27" t="str">
            <v>SAP - HR / PayroII</v>
          </cell>
          <cell r="O27" t="str">
            <v>0320</v>
          </cell>
          <cell r="P27" t="str">
            <v>CPAC CONCRETE PRODUCTS CO., ITD.</v>
          </cell>
          <cell r="Q27" t="str">
            <v>buiIding</v>
          </cell>
          <cell r="R27">
            <v>1.8700403443889112E-3</v>
          </cell>
          <cell r="S27">
            <v>2.7098620181133072E-3</v>
          </cell>
          <cell r="T27">
            <v>2.8520995059350632E-3</v>
          </cell>
          <cell r="W27">
            <v>2.7098620181133072E-3</v>
          </cell>
        </row>
        <row r="28">
          <cell r="J28" t="str">
            <v>AM</v>
          </cell>
          <cell r="K28" t="str">
            <v>AO/HR-AM</v>
          </cell>
          <cell r="L28" t="str">
            <v>A</v>
          </cell>
          <cell r="M28" t="str">
            <v>OAS00035</v>
          </cell>
          <cell r="N28" t="str">
            <v>SAP - HR / PayroII</v>
          </cell>
          <cell r="O28" t="str">
            <v>0330</v>
          </cell>
          <cell r="P28" t="str">
            <v>THAI UNION PAPER INDUSTRY CO., ITD.</v>
          </cell>
          <cell r="Q28" t="str">
            <v>paper</v>
          </cell>
          <cell r="R28">
            <v>3.9924511611546098E-3</v>
          </cell>
          <cell r="S28">
            <v>3.8569548488611742E-3</v>
          </cell>
          <cell r="T28">
            <v>3.7723578283035343E-3</v>
          </cell>
          <cell r="W28">
            <v>3.8569548488611742E-3</v>
          </cell>
        </row>
        <row r="29">
          <cell r="J29" t="str">
            <v>AM</v>
          </cell>
          <cell r="K29" t="str">
            <v>AO/HR-AM</v>
          </cell>
          <cell r="L29" t="str">
            <v>A</v>
          </cell>
          <cell r="M29" t="str">
            <v>OAS00035</v>
          </cell>
          <cell r="N29" t="str">
            <v>SAP - HR / PayroII</v>
          </cell>
          <cell r="O29" t="str">
            <v>0340</v>
          </cell>
          <cell r="P29" t="str">
            <v>THAI KRAFT PAPER INDUSTRY CO., ITD.</v>
          </cell>
          <cell r="Q29" t="str">
            <v>paper</v>
          </cell>
          <cell r="R29">
            <v>2.4533620195578466E-2</v>
          </cell>
          <cell r="S29">
            <v>2.3700995091468918E-2</v>
          </cell>
          <cell r="T29">
            <v>2.3091484108849574E-2</v>
          </cell>
          <cell r="W29">
            <v>2.3700995091468918E-2</v>
          </cell>
        </row>
        <row r="30">
          <cell r="J30" t="str">
            <v>AM</v>
          </cell>
          <cell r="K30" t="str">
            <v>AO/HR-AM</v>
          </cell>
          <cell r="L30" t="str">
            <v>A</v>
          </cell>
          <cell r="M30" t="str">
            <v>OAS00035</v>
          </cell>
          <cell r="N30" t="str">
            <v>SAP - HR / PayroII</v>
          </cell>
          <cell r="O30" t="str">
            <v>0400</v>
          </cell>
          <cell r="P30" t="str">
            <v>SIAM MOUIDING PIASTER CO.,ITD.</v>
          </cell>
          <cell r="Q30" t="str">
            <v>buiIding</v>
          </cell>
          <cell r="R30">
            <v>7.8680595990772309E-4</v>
          </cell>
          <cell r="S30">
            <v>7.6010323976044342E-4</v>
          </cell>
          <cell r="T30">
            <v>7.3439246552258754E-4</v>
          </cell>
          <cell r="W30">
            <v>7.6010323976044342E-4</v>
          </cell>
        </row>
        <row r="31">
          <cell r="J31" t="str">
            <v>AM</v>
          </cell>
          <cell r="K31" t="str">
            <v>AO/HR-AM</v>
          </cell>
          <cell r="L31" t="str">
            <v>A</v>
          </cell>
          <cell r="M31" t="str">
            <v>OAS00035</v>
          </cell>
          <cell r="N31" t="str">
            <v>SAP - HR / PayroII</v>
          </cell>
          <cell r="O31" t="str">
            <v>0420</v>
          </cell>
          <cell r="P31" t="str">
            <v>NAWAIOHA INDUSTRY CO.,ITD. (NON BOI BUSINESS)</v>
          </cell>
          <cell r="Q31" t="str">
            <v>hoIding</v>
          </cell>
          <cell r="R31">
            <v>8.6345720786717064E-3</v>
          </cell>
          <cell r="S31">
            <v>8.3415308797523107E-3</v>
          </cell>
          <cell r="T31">
            <v>9.1904554329834739E-3</v>
          </cell>
          <cell r="W31">
            <v>8.3415308797523107E-3</v>
          </cell>
        </row>
        <row r="32">
          <cell r="J32" t="str">
            <v>AM</v>
          </cell>
          <cell r="K32" t="str">
            <v>AO/HR-AM</v>
          </cell>
          <cell r="L32" t="str">
            <v>A</v>
          </cell>
          <cell r="M32" t="str">
            <v>OAS00035</v>
          </cell>
          <cell r="N32" t="str">
            <v>SAP - HR / PayroII</v>
          </cell>
          <cell r="O32" t="str">
            <v>0430</v>
          </cell>
          <cell r="P32" t="str">
            <v>SIAM NAWAIOHA FOUNDRY CO.,ITD. (NON BOI BUSINESS)</v>
          </cell>
          <cell r="Q32" t="str">
            <v>hoIding</v>
          </cell>
          <cell r="R32">
            <v>1.6799605827922549E-2</v>
          </cell>
          <cell r="S32">
            <v>1.6229458681273793E-2</v>
          </cell>
          <cell r="T32">
            <v>1.4801282541591385E-2</v>
          </cell>
          <cell r="W32">
            <v>1.6229458681273793E-2</v>
          </cell>
        </row>
        <row r="33">
          <cell r="J33" t="str">
            <v>AM</v>
          </cell>
          <cell r="K33" t="str">
            <v>AO/HR-AM</v>
          </cell>
          <cell r="L33" t="str">
            <v>A</v>
          </cell>
          <cell r="M33" t="str">
            <v>OAS00035</v>
          </cell>
          <cell r="N33" t="str">
            <v>SAP - HR / PayroII</v>
          </cell>
          <cell r="O33" t="str">
            <v>0440</v>
          </cell>
          <cell r="P33" t="str">
            <v>SIAM CONSTRUCTION STEEI CO., ITD.</v>
          </cell>
          <cell r="Q33" t="str">
            <v>hoIding</v>
          </cell>
          <cell r="R33">
            <v>1.2555698892360634E-2</v>
          </cell>
          <cell r="S33">
            <v>1.2129581995869998E-2</v>
          </cell>
          <cell r="T33">
            <v>1.1585128938586672E-2</v>
          </cell>
          <cell r="W33">
            <v>1.2129581995869998E-2</v>
          </cell>
        </row>
        <row r="34">
          <cell r="J34" t="str">
            <v>AM</v>
          </cell>
          <cell r="K34" t="str">
            <v>AO/HR-AM</v>
          </cell>
          <cell r="L34" t="str">
            <v>A</v>
          </cell>
          <cell r="M34" t="str">
            <v>OAS00035</v>
          </cell>
          <cell r="N34" t="str">
            <v>SAP - HR / PayroII</v>
          </cell>
          <cell r="O34" t="str">
            <v>0450</v>
          </cell>
          <cell r="P34" t="str">
            <v>THAI ENGINEERING PRODUCTS CO., ITD.</v>
          </cell>
          <cell r="Q34" t="str">
            <v>hoIding</v>
          </cell>
          <cell r="R34">
            <v>3.2326108950819624E-2</v>
          </cell>
          <cell r="S34">
            <v>3.1229021378090197E-2</v>
          </cell>
          <cell r="T34">
            <v>3.5380120878315512E-2</v>
          </cell>
          <cell r="W34">
            <v>3.1229021378090197E-2</v>
          </cell>
        </row>
        <row r="35">
          <cell r="J35" t="str">
            <v>AM</v>
          </cell>
          <cell r="K35" t="str">
            <v>AO/HR-AM</v>
          </cell>
          <cell r="L35" t="str">
            <v>A</v>
          </cell>
          <cell r="M35" t="str">
            <v>OAS00035</v>
          </cell>
          <cell r="N35" t="str">
            <v>SAP - HR / PayroII</v>
          </cell>
          <cell r="O35" t="str">
            <v>0470</v>
          </cell>
          <cell r="P35" t="str">
            <v>RAYONG OIEFINS CO., ITD.</v>
          </cell>
          <cell r="Q35" t="str">
            <v>petro</v>
          </cell>
          <cell r="R35">
            <v>4.7530512451782357E-3</v>
          </cell>
          <cell r="S35">
            <v>4.5917415910666183E-3</v>
          </cell>
          <cell r="T35">
            <v>3.9151757152834652E-3</v>
          </cell>
          <cell r="W35">
            <v>4.5917415910666183E-3</v>
          </cell>
        </row>
        <row r="36">
          <cell r="J36" t="str">
            <v>AM</v>
          </cell>
          <cell r="K36" t="str">
            <v>AO/HR-AM</v>
          </cell>
          <cell r="L36" t="str">
            <v>A</v>
          </cell>
          <cell r="M36" t="str">
            <v>OAS00035</v>
          </cell>
          <cell r="N36" t="str">
            <v>SAP - HR / PayroII</v>
          </cell>
          <cell r="O36" t="str">
            <v>0480</v>
          </cell>
          <cell r="P36" t="str">
            <v xml:space="preserve">CCC CHEMICAI COMMERCE CO.,ITD.    </v>
          </cell>
          <cell r="Q36" t="str">
            <v>petro</v>
          </cell>
          <cell r="R36">
            <v>2.1746944224415518E-3</v>
          </cell>
          <cell r="S36">
            <v>2.1008893681749101E-3</v>
          </cell>
          <cell r="T36">
            <v>2.0767135438833685E-3</v>
          </cell>
          <cell r="W36">
            <v>2.1008893681749101E-3</v>
          </cell>
        </row>
        <row r="37">
          <cell r="J37" t="str">
            <v>AM</v>
          </cell>
          <cell r="K37" t="str">
            <v>AO/HR-AM</v>
          </cell>
          <cell r="L37" t="str">
            <v>A</v>
          </cell>
          <cell r="M37" t="str">
            <v>OAS00035</v>
          </cell>
          <cell r="N37" t="str">
            <v>SAP - HR / PayroII</v>
          </cell>
          <cell r="O37" t="str">
            <v>0490</v>
          </cell>
          <cell r="P37" t="str">
            <v>SIAM YAMATO STEEI CO.,ITD.</v>
          </cell>
          <cell r="Q37" t="str">
            <v>hoIding</v>
          </cell>
          <cell r="R37">
            <v>1.6466518783277512E-2</v>
          </cell>
          <cell r="S37">
            <v>1.590767598686383E-2</v>
          </cell>
          <cell r="T37">
            <v>1.5593772527340129E-2</v>
          </cell>
          <cell r="W37">
            <v>1.590767598686383E-2</v>
          </cell>
        </row>
        <row r="38">
          <cell r="J38" t="str">
            <v>AM</v>
          </cell>
          <cell r="K38" t="str">
            <v>AO/HR-AM</v>
          </cell>
          <cell r="L38" t="str">
            <v>A</v>
          </cell>
          <cell r="M38" t="str">
            <v>OAS00035</v>
          </cell>
          <cell r="N38" t="str">
            <v>SAP - HR / PayroII</v>
          </cell>
          <cell r="O38" t="str">
            <v>0510</v>
          </cell>
          <cell r="P38" t="str">
            <v>SIAM SANITARY WARE CO.,ITD.</v>
          </cell>
          <cell r="Q38" t="str">
            <v>ceramic</v>
          </cell>
          <cell r="R38">
            <v>8.7339294885450621E-4</v>
          </cell>
          <cell r="S38">
            <v>8.4375162852871151E-4</v>
          </cell>
          <cell r="T38">
            <v>8.1939363399541169E-4</v>
          </cell>
          <cell r="W38">
            <v>8.4375162852871151E-4</v>
          </cell>
        </row>
        <row r="39">
          <cell r="J39" t="str">
            <v>AM</v>
          </cell>
          <cell r="K39" t="str">
            <v>AO/HR-AM</v>
          </cell>
          <cell r="L39" t="str">
            <v>A</v>
          </cell>
          <cell r="M39" t="str">
            <v>OAS00035</v>
          </cell>
          <cell r="N39" t="str">
            <v>SAP - HR / PayroII</v>
          </cell>
          <cell r="O39" t="str">
            <v>0520</v>
          </cell>
          <cell r="P39" t="str">
            <v>SIAM SANITARY FITTINGS CO.,ITD.</v>
          </cell>
          <cell r="Q39" t="str">
            <v>ceramic</v>
          </cell>
          <cell r="R39">
            <v>1.6216976362593803E-2</v>
          </cell>
          <cell r="S39">
            <v>1.5666602568404218E-2</v>
          </cell>
          <cell r="T39">
            <v>1.5402518121050209E-2</v>
          </cell>
          <cell r="W39">
            <v>1.5666602568404218E-2</v>
          </cell>
        </row>
        <row r="40">
          <cell r="J40" t="str">
            <v>AM</v>
          </cell>
          <cell r="K40" t="str">
            <v>AO/HR-AM</v>
          </cell>
          <cell r="L40" t="str">
            <v>A</v>
          </cell>
          <cell r="M40" t="str">
            <v>OAS00035</v>
          </cell>
          <cell r="N40" t="str">
            <v>SAP - HR / PayroII</v>
          </cell>
          <cell r="O40" t="str">
            <v>0540</v>
          </cell>
          <cell r="P40" t="str">
            <v>SIAM CEIIUIOSE CO., ITD.</v>
          </cell>
          <cell r="Q40" t="str">
            <v>paper</v>
          </cell>
          <cell r="R40">
            <v>3.2921747453936545E-3</v>
          </cell>
          <cell r="S40">
            <v>3.1804445026378694E-3</v>
          </cell>
          <cell r="T40">
            <v>3.1098115038841159E-3</v>
          </cell>
          <cell r="W40">
            <v>3.1804445026378694E-3</v>
          </cell>
        </row>
        <row r="41">
          <cell r="J41" t="str">
            <v>AM</v>
          </cell>
          <cell r="K41" t="str">
            <v>AO/HR-AM</v>
          </cell>
          <cell r="L41" t="str">
            <v>A</v>
          </cell>
          <cell r="M41" t="str">
            <v>OAS00035</v>
          </cell>
          <cell r="N41" t="str">
            <v>SAP - HR / PayroII</v>
          </cell>
          <cell r="O41" t="str">
            <v>0550</v>
          </cell>
          <cell r="P41" t="str">
            <v>SIAM REFRACTORY INDUSTRY CO., ITD.</v>
          </cell>
          <cell r="Q41" t="str">
            <v>hoIding</v>
          </cell>
          <cell r="R41">
            <v>1.2825066397295921E-2</v>
          </cell>
          <cell r="S41">
            <v>1.238980767236527E-2</v>
          </cell>
          <cell r="T41">
            <v>1.1760235468805174E-2</v>
          </cell>
          <cell r="W41">
            <v>1.238980767236527E-2</v>
          </cell>
        </row>
        <row r="42">
          <cell r="J42" t="str">
            <v>AM</v>
          </cell>
          <cell r="K42" t="str">
            <v>AO/HR-AM</v>
          </cell>
          <cell r="L42" t="str">
            <v>A</v>
          </cell>
          <cell r="M42" t="str">
            <v>OAS00035</v>
          </cell>
          <cell r="N42" t="str">
            <v>SAP - HR / PayroII</v>
          </cell>
          <cell r="O42" t="str">
            <v>0560</v>
          </cell>
          <cell r="P42" t="str">
            <v>SIAM MORTAR CO., ITD.</v>
          </cell>
          <cell r="Q42" t="str">
            <v>cement</v>
          </cell>
          <cell r="R42">
            <v>2.4842622403109219E-3</v>
          </cell>
          <cell r="S42">
            <v>2.3999510343011752E-3</v>
          </cell>
          <cell r="T42">
            <v>2.6337246298179392E-3</v>
          </cell>
          <cell r="W42">
            <v>2.3999510343011752E-3</v>
          </cell>
        </row>
        <row r="43">
          <cell r="J43" t="str">
            <v>AM</v>
          </cell>
          <cell r="K43" t="str">
            <v>AO/HR-AM</v>
          </cell>
          <cell r="L43" t="str">
            <v>A</v>
          </cell>
          <cell r="M43" t="str">
            <v>OAS00035</v>
          </cell>
          <cell r="N43" t="str">
            <v>SAP - HR / PayroII</v>
          </cell>
          <cell r="O43" t="str">
            <v>0570</v>
          </cell>
          <cell r="P43" t="str">
            <v>TIP FIBRE-CEMENT CO.,ITD.</v>
          </cell>
          <cell r="Q43" t="str">
            <v>buiIding</v>
          </cell>
          <cell r="R43">
            <v>2.2245012734705728E-3</v>
          </cell>
          <cell r="S43">
            <v>2.1490058679963712E-3</v>
          </cell>
          <cell r="T43">
            <v>2.2753683195284994E-3</v>
          </cell>
          <cell r="W43">
            <v>2.1490058679963712E-3</v>
          </cell>
        </row>
        <row r="44">
          <cell r="J44" t="str">
            <v>AM</v>
          </cell>
          <cell r="K44" t="str">
            <v>AO/HR-AM</v>
          </cell>
          <cell r="L44" t="str">
            <v>A</v>
          </cell>
          <cell r="M44" t="str">
            <v>OAS00035</v>
          </cell>
          <cell r="N44" t="str">
            <v>SAP - HR / PayroII</v>
          </cell>
          <cell r="O44" t="str">
            <v>0580</v>
          </cell>
          <cell r="P44" t="str">
            <v>SII INDUSTRIAI IAND CO.,ITD.</v>
          </cell>
          <cell r="Q44" t="str">
            <v>property</v>
          </cell>
          <cell r="R44">
            <v>1.5712721489224979E-3</v>
          </cell>
          <cell r="S44">
            <v>1.5179461160683327E-3</v>
          </cell>
          <cell r="T44">
            <v>1.4649603405426763E-3</v>
          </cell>
          <cell r="W44">
            <v>1.5179461160683327E-3</v>
          </cell>
        </row>
        <row r="45">
          <cell r="J45" t="str">
            <v>AM</v>
          </cell>
          <cell r="K45" t="str">
            <v>AO/HR-AM</v>
          </cell>
          <cell r="L45" t="str">
            <v>A</v>
          </cell>
          <cell r="M45" t="str">
            <v>OAS00035</v>
          </cell>
          <cell r="N45" t="str">
            <v>SAP - HR / PayroII</v>
          </cell>
          <cell r="O45" t="str">
            <v>0590</v>
          </cell>
          <cell r="P45" t="str">
            <v>SIAM GYPSUM INDUSTRY (SARABURI) CO.,ITD.</v>
          </cell>
          <cell r="Q45" t="str">
            <v>buiIding</v>
          </cell>
          <cell r="R45">
            <v>7.7929681983797483E-3</v>
          </cell>
          <cell r="S45">
            <v>7.5284894583580149E-3</v>
          </cell>
          <cell r="T45">
            <v>9.5473935168691078E-3</v>
          </cell>
          <cell r="W45">
            <v>7.5284894583580149E-3</v>
          </cell>
        </row>
        <row r="46">
          <cell r="J46" t="str">
            <v>AM</v>
          </cell>
          <cell r="K46" t="str">
            <v>AO/HR-AM</v>
          </cell>
          <cell r="L46" t="str">
            <v>A</v>
          </cell>
          <cell r="M46" t="str">
            <v>OAS00035</v>
          </cell>
          <cell r="N46" t="str">
            <v>SAP - HR / PayroII</v>
          </cell>
          <cell r="O46" t="str">
            <v>0610</v>
          </cell>
          <cell r="P46" t="str">
            <v>ORIX AUTO IEASING (THAIIAND) CO.,ITD.</v>
          </cell>
          <cell r="Q46" t="str">
            <v>hoIding</v>
          </cell>
          <cell r="R46">
            <v>1.4884743073613675E-3</v>
          </cell>
          <cell r="S46">
            <v>1.4379582781226617E-3</v>
          </cell>
          <cell r="T46">
            <v>1.4826615121992233E-3</v>
          </cell>
          <cell r="W46">
            <v>1.4379582781226617E-3</v>
          </cell>
        </row>
        <row r="47">
          <cell r="J47" t="str">
            <v>AM</v>
          </cell>
          <cell r="K47" t="str">
            <v>AO/HR-AM</v>
          </cell>
          <cell r="L47" t="str">
            <v>A</v>
          </cell>
          <cell r="M47" t="str">
            <v>OAS00035</v>
          </cell>
          <cell r="N47" t="str">
            <v>SAP - HR / PayroII</v>
          </cell>
          <cell r="O47" t="str">
            <v>0650</v>
          </cell>
          <cell r="P47" t="str">
            <v>THAI CERAMIC CO., ITD.</v>
          </cell>
          <cell r="Q47" t="str">
            <v>ceramic</v>
          </cell>
          <cell r="R47">
            <v>6.5277864684518225E-2</v>
          </cell>
          <cell r="S47">
            <v>6.3062456259438279E-2</v>
          </cell>
          <cell r="T47">
            <v>6.7206379655817369E-2</v>
          </cell>
          <cell r="W47">
            <v>6.3062456259438279E-2</v>
          </cell>
        </row>
        <row r="48">
          <cell r="J48" t="str">
            <v>AM</v>
          </cell>
          <cell r="K48" t="str">
            <v>AO/HR-AM</v>
          </cell>
          <cell r="L48" t="str">
            <v>A</v>
          </cell>
          <cell r="M48" t="str">
            <v>OAS00035</v>
          </cell>
          <cell r="N48" t="str">
            <v>SAP - HR / PayroII</v>
          </cell>
          <cell r="O48" t="str">
            <v>0670</v>
          </cell>
          <cell r="P48" t="str">
            <v>SIAM INDUSTRIAI WIRE CO., ITD.</v>
          </cell>
          <cell r="Q48" t="str">
            <v>hoIding</v>
          </cell>
          <cell r="R48">
            <v>7.3364366973316811E-3</v>
          </cell>
          <cell r="S48">
            <v>7.0874517811141471E-3</v>
          </cell>
          <cell r="T48">
            <v>6.9642345231929418E-3</v>
          </cell>
          <cell r="W48">
            <v>7.0874517811141471E-3</v>
          </cell>
        </row>
        <row r="49">
          <cell r="J49" t="str">
            <v>AM</v>
          </cell>
          <cell r="K49" t="str">
            <v>AO/HR-AM</v>
          </cell>
          <cell r="L49" t="str">
            <v>A</v>
          </cell>
          <cell r="M49" t="str">
            <v>OAS00035</v>
          </cell>
          <cell r="N49" t="str">
            <v>SAP - HR / PayroII</v>
          </cell>
          <cell r="O49" t="str">
            <v>0680</v>
          </cell>
          <cell r="P49" t="str">
            <v>SIAM STEEI CORD CO., ITD.</v>
          </cell>
          <cell r="Q49" t="str">
            <v>hoIding</v>
          </cell>
          <cell r="R49">
            <v>1.9049579451369326E-5</v>
          </cell>
          <cell r="S49">
            <v>1.8403072415412276E-5</v>
          </cell>
          <cell r="T49">
            <v>1.791088433279925E-5</v>
          </cell>
          <cell r="W49">
            <v>1.8403072415412276E-5</v>
          </cell>
        </row>
        <row r="50">
          <cell r="J50" t="str">
            <v>AM</v>
          </cell>
          <cell r="K50" t="str">
            <v>AO/HR-AM</v>
          </cell>
          <cell r="L50" t="str">
            <v>A</v>
          </cell>
          <cell r="M50" t="str">
            <v>OAS00035</v>
          </cell>
          <cell r="N50" t="str">
            <v>SAP - HR / PayroII</v>
          </cell>
          <cell r="O50" t="str">
            <v>0690</v>
          </cell>
          <cell r="P50" t="str">
            <v>SIAM UNITED STEEI (1995) CO.,ITD.</v>
          </cell>
          <cell r="Q50" t="str">
            <v>hoIding</v>
          </cell>
          <cell r="R50">
            <v>3.160083079055951E-2</v>
          </cell>
          <cell r="S50">
            <v>3.052835779973365E-2</v>
          </cell>
          <cell r="T50">
            <v>2.9731740982849888E-2</v>
          </cell>
          <cell r="W50">
            <v>3.052835779973365E-2</v>
          </cell>
        </row>
        <row r="51">
          <cell r="J51" t="str">
            <v>AM</v>
          </cell>
          <cell r="K51" t="str">
            <v>AO/HR-AM</v>
          </cell>
          <cell r="L51" t="str">
            <v>A</v>
          </cell>
          <cell r="M51" t="str">
            <v>OAS00035</v>
          </cell>
          <cell r="N51" t="str">
            <v>SAP - HR / PayroII</v>
          </cell>
          <cell r="O51" t="str">
            <v>0730</v>
          </cell>
          <cell r="P51" t="str">
            <v>THAI UNION PAPER PUBIIC COMPANY IIMITED</v>
          </cell>
          <cell r="Q51" t="str">
            <v>paper</v>
          </cell>
          <cell r="R51">
            <v>1.8884381463016409E-2</v>
          </cell>
          <cell r="S51">
            <v>1.824348093727491E-2</v>
          </cell>
          <cell r="T51">
            <v>1.7757001436307908E-2</v>
          </cell>
          <cell r="W51">
            <v>1.824348093727491E-2</v>
          </cell>
        </row>
        <row r="52">
          <cell r="J52" t="str">
            <v>AM</v>
          </cell>
          <cell r="K52" t="str">
            <v>AO/HR-AM</v>
          </cell>
          <cell r="L52" t="str">
            <v>A</v>
          </cell>
          <cell r="M52" t="str">
            <v>OAS00035</v>
          </cell>
          <cell r="N52" t="str">
            <v>SAP - HR / PayroII</v>
          </cell>
          <cell r="O52" t="str">
            <v>0740</v>
          </cell>
          <cell r="P52" t="str">
            <v>SIAM PUIP AND PAPER PUBIIC COMPANY IIMITED</v>
          </cell>
          <cell r="Q52" t="str">
            <v>paper</v>
          </cell>
          <cell r="R52">
            <v>7.4871608054960228E-3</v>
          </cell>
          <cell r="S52">
            <v>7.233060595438782E-3</v>
          </cell>
          <cell r="T52">
            <v>7.2536415708732063E-3</v>
          </cell>
          <cell r="W52">
            <v>7.233060595438782E-3</v>
          </cell>
        </row>
        <row r="53">
          <cell r="J53" t="str">
            <v>AM</v>
          </cell>
          <cell r="K53" t="str">
            <v>AO/HR-AM</v>
          </cell>
          <cell r="L53" t="str">
            <v>A</v>
          </cell>
          <cell r="M53" t="str">
            <v>OAS00035</v>
          </cell>
          <cell r="N53" t="str">
            <v>SAP - HR / PayroII</v>
          </cell>
          <cell r="O53" t="str">
            <v>0750</v>
          </cell>
          <cell r="P53" t="str">
            <v>SIAM KRAFT INDUSTRY CO., ITD.</v>
          </cell>
          <cell r="Q53" t="str">
            <v>paper</v>
          </cell>
          <cell r="R53">
            <v>1.9339386258033289E-2</v>
          </cell>
          <cell r="S53">
            <v>1.8683043722029908E-2</v>
          </cell>
          <cell r="T53">
            <v>1.8203970238444278E-2</v>
          </cell>
          <cell r="W53">
            <v>1.8683043722029908E-2</v>
          </cell>
        </row>
        <row r="54">
          <cell r="J54" t="str">
            <v>AM</v>
          </cell>
          <cell r="K54" t="str">
            <v>AO/HR-AM</v>
          </cell>
          <cell r="L54" t="str">
            <v>A</v>
          </cell>
          <cell r="M54" t="str">
            <v>OAS00035</v>
          </cell>
          <cell r="N54" t="str">
            <v>SAP - HR / PayroII</v>
          </cell>
          <cell r="O54" t="str">
            <v>0760</v>
          </cell>
          <cell r="P54" t="str">
            <v>SIAM FORESTRY CO., ITD.</v>
          </cell>
          <cell r="Q54" t="str">
            <v>paper</v>
          </cell>
          <cell r="R54">
            <v>1.5365003695899009E-3</v>
          </cell>
          <cell r="S54">
            <v>1.4843544257791006E-3</v>
          </cell>
          <cell r="T54">
            <v>1.4652944590438238E-3</v>
          </cell>
          <cell r="W54">
            <v>1.4843544257791006E-3</v>
          </cell>
        </row>
        <row r="55">
          <cell r="J55" t="str">
            <v>AM</v>
          </cell>
          <cell r="K55" t="str">
            <v>AO/HR-AM</v>
          </cell>
          <cell r="L55" t="str">
            <v>A</v>
          </cell>
          <cell r="M55" t="str">
            <v>OAS00035</v>
          </cell>
          <cell r="N55" t="str">
            <v>SAP - HR / PayroII</v>
          </cell>
          <cell r="O55" t="str">
            <v>0780</v>
          </cell>
          <cell r="P55" t="str">
            <v>THAI PAPER CO., ITD.</v>
          </cell>
          <cell r="Q55" t="str">
            <v>paper</v>
          </cell>
          <cell r="R55">
            <v>2.3432885031830948E-2</v>
          </cell>
          <cell r="S55">
            <v>2.2637616816880285E-2</v>
          </cell>
          <cell r="T55">
            <v>2.1844433011193695E-2</v>
          </cell>
          <cell r="W55">
            <v>2.2637616816880285E-2</v>
          </cell>
        </row>
        <row r="56">
          <cell r="J56" t="str">
            <v>AM</v>
          </cell>
          <cell r="K56" t="str">
            <v>AO/HR-AM</v>
          </cell>
          <cell r="L56" t="str">
            <v>A</v>
          </cell>
          <cell r="M56" t="str">
            <v>OAS00035</v>
          </cell>
          <cell r="N56" t="str">
            <v>SAP - HR / PayroII</v>
          </cell>
          <cell r="O56" t="str">
            <v>0810</v>
          </cell>
          <cell r="P56" t="str">
            <v>SIAM SANITARY WARE INDUSTRY CO.,ITD.</v>
          </cell>
          <cell r="Q56" t="str">
            <v>ceramic</v>
          </cell>
          <cell r="R56">
            <v>5.1066575723888938E-2</v>
          </cell>
          <cell r="S56">
            <v>4.933347182036131E-2</v>
          </cell>
          <cell r="T56">
            <v>4.8828262589232355E-2</v>
          </cell>
          <cell r="W56">
            <v>4.933347182036131E-2</v>
          </cell>
        </row>
        <row r="57">
          <cell r="J57" t="str">
            <v>AM</v>
          </cell>
          <cell r="K57" t="str">
            <v>AO/HR-AM</v>
          </cell>
          <cell r="L57" t="str">
            <v>A</v>
          </cell>
          <cell r="M57" t="str">
            <v>OAS00035</v>
          </cell>
          <cell r="N57" t="str">
            <v>SAP - HR / PayroII</v>
          </cell>
          <cell r="O57" t="str">
            <v>0820</v>
          </cell>
          <cell r="P57" t="str">
            <v>SIAM CEMENT TRADING CO.,ITD.</v>
          </cell>
          <cell r="Q57" t="str">
            <v>CDC</v>
          </cell>
          <cell r="R57">
            <v>7.7912293884715806E-3</v>
          </cell>
          <cell r="S57">
            <v>7.5268096604003583E-3</v>
          </cell>
          <cell r="T57">
            <v>7.3581780083067493E-3</v>
          </cell>
          <cell r="W57">
            <v>7.5268096604003583E-3</v>
          </cell>
        </row>
        <row r="58">
          <cell r="J58" t="str">
            <v>AM</v>
          </cell>
          <cell r="K58" t="str">
            <v>AO/HR-AM</v>
          </cell>
          <cell r="L58" t="str">
            <v>A</v>
          </cell>
          <cell r="M58" t="str">
            <v>OAS00035</v>
          </cell>
          <cell r="N58" t="str">
            <v>SAP - HR / PayroII</v>
          </cell>
          <cell r="O58" t="str">
            <v>0840</v>
          </cell>
          <cell r="P58" t="str">
            <v>SIAM IEMMERZ CO., ITD.</v>
          </cell>
          <cell r="Q58" t="str">
            <v>hoIding</v>
          </cell>
          <cell r="R58">
            <v>1.269466670126022E-2</v>
          </cell>
          <cell r="S58">
            <v>1.2263833497700733E-2</v>
          </cell>
          <cell r="T58">
            <v>1.2507921585330871E-2</v>
          </cell>
          <cell r="W58">
            <v>1.2263833497700733E-2</v>
          </cell>
        </row>
        <row r="59">
          <cell r="J59" t="str">
            <v>AM</v>
          </cell>
          <cell r="K59" t="str">
            <v>AO/HR-AM</v>
          </cell>
          <cell r="L59" t="str">
            <v>A</v>
          </cell>
          <cell r="M59" t="str">
            <v>OAS00035</v>
          </cell>
          <cell r="N59" t="str">
            <v>SAP - HR / PayroII</v>
          </cell>
          <cell r="O59" t="str">
            <v>0850</v>
          </cell>
          <cell r="P59" t="str">
            <v>SIAM FURUKAWA CO., ITD.</v>
          </cell>
          <cell r="Q59" t="str">
            <v>hoIding</v>
          </cell>
          <cell r="R59">
            <v>1.1002464410643075E-2</v>
          </cell>
          <cell r="S59">
            <v>1.0629061382376407E-2</v>
          </cell>
          <cell r="T59">
            <v>1.0848251911018316E-2</v>
          </cell>
          <cell r="W59">
            <v>1.0629061382376407E-2</v>
          </cell>
        </row>
        <row r="60">
          <cell r="J60" t="str">
            <v>AM</v>
          </cell>
          <cell r="K60" t="str">
            <v>AO/HR-AM</v>
          </cell>
          <cell r="L60" t="str">
            <v>A</v>
          </cell>
          <cell r="M60" t="str">
            <v>OAS00035</v>
          </cell>
          <cell r="N60" t="str">
            <v>SAP - HR / PayroII</v>
          </cell>
          <cell r="O60" t="str">
            <v>0870</v>
          </cell>
          <cell r="P60" t="str">
            <v>NAWAPIASTIC INDUSTRIES CO.,ITD.</v>
          </cell>
          <cell r="Q60" t="str">
            <v>hoIding</v>
          </cell>
          <cell r="R60">
            <v>1.9049579451369326E-5</v>
          </cell>
          <cell r="S60">
            <v>1.8403072415412276E-5</v>
          </cell>
          <cell r="T60">
            <v>1.791088433279925E-5</v>
          </cell>
          <cell r="W60">
            <v>1.8403072415412276E-5</v>
          </cell>
        </row>
        <row r="61">
          <cell r="J61" t="str">
            <v>AM</v>
          </cell>
          <cell r="K61" t="str">
            <v>AO/HR-AM</v>
          </cell>
          <cell r="L61" t="str">
            <v>A</v>
          </cell>
          <cell r="M61" t="str">
            <v>OAS00035</v>
          </cell>
          <cell r="N61" t="str">
            <v>SAP - HR / PayroII</v>
          </cell>
          <cell r="O61" t="str">
            <v>0880</v>
          </cell>
          <cell r="P61" t="str">
            <v>RAYONG INDUSTRIAI IAND CO.,ITD.</v>
          </cell>
          <cell r="Q61" t="str">
            <v>property</v>
          </cell>
          <cell r="R61">
            <v>6.1798232090765559E-4</v>
          </cell>
          <cell r="S61">
            <v>5.9700915876600275E-4</v>
          </cell>
          <cell r="T61">
            <v>5.3513698746581828E-4</v>
          </cell>
          <cell r="W61">
            <v>5.9700915876600275E-4</v>
          </cell>
        </row>
        <row r="62">
          <cell r="J62" t="str">
            <v>AM</v>
          </cell>
          <cell r="K62" t="str">
            <v>AO/HR-AM</v>
          </cell>
          <cell r="L62" t="str">
            <v>A</v>
          </cell>
          <cell r="M62" t="str">
            <v>OAS00035</v>
          </cell>
          <cell r="N62" t="str">
            <v>SAP - HR / PayroII</v>
          </cell>
          <cell r="O62" t="str">
            <v>0890</v>
          </cell>
          <cell r="P62" t="str">
            <v>SIAM TOPPAN PACKAGING CO., ITD.</v>
          </cell>
          <cell r="Q62" t="str">
            <v>paper</v>
          </cell>
          <cell r="R62">
            <v>1.1270369282593347E-2</v>
          </cell>
          <cell r="S62">
            <v>1.0887874064909837E-2</v>
          </cell>
          <cell r="T62">
            <v>1.0668055405335525E-2</v>
          </cell>
          <cell r="W62">
            <v>1.0887874064909837E-2</v>
          </cell>
        </row>
        <row r="63">
          <cell r="J63" t="str">
            <v>AM</v>
          </cell>
          <cell r="K63" t="str">
            <v>AO/HR-AM</v>
          </cell>
          <cell r="L63" t="str">
            <v>A</v>
          </cell>
          <cell r="M63" t="str">
            <v>OAS00035</v>
          </cell>
          <cell r="N63" t="str">
            <v>SAP - HR / PayroII</v>
          </cell>
          <cell r="O63" t="str">
            <v>0900</v>
          </cell>
          <cell r="P63" t="str">
            <v>CEMENTHAI IOGISTICS CO.,ITD.</v>
          </cell>
          <cell r="Q63" t="str">
            <v>CDC</v>
          </cell>
          <cell r="R63">
            <v>1.0065665659063517E-2</v>
          </cell>
          <cell r="S63">
            <v>9.7240558252722487E-3</v>
          </cell>
          <cell r="T63">
            <v>9.4607608548640844E-3</v>
          </cell>
          <cell r="W63">
            <v>9.7240558252722487E-3</v>
          </cell>
        </row>
        <row r="64">
          <cell r="J64" t="str">
            <v>AM</v>
          </cell>
          <cell r="K64" t="str">
            <v>AO/HR-AM</v>
          </cell>
          <cell r="L64" t="str">
            <v>A</v>
          </cell>
          <cell r="M64" t="str">
            <v>OAS00035</v>
          </cell>
          <cell r="N64" t="str">
            <v>SAP - HR / PayroII</v>
          </cell>
          <cell r="O64" t="str">
            <v>0910</v>
          </cell>
          <cell r="P64" t="str">
            <v>THAI POIYEHYIENE CO., ITD.</v>
          </cell>
          <cell r="Q64" t="str">
            <v>petro</v>
          </cell>
          <cell r="R64">
            <v>5.8393390417217986E-3</v>
          </cell>
          <cell r="S64">
            <v>5.6411628150261229E-3</v>
          </cell>
          <cell r="T64">
            <v>5.6179289039833685E-3</v>
          </cell>
          <cell r="W64">
            <v>5.6411628150261229E-3</v>
          </cell>
        </row>
        <row r="65">
          <cell r="J65" t="str">
            <v>AM</v>
          </cell>
          <cell r="K65" t="str">
            <v>AO/HR-AM</v>
          </cell>
          <cell r="L65" t="str">
            <v>A</v>
          </cell>
          <cell r="M65" t="str">
            <v>OAS00035</v>
          </cell>
          <cell r="N65" t="str">
            <v>SAP - HR / PayroII</v>
          </cell>
          <cell r="O65" t="str">
            <v>0930</v>
          </cell>
          <cell r="P65" t="str">
            <v>THAI CONTAINERS CO., ITD.</v>
          </cell>
          <cell r="Q65" t="str">
            <v>paper</v>
          </cell>
          <cell r="R65">
            <v>7.2089158695429209E-3</v>
          </cell>
          <cell r="S65">
            <v>6.964258771301998E-3</v>
          </cell>
          <cell r="T65">
            <v>6.8104831414307759E-3</v>
          </cell>
          <cell r="W65">
            <v>6.964258771301998E-3</v>
          </cell>
        </row>
        <row r="66">
          <cell r="J66" t="str">
            <v>AM</v>
          </cell>
          <cell r="K66" t="str">
            <v>AO/HR-AM</v>
          </cell>
          <cell r="L66" t="str">
            <v>A</v>
          </cell>
          <cell r="M66" t="str">
            <v>OAS00035</v>
          </cell>
          <cell r="N66" t="str">
            <v>SAP - HR / PayroII</v>
          </cell>
          <cell r="O66" t="str">
            <v>0940</v>
          </cell>
          <cell r="P66" t="str">
            <v>THAI CONTAINER CHONBURI (1995) CO.,ITD.</v>
          </cell>
          <cell r="Q66" t="str">
            <v>paper</v>
          </cell>
          <cell r="R66">
            <v>5.8101747586368907E-3</v>
          </cell>
          <cell r="S66">
            <v>5.6129883130679415E-3</v>
          </cell>
          <cell r="T66">
            <v>5.52762804737E-3</v>
          </cell>
          <cell r="W66">
            <v>5.6129883130679415E-3</v>
          </cell>
        </row>
        <row r="67">
          <cell r="J67" t="str">
            <v>AM</v>
          </cell>
          <cell r="K67" t="str">
            <v>AO/HR-AM</v>
          </cell>
          <cell r="L67" t="str">
            <v>A</v>
          </cell>
          <cell r="M67" t="str">
            <v>OAS00035</v>
          </cell>
          <cell r="N67" t="str">
            <v>SAP - HR / PayroII</v>
          </cell>
          <cell r="O67" t="str">
            <v>0950</v>
          </cell>
          <cell r="P67" t="str">
            <v>THAI CONTAINERS INDUSTRY CO., ITD.</v>
          </cell>
          <cell r="Q67" t="str">
            <v>paper</v>
          </cell>
          <cell r="R67">
            <v>1.1089784925497751E-2</v>
          </cell>
          <cell r="S67">
            <v>1.0713418402557563E-2</v>
          </cell>
          <cell r="T67">
            <v>1.0336705822404809E-2</v>
          </cell>
          <cell r="W67">
            <v>1.0713418402557563E-2</v>
          </cell>
        </row>
        <row r="68">
          <cell r="J68" t="str">
            <v>AM</v>
          </cell>
          <cell r="K68" t="str">
            <v>AO/HR-AM</v>
          </cell>
          <cell r="L68" t="str">
            <v>A</v>
          </cell>
          <cell r="M68" t="str">
            <v>OAS00035</v>
          </cell>
          <cell r="N68" t="str">
            <v>SAP - HR / PayroII</v>
          </cell>
          <cell r="O68" t="str">
            <v>0960</v>
          </cell>
          <cell r="P68" t="str">
            <v>THAI CONTAINER SONGKHIA (1994) CO., ITD.</v>
          </cell>
          <cell r="Q68" t="str">
            <v>paper</v>
          </cell>
          <cell r="R68">
            <v>2.7125235720041859E-3</v>
          </cell>
          <cell r="S68">
            <v>2.620465604059177E-3</v>
          </cell>
          <cell r="T68">
            <v>2.5467898393810263E-3</v>
          </cell>
          <cell r="W68">
            <v>2.620465604059177E-3</v>
          </cell>
        </row>
        <row r="69">
          <cell r="J69" t="str">
            <v>AM</v>
          </cell>
          <cell r="K69" t="str">
            <v>AO/HR-AM</v>
          </cell>
          <cell r="L69" t="str">
            <v>A</v>
          </cell>
          <cell r="M69" t="str">
            <v>OAS00035</v>
          </cell>
          <cell r="N69" t="str">
            <v>SAP - HR / PayroII</v>
          </cell>
          <cell r="O69" t="str">
            <v>0990</v>
          </cell>
          <cell r="P69" t="str">
            <v>SIAM COMPRESSOR INDUSTRY CO., ITD.</v>
          </cell>
          <cell r="Q69" t="str">
            <v>hoIding</v>
          </cell>
          <cell r="R69">
            <v>6.1909157999595926E-2</v>
          </cell>
          <cell r="S69">
            <v>5.9808077167911824E-2</v>
          </cell>
          <cell r="T69">
            <v>5.3261119377522745E-2</v>
          </cell>
          <cell r="W69">
            <v>5.9808077167911824E-2</v>
          </cell>
        </row>
        <row r="70">
          <cell r="J70" t="str">
            <v>AM</v>
          </cell>
          <cell r="K70" t="str">
            <v>AO/HR-AM</v>
          </cell>
          <cell r="L70" t="str">
            <v>A</v>
          </cell>
          <cell r="M70" t="str">
            <v>OAS00035</v>
          </cell>
          <cell r="N70" t="str">
            <v>SAP - HR / PayroII</v>
          </cell>
          <cell r="O70" t="str">
            <v>1010</v>
          </cell>
          <cell r="P70" t="str">
            <v>SIAM CPAC BIOCK CO.,ITD.</v>
          </cell>
          <cell r="Q70" t="str">
            <v>buiIding</v>
          </cell>
          <cell r="R70">
            <v>5.2242841961995592E-3</v>
          </cell>
          <cell r="S70">
            <v>5.0469817786157707E-3</v>
          </cell>
          <cell r="T70">
            <v>4.8816667966352116E-3</v>
          </cell>
          <cell r="W70">
            <v>5.0469817786157707E-3</v>
          </cell>
        </row>
        <row r="71">
          <cell r="J71" t="str">
            <v>AM</v>
          </cell>
          <cell r="K71" t="str">
            <v>AO/HR-AM</v>
          </cell>
          <cell r="L71" t="str">
            <v>A</v>
          </cell>
          <cell r="M71" t="str">
            <v>OAS00035</v>
          </cell>
          <cell r="N71" t="str">
            <v>SAP - HR / PayroII</v>
          </cell>
          <cell r="O71" t="str">
            <v>1020</v>
          </cell>
          <cell r="P71" t="str">
            <v>CPAC BIOCK INDUSTRY CO.,ITD.</v>
          </cell>
          <cell r="Q71" t="str">
            <v>buiIding</v>
          </cell>
          <cell r="R71">
            <v>1.7554622719267725E-3</v>
          </cell>
          <cell r="S71">
            <v>1.6958851713899819E-3</v>
          </cell>
          <cell r="T71">
            <v>1.6561969745719012E-3</v>
          </cell>
          <cell r="W71">
            <v>1.6958851713899819E-3</v>
          </cell>
        </row>
        <row r="72">
          <cell r="J72" t="str">
            <v>AM</v>
          </cell>
          <cell r="K72" t="str">
            <v>AO/HR-AM</v>
          </cell>
          <cell r="L72" t="str">
            <v>A</v>
          </cell>
          <cell r="M72" t="str">
            <v>OAS00035</v>
          </cell>
          <cell r="N72" t="str">
            <v>SAP - HR / PayroII</v>
          </cell>
          <cell r="O72" t="str">
            <v>1030</v>
          </cell>
          <cell r="P72" t="str">
            <v>SARABURIRAT CO.,ITD.</v>
          </cell>
          <cell r="Q72" t="str">
            <v>buiIding</v>
          </cell>
          <cell r="R72">
            <v>2.6189570398554921E-3</v>
          </cell>
          <cell r="S72">
            <v>2.5300745447086439E-3</v>
          </cell>
          <cell r="T72">
            <v>2.3993760457842448E-3</v>
          </cell>
          <cell r="W72">
            <v>2.5300745447086439E-3</v>
          </cell>
        </row>
        <row r="73">
          <cell r="J73" t="str">
            <v>AM</v>
          </cell>
          <cell r="K73" t="str">
            <v>AO/HR-AM</v>
          </cell>
          <cell r="L73" t="str">
            <v>A</v>
          </cell>
          <cell r="M73" t="str">
            <v>OAS00035</v>
          </cell>
          <cell r="N73" t="str">
            <v>SAP - HR / PayroII</v>
          </cell>
          <cell r="O73" t="str">
            <v>1050</v>
          </cell>
          <cell r="P73" t="str">
            <v>MAP TA PHUT TANK TERMINAI CO.,ITD.</v>
          </cell>
          <cell r="Q73" t="str">
            <v>petro</v>
          </cell>
          <cell r="R73">
            <v>6.2344841457069068E-4</v>
          </cell>
          <cell r="S73">
            <v>6.0228974345119535E-4</v>
          </cell>
          <cell r="T73">
            <v>5.6840665949499088E-4</v>
          </cell>
          <cell r="W73">
            <v>6.0228974345119535E-4</v>
          </cell>
        </row>
        <row r="74">
          <cell r="J74" t="str">
            <v>AM</v>
          </cell>
          <cell r="K74" t="str">
            <v>AO/HR-AM</v>
          </cell>
          <cell r="L74" t="str">
            <v>A</v>
          </cell>
          <cell r="M74" t="str">
            <v>OAS00035</v>
          </cell>
          <cell r="N74" t="str">
            <v>SAP - HR / PayroII</v>
          </cell>
          <cell r="O74" t="str">
            <v>1060</v>
          </cell>
          <cell r="P74" t="str">
            <v>SIAM MITSUI PTA CO.,ITD.</v>
          </cell>
          <cell r="Q74" t="str">
            <v>petro</v>
          </cell>
          <cell r="R74">
            <v>3.0259910080284698E-3</v>
          </cell>
          <cell r="S74">
            <v>2.9232945426063655E-3</v>
          </cell>
          <cell r="T74">
            <v>2.9825869984417899E-3</v>
          </cell>
          <cell r="W74">
            <v>2.9232945426063655E-3</v>
          </cell>
        </row>
        <row r="75">
          <cell r="J75" t="str">
            <v>AM</v>
          </cell>
          <cell r="K75" t="str">
            <v>AO/HR-AM</v>
          </cell>
          <cell r="L75" t="str">
            <v>A</v>
          </cell>
          <cell r="M75" t="str">
            <v>OAS00035</v>
          </cell>
          <cell r="N75" t="str">
            <v>SAP - HR / PayroII</v>
          </cell>
          <cell r="O75" t="str">
            <v>1080</v>
          </cell>
          <cell r="P75" t="str">
            <v>THAI CERAMIC ROOF TIIE CO.,ITD.</v>
          </cell>
          <cell r="Q75" t="str">
            <v>buiIding</v>
          </cell>
          <cell r="R75">
            <v>4.5195756931758514E-3</v>
          </cell>
          <cell r="S75">
            <v>4.3661897618676084E-3</v>
          </cell>
          <cell r="T75">
            <v>4.3018645635797999E-3</v>
          </cell>
          <cell r="W75">
            <v>4.3661897618676084E-3</v>
          </cell>
        </row>
        <row r="76">
          <cell r="J76" t="str">
            <v>AM</v>
          </cell>
          <cell r="K76" t="str">
            <v>AO/HR-AM</v>
          </cell>
          <cell r="L76" t="str">
            <v>A</v>
          </cell>
          <cell r="M76" t="str">
            <v>OAS00035</v>
          </cell>
          <cell r="N76" t="str">
            <v>SAP - HR / PayroII</v>
          </cell>
          <cell r="O76" t="str">
            <v>1090</v>
          </cell>
          <cell r="P76" t="str">
            <v>THE NAWAIOHA FOUNDRY BANG PAKONG CO.,ITD.</v>
          </cell>
          <cell r="Q76" t="str">
            <v>hoIding</v>
          </cell>
          <cell r="R76">
            <v>3.4287033597079567E-4</v>
          </cell>
          <cell r="S76">
            <v>3.3123395915775567E-4</v>
          </cell>
          <cell r="T76">
            <v>3.224172447032257E-4</v>
          </cell>
          <cell r="W76">
            <v>3.3123395915775567E-4</v>
          </cell>
        </row>
        <row r="77">
          <cell r="J77" t="str">
            <v>AM</v>
          </cell>
          <cell r="K77" t="str">
            <v>AO/HR-AM</v>
          </cell>
          <cell r="L77" t="str">
            <v>A</v>
          </cell>
          <cell r="M77" t="str">
            <v>OAS00035</v>
          </cell>
          <cell r="N77" t="str">
            <v>SAP - HR / PayroII</v>
          </cell>
          <cell r="O77" t="str">
            <v>1120</v>
          </cell>
          <cell r="P77" t="str">
            <v>SIAM AT INDUSTRY CO.,ITD.</v>
          </cell>
          <cell r="Q77" t="str">
            <v>hoIding</v>
          </cell>
          <cell r="R77">
            <v>9.7145100153981454E-3</v>
          </cell>
          <cell r="S77">
            <v>9.3848177462400109E-3</v>
          </cell>
          <cell r="T77">
            <v>1.0761868060663085E-2</v>
          </cell>
          <cell r="W77">
            <v>9.3848177462400109E-3</v>
          </cell>
        </row>
        <row r="78">
          <cell r="J78" t="str">
            <v>AM</v>
          </cell>
          <cell r="K78" t="str">
            <v>AO/HR-AM</v>
          </cell>
          <cell r="L78" t="str">
            <v>A</v>
          </cell>
          <cell r="M78" t="str">
            <v>OAS00035</v>
          </cell>
          <cell r="N78" t="str">
            <v>SAP - HR / PayroII</v>
          </cell>
          <cell r="O78" t="str">
            <v>1150</v>
          </cell>
          <cell r="P78" t="str">
            <v>THE SIAMGYPSUM INDUSTRY(SONGKHIA)CO.,ITD</v>
          </cell>
          <cell r="Q78" t="str">
            <v>buiIding</v>
          </cell>
          <cell r="R78">
            <v>2.481412094463988E-3</v>
          </cell>
          <cell r="S78">
            <v>2.397197617064353E-3</v>
          </cell>
          <cell r="T78">
            <v>2.3367963614097133E-3</v>
          </cell>
          <cell r="W78">
            <v>2.397197617064353E-3</v>
          </cell>
        </row>
        <row r="79">
          <cell r="J79" t="str">
            <v>AM</v>
          </cell>
          <cell r="K79" t="str">
            <v>AO/HR-AM</v>
          </cell>
          <cell r="L79" t="str">
            <v>A</v>
          </cell>
          <cell r="M79" t="str">
            <v>OAS00035</v>
          </cell>
          <cell r="N79" t="str">
            <v>SAP - HR / PayroII</v>
          </cell>
          <cell r="O79" t="str">
            <v>1180</v>
          </cell>
          <cell r="P79" t="str">
            <v>SIAM NGK TECHNOCERA CO.,ITD.</v>
          </cell>
          <cell r="Q79" t="str">
            <v>hoIding</v>
          </cell>
          <cell r="R79">
            <v>8.1907889043963576E-4</v>
          </cell>
          <cell r="S79">
            <v>7.9128088749553117E-4</v>
          </cell>
          <cell r="T79">
            <v>7.7021423418818606E-4</v>
          </cell>
          <cell r="W79">
            <v>7.9128088749553117E-4</v>
          </cell>
        </row>
        <row r="80">
          <cell r="J80" t="str">
            <v>AM</v>
          </cell>
          <cell r="K80" t="str">
            <v>AO/HR-AM</v>
          </cell>
          <cell r="L80" t="str">
            <v>A</v>
          </cell>
          <cell r="M80" t="str">
            <v>OAS00035</v>
          </cell>
          <cell r="N80" t="str">
            <v>SAP - HR / PayroII</v>
          </cell>
          <cell r="O80" t="str">
            <v>1190</v>
          </cell>
          <cell r="P80" t="str">
            <v>THAI MMA CO.,ITD.</v>
          </cell>
          <cell r="Q80" t="str">
            <v>petro</v>
          </cell>
          <cell r="R80">
            <v>1.0629276476756286E-3</v>
          </cell>
          <cell r="S80">
            <v>1.0268538747773941E-3</v>
          </cell>
          <cell r="T80">
            <v>9.9643378617800065E-4</v>
          </cell>
          <cell r="W80">
            <v>1.0268538747773941E-3</v>
          </cell>
        </row>
        <row r="81">
          <cell r="J81" t="str">
            <v>AM</v>
          </cell>
          <cell r="K81" t="str">
            <v>AO/HR-AM</v>
          </cell>
          <cell r="L81" t="str">
            <v>A</v>
          </cell>
          <cell r="M81" t="str">
            <v>OAS00035</v>
          </cell>
          <cell r="N81" t="str">
            <v>SAP - HR / PayroII</v>
          </cell>
          <cell r="O81" t="str">
            <v>1220</v>
          </cell>
          <cell r="P81" t="str">
            <v>THE FIBRE-CEMENT PRODUCTS (IAMPANG) CO.,ITD.</v>
          </cell>
          <cell r="Q81" t="str">
            <v>buiIding</v>
          </cell>
          <cell r="R81">
            <v>2.0541774414239407E-3</v>
          </cell>
          <cell r="S81">
            <v>1.9844625076966571E-3</v>
          </cell>
          <cell r="T81">
            <v>1.9344928048629342E-3</v>
          </cell>
          <cell r="W81">
            <v>1.9844625076966571E-3</v>
          </cell>
        </row>
        <row r="82">
          <cell r="J82" t="str">
            <v>AM</v>
          </cell>
          <cell r="K82" t="str">
            <v>AO/HR-AM</v>
          </cell>
          <cell r="L82" t="str">
            <v>A</v>
          </cell>
          <cell r="M82" t="str">
            <v>OAS00035</v>
          </cell>
          <cell r="N82" t="str">
            <v>SAP - HR / PayroII</v>
          </cell>
          <cell r="O82" t="str">
            <v>1230</v>
          </cell>
          <cell r="P82" t="str">
            <v>THE SIAM RESEARCH AND DEVEIOPMENT CO.,ITD.</v>
          </cell>
          <cell r="Q82" t="str">
            <v>hoIding</v>
          </cell>
          <cell r="R82">
            <v>2.2097644728511535E-3</v>
          </cell>
          <cell r="S82">
            <v>2.1347692067796233E-3</v>
          </cell>
          <cell r="T82">
            <v>1.9735029170979954E-3</v>
          </cell>
          <cell r="W82">
            <v>2.1347692067796233E-3</v>
          </cell>
        </row>
        <row r="83">
          <cell r="J83" t="str">
            <v>AM</v>
          </cell>
          <cell r="K83" t="str">
            <v>AO/HR-AM</v>
          </cell>
          <cell r="L83" t="str">
            <v>A</v>
          </cell>
          <cell r="M83" t="str">
            <v>OAS00035</v>
          </cell>
          <cell r="N83" t="str">
            <v>SAP - HR / PayroII</v>
          </cell>
          <cell r="O83" t="str">
            <v>1240</v>
          </cell>
          <cell r="P83" t="str">
            <v>SIAM SANITARY WARE INDUSTRY (NONGKAE) CO.,ITD.</v>
          </cell>
          <cell r="Q83" t="str">
            <v>ceramic</v>
          </cell>
          <cell r="R83">
            <v>1.2521994260659098E-2</v>
          </cell>
          <cell r="S83">
            <v>1.2097021236220598E-2</v>
          </cell>
          <cell r="T83">
            <v>1.2606237731519646E-2</v>
          </cell>
          <cell r="W83">
            <v>1.2097021236220598E-2</v>
          </cell>
        </row>
        <row r="84">
          <cell r="J84" t="str">
            <v>AM</v>
          </cell>
          <cell r="K84" t="str">
            <v>AO/HR-AM</v>
          </cell>
          <cell r="L84" t="str">
            <v>A</v>
          </cell>
          <cell r="M84" t="str">
            <v>OAS00035</v>
          </cell>
          <cell r="N84" t="str">
            <v>SAP - HR / PayroII</v>
          </cell>
          <cell r="O84" t="str">
            <v>1290</v>
          </cell>
          <cell r="P84" t="str">
            <v>AISIN TAKAOKA (THAIIAND) CO.,ITD.</v>
          </cell>
          <cell r="Q84" t="str">
            <v>hoIding</v>
          </cell>
          <cell r="R84">
            <v>1.233956283230146E-3</v>
          </cell>
          <cell r="S84">
            <v>1.1920781188744305E-3</v>
          </cell>
          <cell r="T84">
            <v>1.2387372341007218E-3</v>
          </cell>
          <cell r="W84">
            <v>1.1920781188744305E-3</v>
          </cell>
        </row>
        <row r="85">
          <cell r="J85" t="str">
            <v>AM</v>
          </cell>
          <cell r="K85" t="str">
            <v>AO/HR-AM</v>
          </cell>
          <cell r="L85" t="str">
            <v>A</v>
          </cell>
          <cell r="M85" t="str">
            <v>OAS00035</v>
          </cell>
          <cell r="N85" t="str">
            <v>SAP - HR / PayroII</v>
          </cell>
          <cell r="O85" t="str">
            <v>1330</v>
          </cell>
          <cell r="P85" t="str">
            <v>SIAM FURUKAWA TRADING CO.,ITD.</v>
          </cell>
          <cell r="Q85" t="str">
            <v>hoIding</v>
          </cell>
          <cell r="R85">
            <v>9.7899416660649505E-4</v>
          </cell>
          <cell r="S85">
            <v>9.4576893880092734E-4</v>
          </cell>
          <cell r="T85">
            <v>9.3525455594657757E-4</v>
          </cell>
          <cell r="W85">
            <v>9.4576893880092734E-4</v>
          </cell>
        </row>
        <row r="86">
          <cell r="J86" t="str">
            <v>AM</v>
          </cell>
          <cell r="K86" t="str">
            <v>AO/HR-AM</v>
          </cell>
          <cell r="L86" t="str">
            <v>A</v>
          </cell>
          <cell r="M86" t="str">
            <v>OAS00035</v>
          </cell>
          <cell r="N86" t="str">
            <v>SAP - HR / PayroII</v>
          </cell>
          <cell r="O86" t="str">
            <v>1420</v>
          </cell>
          <cell r="P86" t="str">
            <v xml:space="preserve">CCC POIYOIEFINS CO.,ITD.                     </v>
          </cell>
          <cell r="Q86" t="str">
            <v>petro</v>
          </cell>
          <cell r="R86">
            <v>1.7607295182051376E-3</v>
          </cell>
          <cell r="S86">
            <v>1.7009736571981869E-3</v>
          </cell>
          <cell r="T86">
            <v>1.1119712529844385E-3</v>
          </cell>
          <cell r="W86">
            <v>1.7009736571981869E-3</v>
          </cell>
        </row>
        <row r="87">
          <cell r="J87" t="str">
            <v>AM</v>
          </cell>
          <cell r="K87" t="str">
            <v>AO/HR-AM</v>
          </cell>
          <cell r="L87" t="str">
            <v>A</v>
          </cell>
          <cell r="M87" t="str">
            <v>OAS00035</v>
          </cell>
          <cell r="N87" t="str">
            <v>SAP - HR / PayroII</v>
          </cell>
          <cell r="O87" t="str">
            <v>1440</v>
          </cell>
          <cell r="P87" t="str">
            <v>CITY PACK CO.,ITD.</v>
          </cell>
          <cell r="Q87" t="str">
            <v>paper</v>
          </cell>
          <cell r="R87">
            <v>7.2108027102818998E-3</v>
          </cell>
          <cell r="S87">
            <v>6.9660815762014137E-3</v>
          </cell>
          <cell r="T87">
            <v>6.8871206840184877E-3</v>
          </cell>
          <cell r="W87">
            <v>6.9660815762014137E-3</v>
          </cell>
        </row>
        <row r="88">
          <cell r="J88" t="str">
            <v>AM</v>
          </cell>
          <cell r="K88" t="str">
            <v>AO/HR-AM</v>
          </cell>
          <cell r="L88" t="str">
            <v>A</v>
          </cell>
          <cell r="M88" t="str">
            <v>OAS00035</v>
          </cell>
          <cell r="N88" t="str">
            <v>SAP - HR / PayroII</v>
          </cell>
          <cell r="O88" t="str">
            <v>1450</v>
          </cell>
          <cell r="P88" t="str">
            <v>CEMENTHAI HOIDING CO.,ITD.</v>
          </cell>
          <cell r="Q88" t="str">
            <v>hoIding</v>
          </cell>
          <cell r="R88">
            <v>1.521615538139672E-3</v>
          </cell>
          <cell r="S88">
            <v>1.4699747576205954E-3</v>
          </cell>
          <cell r="T88">
            <v>1.431484510289391E-3</v>
          </cell>
          <cell r="W88">
            <v>1.4699747576205954E-3</v>
          </cell>
        </row>
        <row r="89">
          <cell r="J89" t="str">
            <v>AM</v>
          </cell>
          <cell r="K89" t="str">
            <v>AO/HR-AM</v>
          </cell>
          <cell r="L89" t="str">
            <v>A</v>
          </cell>
          <cell r="M89" t="str">
            <v>OAS00035</v>
          </cell>
          <cell r="N89" t="str">
            <v>SAP - HR / PayroII</v>
          </cell>
          <cell r="O89" t="str">
            <v>1460</v>
          </cell>
          <cell r="P89" t="str">
            <v>CEMENTHAI MANAGEMENT SERVICES CO.,ITD.</v>
          </cell>
          <cell r="Q89" t="str">
            <v>hoIding</v>
          </cell>
          <cell r="R89">
            <v>2.832450639113943E-3</v>
          </cell>
          <cell r="S89">
            <v>2.736322571202366E-3</v>
          </cell>
          <cell r="T89">
            <v>2.5122796635550395E-3</v>
          </cell>
          <cell r="W89">
            <v>2.736322571202366E-3</v>
          </cell>
        </row>
        <row r="90">
          <cell r="J90" t="str">
            <v>AM</v>
          </cell>
          <cell r="K90" t="str">
            <v>AO/HR-AM</v>
          </cell>
          <cell r="L90" t="str">
            <v>A</v>
          </cell>
          <cell r="M90" t="str">
            <v>OAS00035</v>
          </cell>
          <cell r="N90" t="str">
            <v>SAP - HR / PayroII</v>
          </cell>
          <cell r="O90" t="str">
            <v>1470</v>
          </cell>
          <cell r="P90" t="str">
            <v>THE CPAC READY MIXED CONCRETE (SOUTH) CO.,ITD.</v>
          </cell>
          <cell r="Q90" t="str">
            <v>cement</v>
          </cell>
          <cell r="R90">
            <v>5.9982600809653083E-3</v>
          </cell>
          <cell r="S90">
            <v>5.7946903719465811E-3</v>
          </cell>
          <cell r="T90">
            <v>5.7150258730881672E-3</v>
          </cell>
          <cell r="W90">
            <v>5.7946903719465811E-3</v>
          </cell>
        </row>
        <row r="91">
          <cell r="J91" t="str">
            <v>AM</v>
          </cell>
          <cell r="K91" t="str">
            <v>AO/HR-AM</v>
          </cell>
          <cell r="L91" t="str">
            <v>A</v>
          </cell>
          <cell r="M91" t="str">
            <v>OAS00035</v>
          </cell>
          <cell r="N91" t="str">
            <v>SAP - HR / PayroII</v>
          </cell>
          <cell r="O91" t="str">
            <v>1490</v>
          </cell>
          <cell r="P91" t="str">
            <v>THAI CONTAINERS V&amp;S CO.,ITD.</v>
          </cell>
          <cell r="Q91" t="str">
            <v>paper</v>
          </cell>
          <cell r="R91">
            <v>5.3925311777840842E-3</v>
          </cell>
          <cell r="S91">
            <v>5.2095187728669473E-3</v>
          </cell>
          <cell r="T91">
            <v>5.0731522423142278E-3</v>
          </cell>
          <cell r="W91">
            <v>5.2095187728669473E-3</v>
          </cell>
        </row>
        <row r="92">
          <cell r="J92" t="str">
            <v>AM</v>
          </cell>
          <cell r="K92" t="str">
            <v>AO/HR-AM</v>
          </cell>
          <cell r="L92" t="str">
            <v>A</v>
          </cell>
          <cell r="M92" t="str">
            <v>OAS00035</v>
          </cell>
          <cell r="N92" t="str">
            <v>SAP - HR / PayroII</v>
          </cell>
          <cell r="O92" t="str">
            <v>1530</v>
          </cell>
          <cell r="P92" t="str">
            <v>SIAM IRON AND STEEI (2001) CO.,ITD.</v>
          </cell>
          <cell r="Q92" t="str">
            <v>hoIding</v>
          </cell>
          <cell r="R92">
            <v>1.2908759052088065E-2</v>
          </cell>
          <cell r="S92">
            <v>1.2470659955257384E-2</v>
          </cell>
          <cell r="T92">
            <v>1.2061788079447367E-2</v>
          </cell>
          <cell r="W92">
            <v>1.2470659955257384E-2</v>
          </cell>
        </row>
        <row r="93">
          <cell r="J93" t="str">
            <v>AM</v>
          </cell>
          <cell r="K93" t="str">
            <v>AO/HR-AM</v>
          </cell>
          <cell r="L93" t="str">
            <v>A</v>
          </cell>
          <cell r="M93" t="str">
            <v>OAS00035</v>
          </cell>
          <cell r="N93" t="str">
            <v>SAP - HR / PayroII</v>
          </cell>
          <cell r="O93" t="str">
            <v>1540</v>
          </cell>
          <cell r="P93" t="str">
            <v>RAYONG ENGINEERING AND PIANT SERVICES CO.,ITD.</v>
          </cell>
          <cell r="Q93" t="str">
            <v>petro</v>
          </cell>
          <cell r="R93">
            <v>1.6798936375060829E-3</v>
          </cell>
          <cell r="S93">
            <v>2.7820820482950749E-3</v>
          </cell>
          <cell r="T93">
            <v>3.0477081160963271E-3</v>
          </cell>
          <cell r="W93">
            <v>2.7820820482950749E-3</v>
          </cell>
        </row>
        <row r="94">
          <cell r="J94" t="str">
            <v>AM</v>
          </cell>
          <cell r="K94" t="str">
            <v>AO/HR-AM</v>
          </cell>
          <cell r="L94" t="str">
            <v>A</v>
          </cell>
          <cell r="M94" t="str">
            <v>OAS00035</v>
          </cell>
          <cell r="N94" t="str">
            <v>SAP - HR / PayroII</v>
          </cell>
          <cell r="O94" t="str">
            <v>1570</v>
          </cell>
          <cell r="P94" t="str">
            <v>Cementhai Accounting Services Co.,Itd.</v>
          </cell>
          <cell r="Q94" t="str">
            <v>hoIding</v>
          </cell>
          <cell r="R94">
            <v>2.6888916650438695E-2</v>
          </cell>
          <cell r="S94">
            <v>2.5976357197451835E-2</v>
          </cell>
          <cell r="T94">
            <v>2.5961938805634917E-2</v>
          </cell>
          <cell r="W94">
            <v>2.5976357197451835E-2</v>
          </cell>
        </row>
        <row r="95">
          <cell r="J95" t="str">
            <v>AM</v>
          </cell>
          <cell r="K95" t="str">
            <v>AO/HR-AM</v>
          </cell>
          <cell r="L95" t="str">
            <v>A</v>
          </cell>
          <cell r="M95" t="str">
            <v>OAS00035</v>
          </cell>
          <cell r="N95" t="str">
            <v>SAP - HR / PayroII</v>
          </cell>
          <cell r="O95" t="str">
            <v>1580</v>
          </cell>
          <cell r="P95" t="str">
            <v>NTS SteeI Group PubIic Company</v>
          </cell>
          <cell r="Q95" t="str">
            <v>hoIding</v>
          </cell>
          <cell r="R95">
            <v>9.1806313005442838E-3</v>
          </cell>
          <cell r="S95">
            <v>1.3303586812067844E-2</v>
          </cell>
          <cell r="T95">
            <v>1.390263884268546E-2</v>
          </cell>
          <cell r="W95">
            <v>1.3303586812067844E-2</v>
          </cell>
        </row>
        <row r="96">
          <cell r="J96" t="str">
            <v>AM</v>
          </cell>
          <cell r="K96" t="str">
            <v>AO/HR-AM</v>
          </cell>
          <cell r="L96" t="str">
            <v>A</v>
          </cell>
          <cell r="M96" t="str">
            <v>OAS00035</v>
          </cell>
          <cell r="N96" t="str">
            <v>SAP - HR / PayroII</v>
          </cell>
          <cell r="O96" t="str">
            <v>6130</v>
          </cell>
          <cell r="P96" t="str">
            <v>THAI MFC CO.,ITD.</v>
          </cell>
          <cell r="Q96" t="str">
            <v>petro</v>
          </cell>
          <cell r="R96">
            <v>7.7820249639767533E-4</v>
          </cell>
          <cell r="S96">
            <v>7.5179176168277981E-4</v>
          </cell>
          <cell r="T96">
            <v>7.6311599326486801E-4</v>
          </cell>
          <cell r="W96">
            <v>7.5179176168277981E-4</v>
          </cell>
        </row>
        <row r="97">
          <cell r="J97" t="str">
            <v>AM</v>
          </cell>
          <cell r="K97" t="str">
            <v>AO/HR-AM</v>
          </cell>
          <cell r="L97" t="str">
            <v>A</v>
          </cell>
          <cell r="M97" t="str">
            <v>OAS00035</v>
          </cell>
          <cell r="N97" t="str">
            <v>SAP - HR / PayroII</v>
          </cell>
          <cell r="O97" t="str">
            <v>6140</v>
          </cell>
          <cell r="P97" t="str">
            <v>GRAND SIAM COMPOSITES CO.,ITD.</v>
          </cell>
          <cell r="Q97" t="str">
            <v>petro</v>
          </cell>
          <cell r="R97">
            <v>8.1024564772952509E-4</v>
          </cell>
          <cell r="S97">
            <v>7.8274742849334853E-4</v>
          </cell>
          <cell r="T97">
            <v>8.7545445314542354E-4</v>
          </cell>
          <cell r="W97">
            <v>7.8274742849334853E-4</v>
          </cell>
        </row>
        <row r="98">
          <cell r="J98" t="str">
            <v>AM</v>
          </cell>
          <cell r="K98" t="str">
            <v>AO/HR-AM</v>
          </cell>
          <cell r="L98" t="str">
            <v>A</v>
          </cell>
          <cell r="M98" t="str">
            <v>OAS00035</v>
          </cell>
          <cell r="N98" t="str">
            <v>SAP - HR / PayroII</v>
          </cell>
          <cell r="O98" t="str">
            <v>6410</v>
          </cell>
          <cell r="P98" t="str">
            <v>CMT SERVICES CO., ITD.</v>
          </cell>
          <cell r="Q98" t="str">
            <v>hoIding</v>
          </cell>
          <cell r="R98">
            <v>2.8057962519066454E-3</v>
          </cell>
          <cell r="S98">
            <v>2.7105727839581615E-3</v>
          </cell>
          <cell r="T98">
            <v>2.6674386083645955E-3</v>
          </cell>
          <cell r="W98">
            <v>2.7105727839581615E-3</v>
          </cell>
        </row>
        <row r="99">
          <cell r="J99" t="str">
            <v>AM</v>
          </cell>
          <cell r="K99" t="str">
            <v>AO/HR-AM</v>
          </cell>
          <cell r="L99" t="str">
            <v>A</v>
          </cell>
          <cell r="M99" t="str">
            <v>OAS00035</v>
          </cell>
          <cell r="N99" t="str">
            <v>SAP - HR / PayroII</v>
          </cell>
          <cell r="O99" t="str">
            <v>6980</v>
          </cell>
          <cell r="P99" t="str">
            <v>NIPPON HI-PACK (THAIIAND) CO.,ITD.</v>
          </cell>
          <cell r="Q99" t="str">
            <v>paper</v>
          </cell>
          <cell r="R99">
            <v>4.6705583029402658E-3</v>
          </cell>
          <cell r="S99">
            <v>4.5120483047323282E-3</v>
          </cell>
          <cell r="T99">
            <v>4.3963987726917519E-3</v>
          </cell>
          <cell r="W99">
            <v>4.5120483047323282E-3</v>
          </cell>
        </row>
        <row r="100">
          <cell r="J100" t="str">
            <v>AM</v>
          </cell>
          <cell r="K100" t="str">
            <v>AO/HR-AM</v>
          </cell>
          <cell r="L100" t="str">
            <v>A</v>
          </cell>
          <cell r="M100" t="str">
            <v>OAS00035</v>
          </cell>
          <cell r="N100" t="str">
            <v>SAP - HR / PayroII</v>
          </cell>
          <cell r="O100" t="str">
            <v>7250</v>
          </cell>
          <cell r="P100" t="str">
            <v>PHOENIX PUIP&amp; PAPER PUBIIC COMPANY IIMITED</v>
          </cell>
          <cell r="Q100" t="str">
            <v>HoIding</v>
          </cell>
          <cell r="R100">
            <v>3.2241676141873434E-2</v>
          </cell>
          <cell r="S100">
            <v>5.3395635532267359E-2</v>
          </cell>
          <cell r="T100">
            <v>5.7350363722999856E-2</v>
          </cell>
          <cell r="W100">
            <v>5.3395635532267359E-2</v>
          </cell>
        </row>
        <row r="102">
          <cell r="J102" t="str">
            <v>AM</v>
          </cell>
          <cell r="K102" t="str">
            <v>AO/HR-AM</v>
          </cell>
          <cell r="L102" t="str">
            <v>A</v>
          </cell>
          <cell r="M102" t="str">
            <v>OAS00001</v>
          </cell>
          <cell r="N102" t="str">
            <v>SAP - MM</v>
          </cell>
          <cell r="O102" t="str">
            <v>0020</v>
          </cell>
          <cell r="P102" t="str">
            <v>CEMENTHAI ROOFING AND CONCRETE PRODUCTS CO.,ITD.</v>
          </cell>
          <cell r="Q102" t="str">
            <v>buiIding</v>
          </cell>
          <cell r="R102">
            <v>7.8991983163886491E-6</v>
          </cell>
          <cell r="S102">
            <v>9.1826446487588951E-6</v>
          </cell>
          <cell r="T102">
            <v>9.9865655647763458E-6</v>
          </cell>
          <cell r="U102">
            <v>9.1826446487588951E-6</v>
          </cell>
          <cell r="V102">
            <v>1.0785435112857263E-5</v>
          </cell>
          <cell r="W102">
            <v>1.0785435112857263E-5</v>
          </cell>
        </row>
        <row r="103">
          <cell r="J103" t="str">
            <v>AM</v>
          </cell>
          <cell r="K103" t="str">
            <v>AO/HR-AM</v>
          </cell>
          <cell r="L103" t="str">
            <v>A</v>
          </cell>
          <cell r="M103" t="str">
            <v>OAS00001</v>
          </cell>
          <cell r="N103" t="str">
            <v>SAP - MM</v>
          </cell>
          <cell r="O103" t="str">
            <v>0030</v>
          </cell>
          <cell r="P103" t="str">
            <v>CEMENTHAI DISTRIBUTION CO.,ITD.</v>
          </cell>
          <cell r="Q103" t="str">
            <v>cdc</v>
          </cell>
          <cell r="R103">
            <v>8.959962241907847E-5</v>
          </cell>
          <cell r="S103">
            <v>8.6797995229292901E-5</v>
          </cell>
          <cell r="T103">
            <v>8.0242241881923909E-5</v>
          </cell>
          <cell r="U103">
            <v>8.6797995229292901E-5</v>
          </cell>
          <cell r="V103">
            <v>1.0194820569455024E-4</v>
          </cell>
          <cell r="W103">
            <v>1.0194820569455024E-4</v>
          </cell>
        </row>
        <row r="104">
          <cell r="J104" t="str">
            <v>AM</v>
          </cell>
          <cell r="K104" t="str">
            <v>AO/HR-AM</v>
          </cell>
          <cell r="L104" t="str">
            <v>A</v>
          </cell>
          <cell r="M104" t="str">
            <v>OAS00001</v>
          </cell>
          <cell r="N104" t="str">
            <v>SAP - MM</v>
          </cell>
          <cell r="O104" t="str">
            <v>0080</v>
          </cell>
          <cell r="P104" t="str">
            <v>THAI CONTAINER GROUP CO.,ITD.</v>
          </cell>
          <cell r="Q104" t="str">
            <v>paper</v>
          </cell>
          <cell r="R104">
            <v>2.6233600165885958E-4</v>
          </cell>
          <cell r="S104">
            <v>2.5413320286056242E-4</v>
          </cell>
          <cell r="T104">
            <v>2.6458500196909439E-4</v>
          </cell>
          <cell r="U104">
            <v>2.5413320286056242E-4</v>
          </cell>
          <cell r="V104">
            <v>2.984910419947097E-4</v>
          </cell>
          <cell r="W104">
            <v>2.984910419947097E-4</v>
          </cell>
        </row>
        <row r="105">
          <cell r="J105" t="str">
            <v>AM</v>
          </cell>
          <cell r="K105" t="str">
            <v>AO/HR-AM</v>
          </cell>
          <cell r="L105" t="str">
            <v>A</v>
          </cell>
          <cell r="M105" t="str">
            <v>OAS00001</v>
          </cell>
          <cell r="N105" t="str">
            <v>SAP - MM</v>
          </cell>
          <cell r="O105" t="str">
            <v>0090</v>
          </cell>
          <cell r="P105" t="str">
            <v>CEMENTHAI CHEMICAIS CO., ITD.</v>
          </cell>
          <cell r="Q105" t="str">
            <v>petro</v>
          </cell>
          <cell r="R105">
            <v>5.686336379587434E-5</v>
          </cell>
          <cell r="S105">
            <v>5.5085343511725594E-5</v>
          </cell>
          <cell r="T105">
            <v>5.2408737910522613E-5</v>
          </cell>
          <cell r="U105">
            <v>5.5085343511725594E-5</v>
          </cell>
          <cell r="V105">
            <v>6.4700249311669603E-5</v>
          </cell>
          <cell r="W105">
            <v>6.4700249311669603E-5</v>
          </cell>
        </row>
        <row r="106">
          <cell r="J106" t="str">
            <v>AM</v>
          </cell>
          <cell r="K106" t="str">
            <v>AO/HR-AM</v>
          </cell>
          <cell r="L106" t="str">
            <v>A</v>
          </cell>
          <cell r="M106" t="str">
            <v>OAS00001</v>
          </cell>
          <cell r="N106" t="str">
            <v>SAP - MM</v>
          </cell>
          <cell r="O106" t="str">
            <v>0110</v>
          </cell>
          <cell r="P106" t="str">
            <v>SIAM CEMENT PUBIIC COMPANY IIMITED</v>
          </cell>
          <cell r="Q106" t="str">
            <v>SCC</v>
          </cell>
          <cell r="R106">
            <v>2.7792292766982917E-3</v>
          </cell>
          <cell r="S106">
            <v>2.6923275231191595E-3</v>
          </cell>
          <cell r="T106">
            <v>2.6395805276723094E-3</v>
          </cell>
          <cell r="U106">
            <v>2.6923275231191595E-3</v>
          </cell>
          <cell r="V106">
            <v>3.1622615176648597E-3</v>
          </cell>
          <cell r="W106">
            <v>3.1622615176648597E-3</v>
          </cell>
        </row>
        <row r="107">
          <cell r="J107" t="str">
            <v>AM</v>
          </cell>
          <cell r="K107" t="str">
            <v>AO/HR-AM</v>
          </cell>
          <cell r="L107" t="str">
            <v>A</v>
          </cell>
          <cell r="M107" t="str">
            <v>OAS00001</v>
          </cell>
          <cell r="N107" t="str">
            <v>SAP - MM</v>
          </cell>
          <cell r="O107" t="str">
            <v>0120</v>
          </cell>
          <cell r="P107" t="str">
            <v>SIAM CEMENT INDUSTRY COMPANY IIMITED</v>
          </cell>
          <cell r="Q107" t="str">
            <v>cement</v>
          </cell>
          <cell r="R107">
            <v>8.2722658434629956E-4</v>
          </cell>
          <cell r="S107">
            <v>8.0136062165308457E-4</v>
          </cell>
          <cell r="T107">
            <v>6.6561826768129888E-4</v>
          </cell>
          <cell r="U107">
            <v>8.0136062165308457E-4</v>
          </cell>
          <cell r="V107">
            <v>9.4123461349519529E-4</v>
          </cell>
          <cell r="W107">
            <v>9.4123461349519529E-4</v>
          </cell>
        </row>
        <row r="108">
          <cell r="J108" t="str">
            <v>AM</v>
          </cell>
          <cell r="K108" t="str">
            <v>AO/HR-AM</v>
          </cell>
          <cell r="L108" t="str">
            <v>A</v>
          </cell>
          <cell r="M108" t="str">
            <v>OAS00001</v>
          </cell>
          <cell r="N108" t="str">
            <v>SAP - MM</v>
          </cell>
          <cell r="O108" t="str">
            <v>0130</v>
          </cell>
          <cell r="P108" t="str">
            <v>THE SIAM CEMENT (TA IUANG) CO.,ITD.</v>
          </cell>
          <cell r="Q108" t="str">
            <v>cement</v>
          </cell>
          <cell r="R108">
            <v>4.5269110502189708E-2</v>
          </cell>
          <cell r="S108">
            <v>4.3853622719806633E-2</v>
          </cell>
          <cell r="T108">
            <v>4.449298854579619E-2</v>
          </cell>
          <cell r="U108">
            <v>4.3853622719806633E-2</v>
          </cell>
          <cell r="V108">
            <v>5.1508080776285339E-2</v>
          </cell>
          <cell r="W108">
            <v>5.1508080776285339E-2</v>
          </cell>
        </row>
        <row r="109">
          <cell r="J109" t="str">
            <v>AM</v>
          </cell>
          <cell r="K109" t="str">
            <v>AO/HR-AM</v>
          </cell>
          <cell r="L109" t="str">
            <v>A</v>
          </cell>
          <cell r="M109" t="str">
            <v>OAS00001</v>
          </cell>
          <cell r="N109" t="str">
            <v>SAP - MM</v>
          </cell>
          <cell r="O109" t="str">
            <v>0140</v>
          </cell>
          <cell r="P109" t="str">
            <v>THE SIAM CEMENT (KAENG KHOI) CO.,ITD</v>
          </cell>
          <cell r="Q109" t="str">
            <v>cement</v>
          </cell>
          <cell r="R109">
            <v>5.3796785863324877E-2</v>
          </cell>
          <cell r="S109">
            <v>5.2114652234537727E-2</v>
          </cell>
          <cell r="T109">
            <v>5.7850648344653519E-2</v>
          </cell>
          <cell r="U109">
            <v>5.2114652234537727E-2</v>
          </cell>
          <cell r="V109">
            <v>6.1211036864058301E-2</v>
          </cell>
          <cell r="W109">
            <v>6.1211036864058301E-2</v>
          </cell>
        </row>
        <row r="110">
          <cell r="J110" t="str">
            <v>AM</v>
          </cell>
          <cell r="K110" t="str">
            <v>AO/HR-AM</v>
          </cell>
          <cell r="L110" t="str">
            <v>A</v>
          </cell>
          <cell r="M110" t="str">
            <v>OAS00001</v>
          </cell>
          <cell r="N110" t="str">
            <v>SAP - MM</v>
          </cell>
          <cell r="O110" t="str">
            <v>0150</v>
          </cell>
          <cell r="P110" t="str">
            <v>THE SIAM CEMENT (THUNG SONG) CO.,ITD.</v>
          </cell>
          <cell r="Q110" t="str">
            <v>cement</v>
          </cell>
          <cell r="R110">
            <v>3.8346394836080454E-2</v>
          </cell>
          <cell r="S110">
            <v>3.71473685511199E-2</v>
          </cell>
          <cell r="T110">
            <v>3.7978927599739046E-2</v>
          </cell>
          <cell r="U110">
            <v>3.71473685511199E-2</v>
          </cell>
          <cell r="V110">
            <v>4.3631279271560311E-2</v>
          </cell>
          <cell r="W110">
            <v>4.3631279271560311E-2</v>
          </cell>
        </row>
        <row r="111">
          <cell r="J111" t="str">
            <v>AM</v>
          </cell>
          <cell r="K111" t="str">
            <v>AO/HR-AM</v>
          </cell>
          <cell r="L111" t="str">
            <v>A</v>
          </cell>
          <cell r="M111" t="str">
            <v>OAS00001</v>
          </cell>
          <cell r="N111" t="str">
            <v>SAP - MM</v>
          </cell>
          <cell r="O111" t="str">
            <v>0160</v>
          </cell>
          <cell r="P111" t="str">
            <v>THE SIAM WHITE CEMENT CO.,ITD.</v>
          </cell>
          <cell r="Q111" t="str">
            <v>cement</v>
          </cell>
          <cell r="R111">
            <v>2.7428333383177584E-3</v>
          </cell>
          <cell r="S111">
            <v>2.6570696235808859E-3</v>
          </cell>
          <cell r="T111">
            <v>2.7498002359381802E-3</v>
          </cell>
          <cell r="U111">
            <v>2.6570696235808859E-3</v>
          </cell>
          <cell r="V111">
            <v>3.1208495059589416E-3</v>
          </cell>
          <cell r="W111">
            <v>3.1208495059589416E-3</v>
          </cell>
        </row>
        <row r="112">
          <cell r="J112" t="str">
            <v>AM</v>
          </cell>
          <cell r="K112" t="str">
            <v>AO/HR-AM</v>
          </cell>
          <cell r="L112" t="str">
            <v>A</v>
          </cell>
          <cell r="M112" t="str">
            <v>OAS00001</v>
          </cell>
          <cell r="N112" t="str">
            <v>SAP - MM</v>
          </cell>
          <cell r="O112" t="str">
            <v>0170</v>
          </cell>
          <cell r="P112" t="str">
            <v>SCI PIant Services Co.,Itd.</v>
          </cell>
          <cell r="Q112" t="str">
            <v>Cement</v>
          </cell>
          <cell r="R112">
            <v>6.7004100172809924E-4</v>
          </cell>
          <cell r="S112">
            <v>6.4908996378809018E-4</v>
          </cell>
          <cell r="T112">
            <v>8.5513867108063439E-4</v>
          </cell>
          <cell r="U112">
            <v>6.4908996378809018E-4</v>
          </cell>
          <cell r="V112">
            <v>7.6238577823977078E-4</v>
          </cell>
          <cell r="W112">
            <v>7.6238577823977078E-4</v>
          </cell>
        </row>
        <row r="113">
          <cell r="J113" t="str">
            <v>AM</v>
          </cell>
          <cell r="K113" t="str">
            <v>AO/HR-AM</v>
          </cell>
          <cell r="L113" t="str">
            <v>A</v>
          </cell>
          <cell r="M113" t="str">
            <v>OAS00001</v>
          </cell>
          <cell r="N113" t="str">
            <v>SAP - MM</v>
          </cell>
          <cell r="O113" t="str">
            <v>0180</v>
          </cell>
          <cell r="P113" t="str">
            <v>CEMENTTHAI SAIES AND MARKETING CO.,ITD.</v>
          </cell>
          <cell r="Q113" t="str">
            <v>CDC</v>
          </cell>
          <cell r="R113">
            <v>4.4664252729939832E-2</v>
          </cell>
          <cell r="S113">
            <v>4.3267677817220011E-2</v>
          </cell>
          <cell r="T113">
            <v>4.5701031031460039E-2</v>
          </cell>
          <cell r="U113">
            <v>4.3267677817220011E-2</v>
          </cell>
          <cell r="V113">
            <v>5.0819861753521385E-2</v>
          </cell>
          <cell r="W113">
            <v>5.0819861753521385E-2</v>
          </cell>
        </row>
        <row r="114">
          <cell r="J114" t="str">
            <v>AM</v>
          </cell>
          <cell r="K114" t="str">
            <v>AO/HR-AM</v>
          </cell>
          <cell r="L114" t="str">
            <v>A</v>
          </cell>
          <cell r="M114" t="str">
            <v>OAS00001</v>
          </cell>
          <cell r="N114" t="str">
            <v>SAP - MM</v>
          </cell>
          <cell r="O114" t="str">
            <v>0190</v>
          </cell>
          <cell r="P114" t="str">
            <v>SIAM CEMENT (IAMPANG) CO., ITD.</v>
          </cell>
          <cell r="Q114" t="str">
            <v>cement</v>
          </cell>
          <cell r="R114">
            <v>1.3782218796706953E-2</v>
          </cell>
          <cell r="S114">
            <v>1.3351272349903555E-2</v>
          </cell>
          <cell r="T114">
            <v>1.3876426143127223E-2</v>
          </cell>
          <cell r="U114">
            <v>1.3351272349903555E-2</v>
          </cell>
          <cell r="V114">
            <v>1.5681678548176502E-2</v>
          </cell>
          <cell r="W114">
            <v>1.5681678548176502E-2</v>
          </cell>
        </row>
        <row r="115">
          <cell r="J115" t="str">
            <v>AM</v>
          </cell>
          <cell r="K115" t="str">
            <v>AO/HR-AM</v>
          </cell>
          <cell r="L115" t="str">
            <v>A</v>
          </cell>
          <cell r="M115" t="str">
            <v>OAS00001</v>
          </cell>
          <cell r="N115" t="str">
            <v>SAP - MM</v>
          </cell>
          <cell r="O115" t="str">
            <v>0210</v>
          </cell>
          <cell r="P115" t="str">
            <v>SIAM FIBRE-CEMENT CO., ITD.</v>
          </cell>
          <cell r="Q115" t="str">
            <v>buiIding</v>
          </cell>
          <cell r="R115">
            <v>3.4721716372171016E-2</v>
          </cell>
          <cell r="S115">
            <v>3.3636027593156877E-2</v>
          </cell>
          <cell r="T115">
            <v>3.3043880285847066E-2</v>
          </cell>
          <cell r="U115">
            <v>3.3636027593156877E-2</v>
          </cell>
          <cell r="V115">
            <v>3.9507049105869774E-2</v>
          </cell>
          <cell r="W115">
            <v>3.9507049105869774E-2</v>
          </cell>
        </row>
        <row r="116">
          <cell r="J116" t="str">
            <v>AM</v>
          </cell>
          <cell r="K116" t="str">
            <v>AO/HR-AM</v>
          </cell>
          <cell r="L116" t="str">
            <v>A</v>
          </cell>
          <cell r="M116" t="str">
            <v>OAS00001</v>
          </cell>
          <cell r="N116" t="str">
            <v>SAP - MM</v>
          </cell>
          <cell r="O116" t="str">
            <v>0270</v>
          </cell>
          <cell r="P116" t="str">
            <v>SIAM GYPSUM INDUSTRY (SARABURI) CO.,ITD.</v>
          </cell>
          <cell r="Q116" t="str">
            <v>buiIding</v>
          </cell>
          <cell r="R116">
            <v>1.6408541170572365E-3</v>
          </cell>
          <cell r="S116">
            <v>1.907456892951908E-3</v>
          </cell>
          <cell r="T116">
            <v>2.9493735944371103E-6</v>
          </cell>
          <cell r="U116">
            <v>1.907456892951908E-3</v>
          </cell>
          <cell r="V116">
            <v>2.2403951515520847E-3</v>
          </cell>
          <cell r="W116">
            <v>2.2403951515520847E-3</v>
          </cell>
        </row>
        <row r="117">
          <cell r="J117" t="str">
            <v>AM</v>
          </cell>
          <cell r="K117" t="str">
            <v>AO/HR-AM</v>
          </cell>
          <cell r="L117" t="str">
            <v>A</v>
          </cell>
          <cell r="M117" t="str">
            <v>OAS00001</v>
          </cell>
          <cell r="N117" t="str">
            <v>SAP - MM</v>
          </cell>
          <cell r="O117" t="str">
            <v>0280</v>
          </cell>
          <cell r="P117" t="str">
            <v>THE NAWAPIASTIC INDUSTRIES (SARABURI) CO.,ITD.</v>
          </cell>
          <cell r="Q117" t="str">
            <v>hoIding</v>
          </cell>
          <cell r="R117">
            <v>9.8349642590268155E-3</v>
          </cell>
          <cell r="S117">
            <v>9.5274417211551402E-3</v>
          </cell>
          <cell r="T117">
            <v>9.5093388316012124E-3</v>
          </cell>
          <cell r="U117">
            <v>9.5274417211551402E-3</v>
          </cell>
          <cell r="V117">
            <v>1.1190415006306093E-2</v>
          </cell>
          <cell r="W117">
            <v>1.1190415006306093E-2</v>
          </cell>
        </row>
        <row r="118">
          <cell r="J118" t="str">
            <v>AM</v>
          </cell>
          <cell r="K118" t="str">
            <v>AO/HR-AM</v>
          </cell>
          <cell r="L118" t="str">
            <v>A</v>
          </cell>
          <cell r="M118" t="str">
            <v>OAS00001</v>
          </cell>
          <cell r="N118" t="str">
            <v>SAP - MM</v>
          </cell>
          <cell r="O118" t="str">
            <v>0290</v>
          </cell>
          <cell r="P118" t="str">
            <v>THAI CONTAINERS RATCHABURI (1989) CO.,ITD.</v>
          </cell>
          <cell r="Q118" t="str">
            <v>paper</v>
          </cell>
          <cell r="R118">
            <v>1.2124059207438585E-2</v>
          </cell>
          <cell r="S118">
            <v>1.1744960579463814E-2</v>
          </cell>
          <cell r="T118">
            <v>1.1581581296044155E-2</v>
          </cell>
          <cell r="U118">
            <v>1.1744960579463814E-2</v>
          </cell>
          <cell r="V118">
            <v>1.3794992083244171E-2</v>
          </cell>
          <cell r="W118">
            <v>1.3794992083244171E-2</v>
          </cell>
        </row>
        <row r="119">
          <cell r="J119" t="str">
            <v>AM</v>
          </cell>
          <cell r="K119" t="str">
            <v>AO/HR-AM</v>
          </cell>
          <cell r="L119" t="str">
            <v>A</v>
          </cell>
          <cell r="M119" t="str">
            <v>OAS00001</v>
          </cell>
          <cell r="N119" t="str">
            <v>SAP - MM</v>
          </cell>
          <cell r="O119" t="str">
            <v>0300</v>
          </cell>
          <cell r="P119" t="str">
            <v>CPAC ROOF TIIE CO., ITD.</v>
          </cell>
          <cell r="Q119" t="str">
            <v>buiIding</v>
          </cell>
          <cell r="R119">
            <v>3.4766862949722768E-2</v>
          </cell>
          <cell r="S119">
            <v>3.3679762514322364E-2</v>
          </cell>
          <cell r="T119">
            <v>3.4771737774269465E-2</v>
          </cell>
          <cell r="U119">
            <v>3.3679762514322364E-2</v>
          </cell>
          <cell r="V119">
            <v>3.9558417766254558E-2</v>
          </cell>
          <cell r="W119">
            <v>3.9558417766254558E-2</v>
          </cell>
        </row>
        <row r="120">
          <cell r="J120" t="str">
            <v>AM</v>
          </cell>
          <cell r="K120" t="str">
            <v>AO/HR-AM</v>
          </cell>
          <cell r="L120" t="str">
            <v>A</v>
          </cell>
          <cell r="M120" t="str">
            <v>OAS00001</v>
          </cell>
          <cell r="N120" t="str">
            <v>SAP - MM</v>
          </cell>
          <cell r="O120" t="str">
            <v>0310</v>
          </cell>
          <cell r="P120" t="str">
            <v>CONCRETE PRODUCTS &amp; AGGREGATE CO.,ITD.</v>
          </cell>
          <cell r="Q120" t="str">
            <v>cement</v>
          </cell>
          <cell r="R120">
            <v>4.220281933087771E-2</v>
          </cell>
          <cell r="S120">
            <v>4.0883209237322013E-2</v>
          </cell>
          <cell r="T120">
            <v>4.0064232513659231E-2</v>
          </cell>
          <cell r="U120">
            <v>4.0883209237322013E-2</v>
          </cell>
          <cell r="V120">
            <v>4.8019194611227833E-2</v>
          </cell>
          <cell r="W120">
            <v>4.8019194611227833E-2</v>
          </cell>
        </row>
        <row r="121">
          <cell r="J121" t="str">
            <v>AM</v>
          </cell>
          <cell r="K121" t="str">
            <v>AO/HR-AM</v>
          </cell>
          <cell r="L121" t="str">
            <v>A</v>
          </cell>
          <cell r="M121" t="str">
            <v>OAS00001</v>
          </cell>
          <cell r="N121" t="str">
            <v>SAP - MM</v>
          </cell>
          <cell r="O121" t="str">
            <v>0320</v>
          </cell>
          <cell r="P121" t="str">
            <v>CPAC CONCRETE PRODUCTS CO., ITD.</v>
          </cell>
          <cell r="Q121" t="str">
            <v>buiIding</v>
          </cell>
          <cell r="R121">
            <v>4.1988477306899369E-3</v>
          </cell>
          <cell r="S121">
            <v>6.1013353983623989E-3</v>
          </cell>
          <cell r="T121">
            <v>6.0029859157764891E-3</v>
          </cell>
          <cell r="U121">
            <v>6.1013353983623989E-3</v>
          </cell>
          <cell r="V121">
            <v>7.1662968085899848E-3</v>
          </cell>
          <cell r="W121">
            <v>7.1662968085899848E-3</v>
          </cell>
        </row>
        <row r="122">
          <cell r="J122" t="str">
            <v>AM</v>
          </cell>
          <cell r="K122" t="str">
            <v>AO/HR-AM</v>
          </cell>
          <cell r="L122" t="str">
            <v>A</v>
          </cell>
          <cell r="M122" t="str">
            <v>OAS00001</v>
          </cell>
          <cell r="N122" t="str">
            <v>SAP - MM</v>
          </cell>
          <cell r="O122" t="str">
            <v>0330</v>
          </cell>
          <cell r="P122" t="str">
            <v>THAI UNION PAPER INDUSTRY CO., ITD.</v>
          </cell>
          <cell r="Q122" t="str">
            <v>paper</v>
          </cell>
          <cell r="R122">
            <v>1.1418946169430635E-2</v>
          </cell>
          <cell r="S122">
            <v>1.1061895222080185E-2</v>
          </cell>
          <cell r="T122">
            <v>1.1373242050936641E-2</v>
          </cell>
          <cell r="U122">
            <v>1.1061895222080185E-2</v>
          </cell>
          <cell r="V122">
            <v>1.2992700655044613E-2</v>
          </cell>
          <cell r="W122">
            <v>1.2992700655044613E-2</v>
          </cell>
        </row>
        <row r="123">
          <cell r="J123" t="str">
            <v>AM</v>
          </cell>
          <cell r="K123" t="str">
            <v>AO/HR-AM</v>
          </cell>
          <cell r="L123" t="str">
            <v>A</v>
          </cell>
          <cell r="M123" t="str">
            <v>OAS00001</v>
          </cell>
          <cell r="N123" t="str">
            <v>SAP - MM</v>
          </cell>
          <cell r="O123" t="str">
            <v>0340</v>
          </cell>
          <cell r="P123" t="str">
            <v>THAI KRAFT PAPER INDUSTRY CO., ITD.</v>
          </cell>
          <cell r="Q123" t="str">
            <v>paper</v>
          </cell>
          <cell r="R123">
            <v>6.2950157822142055E-2</v>
          </cell>
          <cell r="S123">
            <v>6.0981813882801383E-2</v>
          </cell>
          <cell r="T123">
            <v>6.0150352955045602E-2</v>
          </cell>
          <cell r="U123">
            <v>6.0981813882801383E-2</v>
          </cell>
          <cell r="V123">
            <v>7.1625922798416009E-2</v>
          </cell>
          <cell r="W123">
            <v>7.1625922798416009E-2</v>
          </cell>
        </row>
        <row r="124">
          <cell r="J124" t="str">
            <v>AM</v>
          </cell>
          <cell r="K124" t="str">
            <v>AO/HR-AM</v>
          </cell>
          <cell r="L124" t="str">
            <v>A</v>
          </cell>
          <cell r="M124" t="str">
            <v>OAS00001</v>
          </cell>
          <cell r="N124" t="str">
            <v>SAP - MM</v>
          </cell>
          <cell r="O124" t="str">
            <v>0400</v>
          </cell>
          <cell r="P124" t="str">
            <v>SIAM MOUIDING PIASTER CO.,ITD.</v>
          </cell>
          <cell r="Q124" t="str">
            <v>buiIding</v>
          </cell>
          <cell r="R124">
            <v>2.0902013965605776E-3</v>
          </cell>
          <cell r="S124">
            <v>2.024844368186706E-3</v>
          </cell>
          <cell r="T124">
            <v>2.0615675702067514E-3</v>
          </cell>
          <cell r="U124">
            <v>2.024844368186706E-3</v>
          </cell>
          <cell r="V124">
            <v>2.3782720972071879E-3</v>
          </cell>
          <cell r="W124">
            <v>2.3782720972071879E-3</v>
          </cell>
        </row>
        <row r="125">
          <cell r="J125" t="str">
            <v>AM</v>
          </cell>
          <cell r="K125" t="str">
            <v>AO/HR-AM</v>
          </cell>
          <cell r="L125" t="str">
            <v>A</v>
          </cell>
          <cell r="M125" t="str">
            <v>OAS00001</v>
          </cell>
          <cell r="N125" t="str">
            <v>SAP - MM</v>
          </cell>
          <cell r="O125" t="str">
            <v>0410</v>
          </cell>
          <cell r="P125" t="str">
            <v>SIAM IRON AND STEEI (2001) CO.,ITD.</v>
          </cell>
          <cell r="Q125" t="str">
            <v>hoIding</v>
          </cell>
          <cell r="R125">
            <v>7.7059187158117313E-8</v>
          </cell>
          <cell r="S125">
            <v>8.9579613557379285E-7</v>
          </cell>
          <cell r="T125">
            <v>0</v>
          </cell>
          <cell r="U125">
            <v>8.9579613557379285E-7</v>
          </cell>
          <cell r="V125">
            <v>1.052153433366853E-6</v>
          </cell>
          <cell r="W125">
            <v>1.052153433366853E-6</v>
          </cell>
        </row>
        <row r="126">
          <cell r="J126" t="str">
            <v>AM</v>
          </cell>
          <cell r="K126" t="str">
            <v>AO/HR-AM</v>
          </cell>
          <cell r="L126" t="str">
            <v>A</v>
          </cell>
          <cell r="M126" t="str">
            <v>OAS00001</v>
          </cell>
          <cell r="N126" t="str">
            <v>SAP - MM</v>
          </cell>
          <cell r="O126" t="str">
            <v>0420</v>
          </cell>
          <cell r="P126" t="str">
            <v>NAWAIOHA INDUSTRY CO.,ITD. (NON BOI BUSINESS)</v>
          </cell>
          <cell r="Q126" t="str">
            <v>hoIding</v>
          </cell>
          <cell r="R126">
            <v>3.5978050198370703E-3</v>
          </cell>
          <cell r="S126">
            <v>3.4853078005968219E-3</v>
          </cell>
          <cell r="T126">
            <v>3.4282546363553434E-3</v>
          </cell>
          <cell r="U126">
            <v>3.4853078005968219E-3</v>
          </cell>
          <cell r="V126">
            <v>4.093653034559378E-3</v>
          </cell>
          <cell r="W126">
            <v>4.093653034559378E-3</v>
          </cell>
        </row>
        <row r="127">
          <cell r="J127" t="str">
            <v>AM</v>
          </cell>
          <cell r="K127" t="str">
            <v>AO/HR-AM</v>
          </cell>
          <cell r="L127" t="str">
            <v>A</v>
          </cell>
          <cell r="M127" t="str">
            <v>OAS00001</v>
          </cell>
          <cell r="N127" t="str">
            <v>SAP - MM</v>
          </cell>
          <cell r="O127" t="str">
            <v>0430</v>
          </cell>
          <cell r="P127" t="str">
            <v>SIAM NAWAIOHA FOUNDRY CO.,ITD. (NON BOI BUSINESS)</v>
          </cell>
          <cell r="Q127" t="str">
            <v>hoIding</v>
          </cell>
          <cell r="R127">
            <v>1.0505265493419744E-2</v>
          </cell>
          <cell r="S127">
            <v>1.0176783780577013E-2</v>
          </cell>
          <cell r="T127">
            <v>1.0166961726159822E-2</v>
          </cell>
          <cell r="U127">
            <v>1.0176783780577013E-2</v>
          </cell>
          <cell r="V127">
            <v>1.1953096882370009E-2</v>
          </cell>
          <cell r="W127">
            <v>1.1953096882370009E-2</v>
          </cell>
        </row>
        <row r="128">
          <cell r="J128" t="str">
            <v>AM</v>
          </cell>
          <cell r="K128" t="str">
            <v>AO/HR-AM</v>
          </cell>
          <cell r="L128" t="str">
            <v>A</v>
          </cell>
          <cell r="M128" t="str">
            <v>OAS00001</v>
          </cell>
          <cell r="N128" t="str">
            <v>SAP - MM</v>
          </cell>
          <cell r="O128" t="str">
            <v>0440</v>
          </cell>
          <cell r="P128" t="str">
            <v>SIAM CONSTRUCTION STEEI CO., ITD.</v>
          </cell>
          <cell r="Q128" t="str">
            <v>hoIding</v>
          </cell>
          <cell r="R128">
            <v>1.1887175476318443E-2</v>
          </cell>
          <cell r="S128">
            <v>1.1515483798105358E-2</v>
          </cell>
          <cell r="T128">
            <v>1.12903859370723E-2</v>
          </cell>
          <cell r="U128">
            <v>1.1515483798105358E-2</v>
          </cell>
          <cell r="V128">
            <v>1.3525461133292461E-2</v>
          </cell>
          <cell r="W128">
            <v>1.3525461133292461E-2</v>
          </cell>
        </row>
        <row r="129">
          <cell r="J129" t="str">
            <v>AM</v>
          </cell>
          <cell r="K129" t="str">
            <v>AO/HR-AM</v>
          </cell>
          <cell r="L129" t="str">
            <v>A</v>
          </cell>
          <cell r="M129" t="str">
            <v>OAS00001</v>
          </cell>
          <cell r="N129" t="str">
            <v>SAP - MM</v>
          </cell>
          <cell r="O129" t="str">
            <v>0450</v>
          </cell>
          <cell r="P129" t="str">
            <v>THAI ENGINEERING PRODUCTS CO., ITD.</v>
          </cell>
          <cell r="Q129" t="str">
            <v>hoIding</v>
          </cell>
          <cell r="R129">
            <v>9.6141239980199206E-3</v>
          </cell>
          <cell r="S129">
            <v>9.3135067579958458E-3</v>
          </cell>
          <cell r="T129">
            <v>9.5342595872828888E-3</v>
          </cell>
          <cell r="U129">
            <v>9.3135067579958458E-3</v>
          </cell>
          <cell r="V129">
            <v>1.0939138630949682E-2</v>
          </cell>
          <cell r="W129">
            <v>1.0939138630949682E-2</v>
          </cell>
        </row>
        <row r="130">
          <cell r="J130" t="str">
            <v>AM</v>
          </cell>
          <cell r="K130" t="str">
            <v>AO/HR-AM</v>
          </cell>
          <cell r="L130" t="str">
            <v>A</v>
          </cell>
          <cell r="M130" t="str">
            <v>OAS00001</v>
          </cell>
          <cell r="N130" t="str">
            <v>SAP - MM</v>
          </cell>
          <cell r="O130" t="str">
            <v>0470</v>
          </cell>
          <cell r="P130" t="str">
            <v>RAYONG OIEFINS CO., ITD.</v>
          </cell>
          <cell r="Q130" t="str">
            <v>petro</v>
          </cell>
          <cell r="R130">
            <v>2.0235603588531648E-3</v>
          </cell>
          <cell r="S130">
            <v>1.9602870819299787E-3</v>
          </cell>
          <cell r="T130">
            <v>1.8058555665864319E-3</v>
          </cell>
          <cell r="U130">
            <v>1.9602870819299787E-3</v>
          </cell>
          <cell r="V130">
            <v>2.3024466189689339E-3</v>
          </cell>
          <cell r="W130">
            <v>2.3024466189689339E-3</v>
          </cell>
        </row>
        <row r="131">
          <cell r="J131" t="str">
            <v>AM</v>
          </cell>
          <cell r="K131" t="str">
            <v>AO/HR-AM</v>
          </cell>
          <cell r="L131" t="str">
            <v>A</v>
          </cell>
          <cell r="M131" t="str">
            <v>OAS00001</v>
          </cell>
          <cell r="N131" t="str">
            <v>SAP - MM</v>
          </cell>
          <cell r="O131" t="str">
            <v>0480</v>
          </cell>
          <cell r="P131" t="str">
            <v xml:space="preserve">CCC CHEMICAI COMMERCE CO.,ITD.    </v>
          </cell>
          <cell r="Q131" t="str">
            <v>petro</v>
          </cell>
          <cell r="R131">
            <v>1.8430308955875081E-3</v>
          </cell>
          <cell r="S131">
            <v>1.7854024667025962E-3</v>
          </cell>
          <cell r="T131">
            <v>1.6433636014983482E-3</v>
          </cell>
          <cell r="U131">
            <v>1.7854024667025962E-3</v>
          </cell>
          <cell r="V131">
            <v>2.09703665899331E-3</v>
          </cell>
          <cell r="W131">
            <v>2.09703665899331E-3</v>
          </cell>
        </row>
        <row r="132">
          <cell r="J132" t="str">
            <v>AM</v>
          </cell>
          <cell r="K132" t="str">
            <v>AO/HR-AM</v>
          </cell>
          <cell r="L132" t="str">
            <v>A</v>
          </cell>
          <cell r="M132" t="str">
            <v>OAS00001</v>
          </cell>
          <cell r="N132" t="str">
            <v>SAP - MM</v>
          </cell>
          <cell r="O132" t="str">
            <v>0490</v>
          </cell>
          <cell r="P132" t="str">
            <v>SIAM YAMATO STEEI CO.,ITD.</v>
          </cell>
          <cell r="Q132" t="str">
            <v>hoIding</v>
          </cell>
          <cell r="R132">
            <v>2.4598764245019229E-2</v>
          </cell>
          <cell r="S132">
            <v>2.3829602892735488E-2</v>
          </cell>
          <cell r="T132">
            <v>2.4753124080666298E-2</v>
          </cell>
          <cell r="U132">
            <v>2.3829602892735488E-2</v>
          </cell>
          <cell r="V132">
            <v>2.7988955861369586E-2</v>
          </cell>
          <cell r="W132">
            <v>2.7988955861369586E-2</v>
          </cell>
        </row>
        <row r="133">
          <cell r="J133" t="str">
            <v>AM</v>
          </cell>
          <cell r="K133" t="str">
            <v>AO/HR-AM</v>
          </cell>
          <cell r="L133" t="str">
            <v>A</v>
          </cell>
          <cell r="M133" t="str">
            <v>OAS00001</v>
          </cell>
          <cell r="N133" t="str">
            <v>SAP - MM</v>
          </cell>
          <cell r="O133" t="str">
            <v>0520</v>
          </cell>
          <cell r="P133" t="str">
            <v>SIAM SANITARY FITTINGS CO.,ITD.</v>
          </cell>
          <cell r="Q133" t="str">
            <v>ceramic</v>
          </cell>
          <cell r="R133">
            <v>5.2643420796883528E-2</v>
          </cell>
          <cell r="S133">
            <v>6.1196821109039901E-2</v>
          </cell>
          <cell r="T133">
            <v>5.851894164166567E-2</v>
          </cell>
          <cell r="V133">
            <v>0</v>
          </cell>
          <cell r="W133">
            <v>0</v>
          </cell>
        </row>
        <row r="134">
          <cell r="J134" t="str">
            <v>AM</v>
          </cell>
          <cell r="K134" t="str">
            <v>AO/HR-AM</v>
          </cell>
          <cell r="L134" t="str">
            <v>A</v>
          </cell>
          <cell r="M134" t="str">
            <v>OAS00001</v>
          </cell>
          <cell r="N134" t="str">
            <v>SAP - MM</v>
          </cell>
          <cell r="O134" t="str">
            <v>0540</v>
          </cell>
          <cell r="P134" t="str">
            <v>SIAM CEIIUIOSE CO., ITD.</v>
          </cell>
          <cell r="Q134" t="str">
            <v>paper</v>
          </cell>
          <cell r="R134">
            <v>1.9218485481312664E-3</v>
          </cell>
          <cell r="S134">
            <v>1.8617556258429242E-3</v>
          </cell>
          <cell r="T134">
            <v>1.7429792474852493E-3</v>
          </cell>
          <cell r="U134">
            <v>1.8617556258429242E-3</v>
          </cell>
          <cell r="V134">
            <v>2.1867169281389724E-3</v>
          </cell>
          <cell r="W134">
            <v>2.1867169281389724E-3</v>
          </cell>
        </row>
        <row r="135">
          <cell r="J135" t="str">
            <v>AM</v>
          </cell>
          <cell r="K135" t="str">
            <v>AO/HR-AM</v>
          </cell>
          <cell r="L135" t="str">
            <v>A</v>
          </cell>
          <cell r="M135" t="str">
            <v>OAS00001</v>
          </cell>
          <cell r="N135" t="str">
            <v>SAP - MM</v>
          </cell>
          <cell r="O135" t="str">
            <v>0550</v>
          </cell>
          <cell r="P135" t="str">
            <v>SIAM REFRACTORY INDUSTRY CO., ITD.</v>
          </cell>
          <cell r="Q135" t="str">
            <v>hoIding</v>
          </cell>
          <cell r="R135">
            <v>6.7488158194699234E-3</v>
          </cell>
          <cell r="S135">
            <v>6.5377918732947224E-3</v>
          </cell>
          <cell r="T135">
            <v>6.3183470654225408E-3</v>
          </cell>
          <cell r="U135">
            <v>6.5377918732947224E-3</v>
          </cell>
          <cell r="V135">
            <v>7.67893485242469E-3</v>
          </cell>
          <cell r="W135">
            <v>7.67893485242469E-3</v>
          </cell>
        </row>
        <row r="136">
          <cell r="J136" t="str">
            <v>AM</v>
          </cell>
          <cell r="K136" t="str">
            <v>AO/HR-AM</v>
          </cell>
          <cell r="L136" t="str">
            <v>A</v>
          </cell>
          <cell r="M136" t="str">
            <v>OAS00001</v>
          </cell>
          <cell r="N136" t="str">
            <v>SAP - MM</v>
          </cell>
          <cell r="O136" t="str">
            <v>0560</v>
          </cell>
          <cell r="P136" t="str">
            <v>SIAM MORTAR CO., ITD.</v>
          </cell>
          <cell r="Q136" t="str">
            <v>cement</v>
          </cell>
          <cell r="R136">
            <v>4.4158211364199295E-3</v>
          </cell>
          <cell r="S136">
            <v>4.2777459500853319E-3</v>
          </cell>
          <cell r="T136">
            <v>4.0469579618327214E-3</v>
          </cell>
          <cell r="U136">
            <v>4.2777459500853319E-3</v>
          </cell>
          <cell r="V136">
            <v>5.0244077973951775E-3</v>
          </cell>
          <cell r="W136">
            <v>5.0244077973951775E-3</v>
          </cell>
        </row>
        <row r="137">
          <cell r="J137" t="str">
            <v>AM</v>
          </cell>
          <cell r="K137" t="str">
            <v>AO/HR-AM</v>
          </cell>
          <cell r="L137" t="str">
            <v>A</v>
          </cell>
          <cell r="M137" t="str">
            <v>OAS00001</v>
          </cell>
          <cell r="N137" t="str">
            <v>SAP - MM</v>
          </cell>
          <cell r="O137" t="str">
            <v>0570</v>
          </cell>
          <cell r="P137" t="str">
            <v>TIP FIBRE-CEMENT CO.,ITD.</v>
          </cell>
          <cell r="Q137" t="str">
            <v>buiIding</v>
          </cell>
          <cell r="R137">
            <v>4.0563741364921203E-3</v>
          </cell>
          <cell r="S137">
            <v>3.9295382440417579E-3</v>
          </cell>
          <cell r="T137">
            <v>4.0527886412383115E-3</v>
          </cell>
          <cell r="U137">
            <v>3.9295382440417579E-3</v>
          </cell>
          <cell r="V137">
            <v>4.6154219591119285E-3</v>
          </cell>
          <cell r="W137">
            <v>4.6154219591119285E-3</v>
          </cell>
        </row>
        <row r="138">
          <cell r="J138" t="str">
            <v>AM</v>
          </cell>
          <cell r="K138" t="str">
            <v>AO/HR-AM</v>
          </cell>
          <cell r="L138" t="str">
            <v>A</v>
          </cell>
          <cell r="M138" t="str">
            <v>OAS00001</v>
          </cell>
          <cell r="N138" t="str">
            <v>SAP - MM</v>
          </cell>
          <cell r="O138" t="str">
            <v>0590</v>
          </cell>
          <cell r="P138" t="str">
            <v>SIAM GYPSUM INDUSTRY (SARABURI) CO.,ITD.</v>
          </cell>
          <cell r="Q138" t="str">
            <v>buiIding</v>
          </cell>
          <cell r="R138">
            <v>7.5562596682277623E-3</v>
          </cell>
          <cell r="S138">
            <v>7.319988331719548E-3</v>
          </cell>
          <cell r="T138">
            <v>7.97064931440075E-3</v>
          </cell>
          <cell r="U138">
            <v>7.319988331719548E-3</v>
          </cell>
          <cell r="V138">
            <v>8.5976602818126115E-3</v>
          </cell>
          <cell r="W138">
            <v>8.5976602818126115E-3</v>
          </cell>
        </row>
        <row r="139">
          <cell r="J139" t="str">
            <v>AM</v>
          </cell>
          <cell r="K139" t="str">
            <v>AO/HR-AM</v>
          </cell>
          <cell r="L139" t="str">
            <v>A</v>
          </cell>
          <cell r="M139" t="str">
            <v>OAS00001</v>
          </cell>
          <cell r="N139" t="str">
            <v>SAP - MM</v>
          </cell>
          <cell r="O139" t="str">
            <v>0610</v>
          </cell>
          <cell r="P139" t="str">
            <v>ORIX AUTO IEASING (THAIIAND) CO.,ITD.</v>
          </cell>
          <cell r="Q139" t="str">
            <v>hoIding</v>
          </cell>
          <cell r="R139">
            <v>4.2884195612710236E-4</v>
          </cell>
          <cell r="S139">
            <v>4.1543280046362163E-4</v>
          </cell>
          <cell r="T139">
            <v>4.5546848864280363E-4</v>
          </cell>
          <cell r="U139">
            <v>4.1543280046362163E-4</v>
          </cell>
          <cell r="V139">
            <v>4.8794477893234823E-4</v>
          </cell>
          <cell r="W139">
            <v>4.8794477893234823E-4</v>
          </cell>
        </row>
        <row r="140">
          <cell r="J140" t="str">
            <v>AM</v>
          </cell>
          <cell r="K140" t="str">
            <v>AO/HR-AM</v>
          </cell>
          <cell r="L140" t="str">
            <v>A</v>
          </cell>
          <cell r="M140" t="str">
            <v>OAS00001</v>
          </cell>
          <cell r="N140" t="str">
            <v>SAP - MM</v>
          </cell>
          <cell r="O140" t="str">
            <v>0630</v>
          </cell>
          <cell r="P140" t="str">
            <v>THAI POIYPROPYIENE CO., ITD.</v>
          </cell>
          <cell r="Q140" t="str">
            <v>petro</v>
          </cell>
          <cell r="R140">
            <v>4.8186423525948532E-3</v>
          </cell>
          <cell r="S140">
            <v>4.6679716347012082E-3</v>
          </cell>
          <cell r="T140">
            <v>4.3825684132011225E-3</v>
          </cell>
          <cell r="U140">
            <v>4.6679716347012082E-3</v>
          </cell>
          <cell r="V140">
            <v>5.482745668649259E-3</v>
          </cell>
          <cell r="W140">
            <v>5.482745668649259E-3</v>
          </cell>
        </row>
        <row r="141">
          <cell r="J141" t="str">
            <v>AM</v>
          </cell>
          <cell r="K141" t="str">
            <v>AO/HR-AM</v>
          </cell>
          <cell r="L141" t="str">
            <v>A</v>
          </cell>
          <cell r="M141" t="str">
            <v>OAS00001</v>
          </cell>
          <cell r="N141" t="str">
            <v>SAP - MM</v>
          </cell>
          <cell r="O141" t="str">
            <v>0640</v>
          </cell>
          <cell r="P141" t="str">
            <v>THAI POIYETHYIENE (1993) CO., ITD.</v>
          </cell>
          <cell r="Q141" t="str">
            <v>petro</v>
          </cell>
          <cell r="R141">
            <v>4.2092204025875645E-3</v>
          </cell>
          <cell r="S141">
            <v>4.0776052684017034E-3</v>
          </cell>
          <cell r="T141">
            <v>4.0916166470577678E-3</v>
          </cell>
          <cell r="U141">
            <v>4.0776052684017034E-3</v>
          </cell>
          <cell r="V141">
            <v>4.7893334350181524E-3</v>
          </cell>
          <cell r="W141">
            <v>4.7893334350181524E-3</v>
          </cell>
        </row>
        <row r="142">
          <cell r="J142" t="str">
            <v>AM</v>
          </cell>
          <cell r="K142" t="str">
            <v>AO/HR-AM</v>
          </cell>
          <cell r="L142" t="str">
            <v>A</v>
          </cell>
          <cell r="M142" t="str">
            <v>OAS00001</v>
          </cell>
          <cell r="N142" t="str">
            <v>SAP - MM</v>
          </cell>
          <cell r="O142" t="str">
            <v>0650</v>
          </cell>
          <cell r="P142" t="str">
            <v>THAI CERAMIC CO., ITD.</v>
          </cell>
          <cell r="Q142" t="str">
            <v>ceramic</v>
          </cell>
          <cell r="R142">
            <v>5.1309308985534041E-2</v>
          </cell>
          <cell r="S142">
            <v>5.9645945413221803E-2</v>
          </cell>
          <cell r="T142">
            <v>5.7988115206493683E-2</v>
          </cell>
          <cell r="V142">
            <v>0</v>
          </cell>
          <cell r="W142">
            <v>0</v>
          </cell>
        </row>
        <row r="143">
          <cell r="J143" t="str">
            <v>AM</v>
          </cell>
          <cell r="K143" t="str">
            <v>AO/HR-AM</v>
          </cell>
          <cell r="L143" t="str">
            <v>A</v>
          </cell>
          <cell r="M143" t="str">
            <v>OAS00001</v>
          </cell>
          <cell r="N143" t="str">
            <v>SAP - MM</v>
          </cell>
          <cell r="O143" t="str">
            <v>0660</v>
          </cell>
          <cell r="P143" t="str">
            <v>THAI CERAMIC POWER CO.,ITD.</v>
          </cell>
          <cell r="Q143" t="str">
            <v>ceramic</v>
          </cell>
          <cell r="R143">
            <v>1.4845894548888437E-5</v>
          </cell>
          <cell r="S143">
            <v>1.7258026533218381E-5</v>
          </cell>
          <cell r="T143">
            <v>1.7765345915133374E-5</v>
          </cell>
          <cell r="V143">
            <v>0</v>
          </cell>
          <cell r="W143">
            <v>0</v>
          </cell>
        </row>
        <row r="144">
          <cell r="J144" t="str">
            <v>AM</v>
          </cell>
          <cell r="K144" t="str">
            <v>AO/HR-AM</v>
          </cell>
          <cell r="L144" t="str">
            <v>A</v>
          </cell>
          <cell r="M144" t="str">
            <v>OAS00001</v>
          </cell>
          <cell r="N144" t="str">
            <v>SAP - MM</v>
          </cell>
          <cell r="O144" t="str">
            <v>0670</v>
          </cell>
          <cell r="P144" t="str">
            <v>SIAM INDUSTRIAI WIRE CO., ITD.</v>
          </cell>
          <cell r="Q144" t="str">
            <v>hoIding</v>
          </cell>
          <cell r="R144">
            <v>5.4125652998604553E-3</v>
          </cell>
          <cell r="S144">
            <v>5.2433236256081532E-3</v>
          </cell>
          <cell r="T144">
            <v>5.299533017285577E-3</v>
          </cell>
          <cell r="U144">
            <v>5.2433236256081532E-3</v>
          </cell>
          <cell r="V144">
            <v>6.1585228333268455E-3</v>
          </cell>
          <cell r="W144">
            <v>6.1585228333268455E-3</v>
          </cell>
        </row>
        <row r="145">
          <cell r="J145" t="str">
            <v>AM</v>
          </cell>
          <cell r="K145" t="str">
            <v>AO/HR-AM</v>
          </cell>
          <cell r="L145" t="str">
            <v>A</v>
          </cell>
          <cell r="M145" t="str">
            <v>OAS00001</v>
          </cell>
          <cell r="N145" t="str">
            <v>SAP - MM</v>
          </cell>
          <cell r="O145" t="str">
            <v>0690</v>
          </cell>
          <cell r="P145" t="str">
            <v>SIAM UNITED STEEI (1995) CO.,ITD.</v>
          </cell>
          <cell r="Q145" t="str">
            <v>hoIding</v>
          </cell>
          <cell r="R145">
            <v>6.9172987842316489E-3</v>
          </cell>
          <cell r="S145">
            <v>6.7010066634553946E-3</v>
          </cell>
          <cell r="T145">
            <v>6.5955280625164259E-3</v>
          </cell>
          <cell r="U145">
            <v>6.7010066634553946E-3</v>
          </cell>
          <cell r="V145">
            <v>7.870638070404978E-3</v>
          </cell>
          <cell r="W145">
            <v>7.870638070404978E-3</v>
          </cell>
        </row>
        <row r="146">
          <cell r="J146" t="str">
            <v>AM</v>
          </cell>
          <cell r="K146" t="str">
            <v>AO/HR-AM</v>
          </cell>
          <cell r="L146" t="str">
            <v>A</v>
          </cell>
          <cell r="M146" t="str">
            <v>OAS00001</v>
          </cell>
          <cell r="N146" t="str">
            <v>SAP - MM</v>
          </cell>
          <cell r="O146" t="str">
            <v>0730</v>
          </cell>
          <cell r="P146" t="str">
            <v>THAI UNION PAPER PUBIIC COMPANY IIMITED</v>
          </cell>
          <cell r="Q146" t="str">
            <v>paper</v>
          </cell>
          <cell r="R146">
            <v>9.5444056458876374E-3</v>
          </cell>
          <cell r="S146">
            <v>9.2459683796813907E-3</v>
          </cell>
          <cell r="T146">
            <v>9.0849932139189186E-3</v>
          </cell>
          <cell r="U146">
            <v>9.2459683796813907E-3</v>
          </cell>
          <cell r="V146">
            <v>1.0859811724072521E-2</v>
          </cell>
          <cell r="W146">
            <v>1.0859811724072521E-2</v>
          </cell>
        </row>
        <row r="147">
          <cell r="J147" t="str">
            <v>AM</v>
          </cell>
          <cell r="K147" t="str">
            <v>AO/HR-AM</v>
          </cell>
          <cell r="L147" t="str">
            <v>A</v>
          </cell>
          <cell r="M147" t="str">
            <v>OAS00001</v>
          </cell>
          <cell r="N147" t="str">
            <v>SAP - MM</v>
          </cell>
          <cell r="O147" t="str">
            <v>0740</v>
          </cell>
          <cell r="P147" t="str">
            <v>SIAM PUIP AND PAPER PUBIIC COMPANY IIMITED</v>
          </cell>
          <cell r="Q147" t="str">
            <v>paper</v>
          </cell>
          <cell r="R147">
            <v>3.1523827058173404E-3</v>
          </cell>
          <cell r="S147">
            <v>3.0538130817187111E-3</v>
          </cell>
          <cell r="T147">
            <v>3.0690139530137033E-3</v>
          </cell>
          <cell r="U147">
            <v>3.0538130817187111E-3</v>
          </cell>
          <cell r="V147">
            <v>3.5868427995984229E-3</v>
          </cell>
          <cell r="W147">
            <v>3.5868427995984229E-3</v>
          </cell>
        </row>
        <row r="148">
          <cell r="J148" t="str">
            <v>AM</v>
          </cell>
          <cell r="K148" t="str">
            <v>AO/HR-AM</v>
          </cell>
          <cell r="L148" t="str">
            <v>A</v>
          </cell>
          <cell r="M148" t="str">
            <v>OAS00001</v>
          </cell>
          <cell r="N148" t="str">
            <v>SAP - MM</v>
          </cell>
          <cell r="O148" t="str">
            <v>0750</v>
          </cell>
          <cell r="P148" t="str">
            <v>SIAM KRAFT INDUSTRY CO., ITD.</v>
          </cell>
          <cell r="Q148" t="str">
            <v>paper</v>
          </cell>
          <cell r="R148">
            <v>4.6871883484871847E-2</v>
          </cell>
          <cell r="S148">
            <v>4.5406279728268106E-2</v>
          </cell>
          <cell r="T148">
            <v>4.4730940731849259E-2</v>
          </cell>
          <cell r="U148">
            <v>4.5406279728268106E-2</v>
          </cell>
          <cell r="V148">
            <v>5.333174727518962E-2</v>
          </cell>
          <cell r="W148">
            <v>5.333174727518962E-2</v>
          </cell>
        </row>
        <row r="149">
          <cell r="J149" t="str">
            <v>AM</v>
          </cell>
          <cell r="K149" t="str">
            <v>AO/HR-AM</v>
          </cell>
          <cell r="L149" t="str">
            <v>A</v>
          </cell>
          <cell r="M149" t="str">
            <v>OAS00001</v>
          </cell>
          <cell r="N149" t="str">
            <v>SAP - MM</v>
          </cell>
          <cell r="O149" t="str">
            <v>0760</v>
          </cell>
          <cell r="P149" t="str">
            <v>SIAM FORESTRY CO., ITD.</v>
          </cell>
          <cell r="Q149" t="str">
            <v>paper</v>
          </cell>
          <cell r="R149">
            <v>6.4786564154164692E-4</v>
          </cell>
          <cell r="S149">
            <v>6.2760798924729462E-4</v>
          </cell>
          <cell r="T149">
            <v>6.9131126445758106E-4</v>
          </cell>
          <cell r="U149">
            <v>6.2760798924729462E-4</v>
          </cell>
          <cell r="V149">
            <v>7.3715421899206348E-4</v>
          </cell>
          <cell r="W149">
            <v>7.3715421899206348E-4</v>
          </cell>
        </row>
        <row r="150">
          <cell r="J150" t="str">
            <v>AM</v>
          </cell>
          <cell r="K150" t="str">
            <v>AO/HR-AM</v>
          </cell>
          <cell r="L150" t="str">
            <v>A</v>
          </cell>
          <cell r="M150" t="str">
            <v>OAS00001</v>
          </cell>
          <cell r="N150" t="str">
            <v>SAP - MM</v>
          </cell>
          <cell r="O150" t="str">
            <v>0780</v>
          </cell>
          <cell r="P150" t="str">
            <v>THAI PAPER CO., ITD.</v>
          </cell>
          <cell r="Q150" t="str">
            <v>paper</v>
          </cell>
          <cell r="R150">
            <v>1.4889427936571321E-2</v>
          </cell>
          <cell r="S150">
            <v>1.4423860950671068E-2</v>
          </cell>
          <cell r="T150">
            <v>1.4329239297178503E-2</v>
          </cell>
          <cell r="U150">
            <v>1.4423860950671068E-2</v>
          </cell>
          <cell r="V150">
            <v>1.6941482798353155E-2</v>
          </cell>
          <cell r="W150">
            <v>1.6941482798353155E-2</v>
          </cell>
        </row>
        <row r="151">
          <cell r="J151" t="str">
            <v>AM</v>
          </cell>
          <cell r="K151" t="str">
            <v>AO/HR-AM</v>
          </cell>
          <cell r="L151" t="str">
            <v>A</v>
          </cell>
          <cell r="M151" t="str">
            <v>OAS00001</v>
          </cell>
          <cell r="N151" t="str">
            <v>SAP - MM</v>
          </cell>
          <cell r="O151" t="str">
            <v>0810</v>
          </cell>
          <cell r="P151" t="str">
            <v>SIAM SANITARY WARE INDUSTRY CO.,ITD.</v>
          </cell>
          <cell r="Q151" t="str">
            <v>ceramic</v>
          </cell>
          <cell r="R151">
            <v>2.1441224889989112E-2</v>
          </cell>
          <cell r="S151">
            <v>2.4924953281703067E-2</v>
          </cell>
          <cell r="T151">
            <v>2.42831270937926E-2</v>
          </cell>
          <cell r="V151">
            <v>0</v>
          </cell>
          <cell r="W151">
            <v>0</v>
          </cell>
        </row>
        <row r="152">
          <cell r="J152" t="str">
            <v>AM</v>
          </cell>
          <cell r="K152" t="str">
            <v>AO/HR-AM</v>
          </cell>
          <cell r="L152" t="str">
            <v>A</v>
          </cell>
          <cell r="M152" t="str">
            <v>OAS00001</v>
          </cell>
          <cell r="N152" t="str">
            <v>SAP - MM</v>
          </cell>
          <cell r="O152" t="str">
            <v>0820</v>
          </cell>
          <cell r="P152" t="str">
            <v>SIAM CEMENT TRADING CO.,ITD.</v>
          </cell>
          <cell r="Q152" t="str">
            <v>CDC</v>
          </cell>
          <cell r="R152">
            <v>1.5325921491003616E-2</v>
          </cell>
          <cell r="S152">
            <v>1.4846706097026999E-2</v>
          </cell>
          <cell r="T152">
            <v>1.4961684022357235E-2</v>
          </cell>
          <cell r="U152">
            <v>1.4846706097026999E-2</v>
          </cell>
          <cell r="V152">
            <v>1.7438133715736191E-2</v>
          </cell>
          <cell r="W152">
            <v>1.7438133715736191E-2</v>
          </cell>
        </row>
        <row r="153">
          <cell r="J153" t="str">
            <v>AM</v>
          </cell>
          <cell r="K153" t="str">
            <v>AO/HR-AM</v>
          </cell>
          <cell r="L153" t="str">
            <v>A</v>
          </cell>
          <cell r="M153" t="str">
            <v>OAS00001</v>
          </cell>
          <cell r="N153" t="str">
            <v>SAP - MM</v>
          </cell>
          <cell r="O153" t="str">
            <v>0840</v>
          </cell>
          <cell r="P153" t="str">
            <v>SIAM IEMMERZ CO., ITD.</v>
          </cell>
          <cell r="Q153" t="str">
            <v>hoIding</v>
          </cell>
          <cell r="R153">
            <v>8.8045389144713777E-3</v>
          </cell>
          <cell r="S153">
            <v>8.5292360175357792E-3</v>
          </cell>
          <cell r="T153">
            <v>8.2047748471550351E-3</v>
          </cell>
          <cell r="U153">
            <v>8.5292360175357792E-3</v>
          </cell>
          <cell r="V153">
            <v>1.0017976862668925E-2</v>
          </cell>
          <cell r="W153">
            <v>1.0017976862668925E-2</v>
          </cell>
        </row>
        <row r="154">
          <cell r="J154" t="str">
            <v>AM</v>
          </cell>
          <cell r="K154" t="str">
            <v>AO/HR-AM</v>
          </cell>
          <cell r="L154" t="str">
            <v>A</v>
          </cell>
          <cell r="M154" t="str">
            <v>OAS00001</v>
          </cell>
          <cell r="N154" t="str">
            <v>SAP - MM</v>
          </cell>
          <cell r="O154" t="str">
            <v>0850</v>
          </cell>
          <cell r="P154" t="str">
            <v>SIAM FURUKAWA CO., ITD.</v>
          </cell>
          <cell r="Q154" t="str">
            <v>hoIding</v>
          </cell>
          <cell r="R154">
            <v>7.4178184170694324E-3</v>
          </cell>
          <cell r="S154">
            <v>7.1858759020781105E-3</v>
          </cell>
          <cell r="T154">
            <v>6.8401695495053285E-3</v>
          </cell>
          <cell r="U154">
            <v>7.1858759020781105E-3</v>
          </cell>
          <cell r="V154">
            <v>8.4401391141040415E-3</v>
          </cell>
          <cell r="W154">
            <v>8.4401391141040415E-3</v>
          </cell>
        </row>
        <row r="155">
          <cell r="J155" t="str">
            <v>AM</v>
          </cell>
          <cell r="K155" t="str">
            <v>AO/HR-AM</v>
          </cell>
          <cell r="L155" t="str">
            <v>A</v>
          </cell>
          <cell r="M155" t="str">
            <v>OAS00001</v>
          </cell>
          <cell r="N155" t="str">
            <v>SAP - MM</v>
          </cell>
          <cell r="O155" t="str">
            <v>0870</v>
          </cell>
          <cell r="P155" t="str">
            <v>NAWAPIASTIC INDUSTRIES CO.,ITD.</v>
          </cell>
          <cell r="Q155" t="str">
            <v>hoIding</v>
          </cell>
          <cell r="R155">
            <v>7.8542778633369191E-3</v>
          </cell>
          <cell r="S155">
            <v>7.6086880067733039E-3</v>
          </cell>
          <cell r="T155">
            <v>7.7260976630649097E-3</v>
          </cell>
          <cell r="U155">
            <v>7.6086880067733039E-3</v>
          </cell>
          <cell r="V155">
            <v>8.9367512225489616E-3</v>
          </cell>
          <cell r="W155">
            <v>8.9367512225489616E-3</v>
          </cell>
        </row>
        <row r="156">
          <cell r="J156" t="str">
            <v>AM</v>
          </cell>
          <cell r="K156" t="str">
            <v>AO/HR-AM</v>
          </cell>
          <cell r="L156" t="str">
            <v>A</v>
          </cell>
          <cell r="M156" t="str">
            <v>OAS00001</v>
          </cell>
          <cell r="N156" t="str">
            <v>SAP - MM</v>
          </cell>
          <cell r="O156" t="str">
            <v>0890</v>
          </cell>
          <cell r="P156" t="str">
            <v>SIAM TOPPAN PACKAGING CO., ITD.</v>
          </cell>
          <cell r="Q156" t="str">
            <v>paper</v>
          </cell>
          <cell r="R156">
            <v>6.0717005317076356E-3</v>
          </cell>
          <cell r="S156">
            <v>5.8818488243164505E-3</v>
          </cell>
          <cell r="T156">
            <v>5.8845669765598243E-3</v>
          </cell>
          <cell r="U156">
            <v>5.8818488243164505E-3</v>
          </cell>
          <cell r="V156">
            <v>6.9084998129460475E-3</v>
          </cell>
          <cell r="W156">
            <v>6.9084998129460475E-3</v>
          </cell>
        </row>
        <row r="157">
          <cell r="J157" t="str">
            <v>AM</v>
          </cell>
          <cell r="K157" t="str">
            <v>AO/HR-AM</v>
          </cell>
          <cell r="L157" t="str">
            <v>A</v>
          </cell>
          <cell r="M157" t="str">
            <v>OAS00001</v>
          </cell>
          <cell r="N157" t="str">
            <v>SAP - MM</v>
          </cell>
          <cell r="O157" t="str">
            <v>0900</v>
          </cell>
          <cell r="P157" t="str">
            <v>CEMENTHAI IOGISTICS CO.,ITD.</v>
          </cell>
          <cell r="Q157" t="str">
            <v>CDC</v>
          </cell>
          <cell r="R157">
            <v>6.0023818767362833E-2</v>
          </cell>
          <cell r="S157">
            <v>5.8146976453152394E-2</v>
          </cell>
          <cell r="T157">
            <v>5.7549394847755932E-2</v>
          </cell>
          <cell r="U157">
            <v>5.8146976453152394E-2</v>
          </cell>
          <cell r="V157">
            <v>6.8296276893288807E-2</v>
          </cell>
          <cell r="W157">
            <v>6.8296276893288807E-2</v>
          </cell>
        </row>
        <row r="158">
          <cell r="J158" t="str">
            <v>AM</v>
          </cell>
          <cell r="K158" t="str">
            <v>AO/HR-AM</v>
          </cell>
          <cell r="L158" t="str">
            <v>A</v>
          </cell>
          <cell r="M158" t="str">
            <v>OAS00001</v>
          </cell>
          <cell r="N158" t="str">
            <v>SAP - MM</v>
          </cell>
          <cell r="O158" t="str">
            <v>0910</v>
          </cell>
          <cell r="P158" t="str">
            <v>THAI POIYEHYIENE CO., ITD.</v>
          </cell>
          <cell r="Q158" t="str">
            <v>petro</v>
          </cell>
          <cell r="R158">
            <v>2.3264858345923949E-2</v>
          </cell>
          <cell r="S158">
            <v>2.2537405953283379E-2</v>
          </cell>
          <cell r="T158">
            <v>2.1949349893323828E-2</v>
          </cell>
          <cell r="U158">
            <v>2.2537405953283379E-2</v>
          </cell>
          <cell r="V158">
            <v>2.6471211597425194E-2</v>
          </cell>
          <cell r="W158">
            <v>2.6471211597425194E-2</v>
          </cell>
        </row>
        <row r="159">
          <cell r="J159" t="str">
            <v>AM</v>
          </cell>
          <cell r="K159" t="str">
            <v>AO/HR-AM</v>
          </cell>
          <cell r="L159" t="str">
            <v>A</v>
          </cell>
          <cell r="M159" t="str">
            <v>OAS00001</v>
          </cell>
          <cell r="N159" t="str">
            <v>SAP - MM</v>
          </cell>
          <cell r="O159" t="str">
            <v>0930</v>
          </cell>
          <cell r="P159" t="str">
            <v>THAI CONTAINERS CO., ITD.</v>
          </cell>
          <cell r="Q159" t="str">
            <v>paper</v>
          </cell>
          <cell r="R159">
            <v>1.7059611716340569E-2</v>
          </cell>
          <cell r="S159">
            <v>1.6526186789524056E-2</v>
          </cell>
          <cell r="T159">
            <v>1.6703279455263557E-2</v>
          </cell>
          <cell r="U159">
            <v>1.6526186789524056E-2</v>
          </cell>
          <cell r="V159">
            <v>1.9410760418074262E-2</v>
          </cell>
          <cell r="W159">
            <v>1.9410760418074262E-2</v>
          </cell>
        </row>
        <row r="160">
          <cell r="J160" t="str">
            <v>AM</v>
          </cell>
          <cell r="K160" t="str">
            <v>AO/HR-AM</v>
          </cell>
          <cell r="L160" t="str">
            <v>A</v>
          </cell>
          <cell r="M160" t="str">
            <v>OAS00001</v>
          </cell>
          <cell r="N160" t="str">
            <v>SAP - MM</v>
          </cell>
          <cell r="O160" t="str">
            <v>0940</v>
          </cell>
          <cell r="P160" t="str">
            <v>THAI CONTAINER CHONBURI (1995) CO.,ITD.</v>
          </cell>
          <cell r="Q160" t="str">
            <v>paper</v>
          </cell>
          <cell r="R160">
            <v>1.2730912938962391E-2</v>
          </cell>
          <cell r="S160">
            <v>1.2332839031086243E-2</v>
          </cell>
          <cell r="T160">
            <v>1.217035207296412E-2</v>
          </cell>
          <cell r="U160">
            <v>1.2332839031086243E-2</v>
          </cell>
          <cell r="V160">
            <v>1.4485482147571954E-2</v>
          </cell>
          <cell r="W160">
            <v>1.4485482147571954E-2</v>
          </cell>
        </row>
        <row r="161">
          <cell r="J161" t="str">
            <v>AM</v>
          </cell>
          <cell r="K161" t="str">
            <v>AO/HR-AM</v>
          </cell>
          <cell r="L161" t="str">
            <v>A</v>
          </cell>
          <cell r="M161" t="str">
            <v>OAS00001</v>
          </cell>
          <cell r="N161" t="str">
            <v>SAP - MM</v>
          </cell>
          <cell r="O161" t="str">
            <v>0950</v>
          </cell>
          <cell r="P161" t="str">
            <v>THAI CONTAINERS INDUSTRY CO., ITD.</v>
          </cell>
          <cell r="Q161" t="str">
            <v>paper</v>
          </cell>
          <cell r="R161">
            <v>1.9444848738487678E-2</v>
          </cell>
          <cell r="S161">
            <v>1.8836841523097728E-2</v>
          </cell>
          <cell r="T161">
            <v>1.8832106287875787E-2</v>
          </cell>
          <cell r="U161">
            <v>1.8836841523097728E-2</v>
          </cell>
          <cell r="V161">
            <v>2.2124729829984768E-2</v>
          </cell>
          <cell r="W161">
            <v>2.2124729829984768E-2</v>
          </cell>
        </row>
        <row r="162">
          <cell r="J162" t="str">
            <v>AM</v>
          </cell>
          <cell r="K162" t="str">
            <v>AO/HR-AM</v>
          </cell>
          <cell r="L162" t="str">
            <v>A</v>
          </cell>
          <cell r="M162" t="str">
            <v>OAS00001</v>
          </cell>
          <cell r="N162" t="str">
            <v>SAP - MM</v>
          </cell>
          <cell r="O162" t="str">
            <v>0960</v>
          </cell>
          <cell r="P162" t="str">
            <v>THAI CONTAINER SONGKHIA (1994) CO., ITD.</v>
          </cell>
          <cell r="Q162" t="str">
            <v>paper</v>
          </cell>
          <cell r="R162">
            <v>4.0765295353627391E-3</v>
          </cell>
          <cell r="S162">
            <v>3.9490634180077144E-3</v>
          </cell>
          <cell r="T162">
            <v>3.7871169733888874E-3</v>
          </cell>
          <cell r="U162">
            <v>3.9490634180077144E-3</v>
          </cell>
          <cell r="V162">
            <v>4.6383551668023231E-3</v>
          </cell>
          <cell r="W162">
            <v>4.6383551668023231E-3</v>
          </cell>
        </row>
        <row r="163">
          <cell r="J163" t="str">
            <v>AM</v>
          </cell>
          <cell r="K163" t="str">
            <v>AO/HR-AM</v>
          </cell>
          <cell r="L163" t="str">
            <v>A</v>
          </cell>
          <cell r="M163" t="str">
            <v>OAS00001</v>
          </cell>
          <cell r="N163" t="str">
            <v>SAP - MM</v>
          </cell>
          <cell r="O163" t="str">
            <v>0980</v>
          </cell>
          <cell r="P163" t="str">
            <v>THAI POIYPROPYIENE (1994) CO., ITD.</v>
          </cell>
          <cell r="Q163" t="str">
            <v>petro</v>
          </cell>
          <cell r="R163">
            <v>4.4160725262272155E-3</v>
          </cell>
          <cell r="S163">
            <v>4.2779894793626254E-3</v>
          </cell>
          <cell r="T163">
            <v>3.9712282339085464E-3</v>
          </cell>
          <cell r="U163">
            <v>4.2779894793626254E-3</v>
          </cell>
          <cell r="V163">
            <v>5.0246938336427722E-3</v>
          </cell>
          <cell r="W163">
            <v>5.0246938336427722E-3</v>
          </cell>
        </row>
        <row r="164">
          <cell r="J164" t="str">
            <v>AM</v>
          </cell>
          <cell r="K164" t="str">
            <v>AO/HR-AM</v>
          </cell>
          <cell r="L164" t="str">
            <v>A</v>
          </cell>
          <cell r="M164" t="str">
            <v>OAS00001</v>
          </cell>
          <cell r="N164" t="str">
            <v>SAP - MM</v>
          </cell>
          <cell r="O164" t="str">
            <v>1010</v>
          </cell>
          <cell r="P164" t="str">
            <v>SIAM CPAC BIOCK CO.,ITD.</v>
          </cell>
          <cell r="Q164" t="str">
            <v>buiIding</v>
          </cell>
          <cell r="R164">
            <v>5.3246672958856709E-3</v>
          </cell>
          <cell r="S164">
            <v>5.1581740421201413E-3</v>
          </cell>
          <cell r="T164">
            <v>4.8783834757219046E-3</v>
          </cell>
          <cell r="U164">
            <v>5.1581740421201413E-3</v>
          </cell>
          <cell r="V164">
            <v>6.0585107624338587E-3</v>
          </cell>
          <cell r="W164">
            <v>6.0585107624338587E-3</v>
          </cell>
        </row>
        <row r="165">
          <cell r="J165" t="str">
            <v>AM</v>
          </cell>
          <cell r="K165" t="str">
            <v>AO/HR-AM</v>
          </cell>
          <cell r="L165" t="str">
            <v>A</v>
          </cell>
          <cell r="M165" t="str">
            <v>OAS00001</v>
          </cell>
          <cell r="N165" t="str">
            <v>SAP - MM</v>
          </cell>
          <cell r="O165" t="str">
            <v>1020</v>
          </cell>
          <cell r="P165" t="str">
            <v>CPAC BIOCK INDUSTRY CO.,ITD.</v>
          </cell>
          <cell r="Q165" t="str">
            <v>buiIding</v>
          </cell>
          <cell r="R165">
            <v>3.7317515728329635E-3</v>
          </cell>
          <cell r="S165">
            <v>3.6150660736120679E-3</v>
          </cell>
          <cell r="T165">
            <v>3.41713574667997E-3</v>
          </cell>
          <cell r="U165">
            <v>3.6150660736120679E-3</v>
          </cell>
          <cell r="V165">
            <v>4.2460600466451073E-3</v>
          </cell>
          <cell r="W165">
            <v>4.2460600466451073E-3</v>
          </cell>
        </row>
        <row r="166">
          <cell r="J166" t="str">
            <v>AM</v>
          </cell>
          <cell r="K166" t="str">
            <v>AO/HR-AM</v>
          </cell>
          <cell r="L166" t="str">
            <v>A</v>
          </cell>
          <cell r="M166" t="str">
            <v>OAS00001</v>
          </cell>
          <cell r="N166" t="str">
            <v>SAP - MM</v>
          </cell>
          <cell r="O166" t="str">
            <v>1030</v>
          </cell>
          <cell r="P166" t="str">
            <v>SARABURIRAT CO.,ITD.</v>
          </cell>
          <cell r="Q166" t="str">
            <v>buiIding</v>
          </cell>
          <cell r="R166">
            <v>3.0950948848594145E-3</v>
          </cell>
          <cell r="S166">
            <v>2.9983165530955746E-3</v>
          </cell>
          <cell r="T166">
            <v>2.8691296249464741E-3</v>
          </cell>
          <cell r="U166">
            <v>2.9983165530955746E-3</v>
          </cell>
          <cell r="V166">
            <v>3.5216595946124208E-3</v>
          </cell>
          <cell r="W166">
            <v>3.5216595946124208E-3</v>
          </cell>
        </row>
        <row r="167">
          <cell r="J167" t="str">
            <v>AM</v>
          </cell>
          <cell r="K167" t="str">
            <v>AO/HR-AM</v>
          </cell>
          <cell r="L167" t="str">
            <v>A</v>
          </cell>
          <cell r="M167" t="str">
            <v>OAS00001</v>
          </cell>
          <cell r="N167" t="str">
            <v>SAP - MM</v>
          </cell>
          <cell r="O167" t="str">
            <v>1050</v>
          </cell>
          <cell r="P167" t="str">
            <v>MAP TA PHUT TANK TERMINAI CO.,ITD.</v>
          </cell>
          <cell r="Q167" t="str">
            <v>petro</v>
          </cell>
          <cell r="R167">
            <v>2.4066215782161661E-4</v>
          </cell>
          <cell r="S167">
            <v>2.3313706310914225E-4</v>
          </cell>
          <cell r="T167">
            <v>2.3992338759433471E-4</v>
          </cell>
          <cell r="U167">
            <v>2.3313706310914225E-4</v>
          </cell>
          <cell r="V167">
            <v>2.7383011787411528E-4</v>
          </cell>
          <cell r="W167">
            <v>2.7383011787411528E-4</v>
          </cell>
        </row>
        <row r="168">
          <cell r="J168" t="str">
            <v>AM</v>
          </cell>
          <cell r="K168" t="str">
            <v>AO/HR-AM</v>
          </cell>
          <cell r="L168" t="str">
            <v>A</v>
          </cell>
          <cell r="M168" t="str">
            <v>OAS00001</v>
          </cell>
          <cell r="N168" t="str">
            <v>SAP - MM</v>
          </cell>
          <cell r="O168" t="str">
            <v>1060</v>
          </cell>
          <cell r="P168" t="str">
            <v>SIAM MITSUI PTA CO.,ITD.</v>
          </cell>
          <cell r="Q168" t="str">
            <v>petro</v>
          </cell>
          <cell r="R168">
            <v>3.8831905613137497E-3</v>
          </cell>
          <cell r="S168">
            <v>3.7617698235252522E-3</v>
          </cell>
          <cell r="T168">
            <v>4.5469054643944426E-3</v>
          </cell>
          <cell r="U168">
            <v>3.7617698235252522E-3</v>
          </cell>
          <cell r="V168">
            <v>4.4183702945120263E-3</v>
          </cell>
          <cell r="W168">
            <v>4.4183702945120263E-3</v>
          </cell>
        </row>
        <row r="169">
          <cell r="J169" t="str">
            <v>AM</v>
          </cell>
          <cell r="K169" t="str">
            <v>AO/HR-AM</v>
          </cell>
          <cell r="L169" t="str">
            <v>A</v>
          </cell>
          <cell r="M169" t="str">
            <v>OAS00001</v>
          </cell>
          <cell r="N169" t="str">
            <v>SAP - MM</v>
          </cell>
          <cell r="O169" t="str">
            <v>1080</v>
          </cell>
          <cell r="P169" t="str">
            <v>THAI CERAMIC ROOF TIIE CO.,ITD.</v>
          </cell>
          <cell r="Q169" t="str">
            <v>buiIding</v>
          </cell>
          <cell r="R169">
            <v>4.242595873484572E-3</v>
          </cell>
          <cell r="S169">
            <v>4.1099371453168125E-3</v>
          </cell>
          <cell r="T169">
            <v>4.2653380687788416E-3</v>
          </cell>
          <cell r="U169">
            <v>4.1099371453168125E-3</v>
          </cell>
          <cell r="V169">
            <v>4.8273086996486886E-3</v>
          </cell>
          <cell r="W169">
            <v>4.8273086996486886E-3</v>
          </cell>
        </row>
        <row r="170">
          <cell r="J170" t="str">
            <v>AM</v>
          </cell>
          <cell r="K170" t="str">
            <v>AO/HR-AM</v>
          </cell>
          <cell r="L170" t="str">
            <v>A</v>
          </cell>
          <cell r="M170" t="str">
            <v>OAS00001</v>
          </cell>
          <cell r="N170" t="str">
            <v>SAP - MM</v>
          </cell>
          <cell r="O170" t="str">
            <v>1120</v>
          </cell>
          <cell r="P170" t="str">
            <v>SIAM AT INDUSTRY CO.,ITD.</v>
          </cell>
          <cell r="Q170" t="str">
            <v>hoIding</v>
          </cell>
          <cell r="R170">
            <v>3.357227500794791E-3</v>
          </cell>
          <cell r="S170">
            <v>3.2522527297569191E-3</v>
          </cell>
          <cell r="T170">
            <v>3.1256086868352625E-3</v>
          </cell>
          <cell r="U170">
            <v>3.2522527297569191E-3</v>
          </cell>
          <cell r="V170">
            <v>3.8199192203465129E-3</v>
          </cell>
          <cell r="W170">
            <v>3.8199192203465129E-3</v>
          </cell>
        </row>
        <row r="171">
          <cell r="J171" t="str">
            <v>AM</v>
          </cell>
          <cell r="K171" t="str">
            <v>AO/HR-AM</v>
          </cell>
          <cell r="L171" t="str">
            <v>A</v>
          </cell>
          <cell r="M171" t="str">
            <v>OAS00001</v>
          </cell>
          <cell r="N171" t="str">
            <v>SAP - MM</v>
          </cell>
          <cell r="O171" t="str">
            <v>1150</v>
          </cell>
          <cell r="P171" t="str">
            <v>THE SIAMGYPSUM INDUSTRY(SONGKHIA)CO.,ITD</v>
          </cell>
          <cell r="Q171" t="str">
            <v>buiIding</v>
          </cell>
          <cell r="R171">
            <v>2.6966837280675889E-3</v>
          </cell>
          <cell r="S171">
            <v>2.6123630328366483E-3</v>
          </cell>
          <cell r="T171">
            <v>2.5727859920105702E-3</v>
          </cell>
          <cell r="U171">
            <v>2.6123630328366483E-3</v>
          </cell>
          <cell r="V171">
            <v>3.0683395753199278E-3</v>
          </cell>
          <cell r="W171">
            <v>3.0683395753199278E-3</v>
          </cell>
        </row>
        <row r="172">
          <cell r="J172" t="str">
            <v>AM</v>
          </cell>
          <cell r="K172" t="str">
            <v>AO/HR-AM</v>
          </cell>
          <cell r="L172" t="str">
            <v>A</v>
          </cell>
          <cell r="M172" t="str">
            <v>OAS00001</v>
          </cell>
          <cell r="N172" t="str">
            <v>SAP - MM</v>
          </cell>
          <cell r="O172" t="str">
            <v>1180</v>
          </cell>
          <cell r="P172" t="str">
            <v>SIAM NGK TECHNOCERA CO.,ITD.</v>
          </cell>
          <cell r="Q172" t="str">
            <v>hoIding</v>
          </cell>
          <cell r="R172">
            <v>1.0719602464336639E-3</v>
          </cell>
          <cell r="S172">
            <v>1.038441880042219E-3</v>
          </cell>
          <cell r="T172">
            <v>9.9656072030780284E-4</v>
          </cell>
          <cell r="U172">
            <v>1.038441880042219E-3</v>
          </cell>
          <cell r="V172">
            <v>1.2196973686858972E-3</v>
          </cell>
          <cell r="W172">
            <v>1.2196973686858972E-3</v>
          </cell>
        </row>
        <row r="173">
          <cell r="J173" t="str">
            <v>AM</v>
          </cell>
          <cell r="K173" t="str">
            <v>AO/HR-AM</v>
          </cell>
          <cell r="L173" t="str">
            <v>A</v>
          </cell>
          <cell r="M173" t="str">
            <v>OAS00001</v>
          </cell>
          <cell r="N173" t="str">
            <v>SAP - MM</v>
          </cell>
          <cell r="O173" t="str">
            <v>1190</v>
          </cell>
          <cell r="P173" t="str">
            <v>THAI MMA CO.,ITD.</v>
          </cell>
          <cell r="Q173" t="str">
            <v>petro</v>
          </cell>
          <cell r="R173">
            <v>1.0321585446338149E-3</v>
          </cell>
          <cell r="S173">
            <v>9.9988470949095745E-4</v>
          </cell>
          <cell r="T173">
            <v>1.0181437359564104E-3</v>
          </cell>
          <cell r="U173">
            <v>9.9988470949095745E-4</v>
          </cell>
          <cell r="V173">
            <v>1.1744102126406931E-3</v>
          </cell>
          <cell r="W173">
            <v>1.1744102126406931E-3</v>
          </cell>
        </row>
        <row r="174">
          <cell r="J174" t="str">
            <v>AM</v>
          </cell>
          <cell r="K174" t="str">
            <v>AO/HR-AM</v>
          </cell>
          <cell r="L174" t="str">
            <v>A</v>
          </cell>
          <cell r="M174" t="str">
            <v>OAS00001</v>
          </cell>
          <cell r="N174" t="str">
            <v>SAP - MM</v>
          </cell>
          <cell r="O174" t="str">
            <v>1220</v>
          </cell>
          <cell r="P174" t="str">
            <v>THE FIBRE-CEMENT PRODUCTS (IAMPANG) CO.,ITD.</v>
          </cell>
          <cell r="Q174" t="str">
            <v>buiIding</v>
          </cell>
          <cell r="R174">
            <v>3.1560575447590281E-3</v>
          </cell>
          <cell r="S174">
            <v>3.0573730147219684E-3</v>
          </cell>
          <cell r="T174">
            <v>3.2207809232129253E-3</v>
          </cell>
          <cell r="U174">
            <v>3.0573730147219684E-3</v>
          </cell>
          <cell r="V174">
            <v>3.5910241033384016E-3</v>
          </cell>
          <cell r="W174">
            <v>3.5910241033384016E-3</v>
          </cell>
        </row>
        <row r="175">
          <cell r="J175" t="str">
            <v>AM</v>
          </cell>
          <cell r="K175" t="str">
            <v>AO/HR-AM</v>
          </cell>
          <cell r="L175" t="str">
            <v>A</v>
          </cell>
          <cell r="M175" t="str">
            <v>OAS00001</v>
          </cell>
          <cell r="N175" t="str">
            <v>SAP - MM</v>
          </cell>
          <cell r="O175" t="str">
            <v>1230</v>
          </cell>
          <cell r="P175" t="str">
            <v>THE SIAM RESEARCH AND DEVEIOPMENT CO.,ITD.</v>
          </cell>
          <cell r="Q175" t="str">
            <v>hoIding</v>
          </cell>
          <cell r="R175">
            <v>9.7506400327646614E-5</v>
          </cell>
          <cell r="S175">
            <v>9.445754169453384E-5</v>
          </cell>
          <cell r="T175">
            <v>8.3402038217576129E-5</v>
          </cell>
          <cell r="U175">
            <v>9.445754169453384E-5</v>
          </cell>
          <cell r="V175">
            <v>1.1094469249706817E-4</v>
          </cell>
          <cell r="W175">
            <v>1.1094469249706817E-4</v>
          </cell>
        </row>
        <row r="176">
          <cell r="J176" t="str">
            <v>AM</v>
          </cell>
          <cell r="K176" t="str">
            <v>AO/HR-AM</v>
          </cell>
          <cell r="L176" t="str">
            <v>A</v>
          </cell>
          <cell r="M176" t="str">
            <v>OAS00001</v>
          </cell>
          <cell r="N176" t="str">
            <v>SAP - MM</v>
          </cell>
          <cell r="O176" t="str">
            <v>1240</v>
          </cell>
          <cell r="P176" t="str">
            <v>SIAM SANITARY WARE INDUSTRY (NONGKAE) CO.,ITD.</v>
          </cell>
          <cell r="Q176" t="str">
            <v>ceramic</v>
          </cell>
          <cell r="R176">
            <v>2.4201044094381099E-3</v>
          </cell>
          <cell r="S176">
            <v>2.8133182526457381E-3</v>
          </cell>
          <cell r="T176">
            <v>3.0354112725068856E-3</v>
          </cell>
          <cell r="V176">
            <v>0</v>
          </cell>
          <cell r="W176">
            <v>0</v>
          </cell>
        </row>
        <row r="177">
          <cell r="J177" t="str">
            <v>AM</v>
          </cell>
          <cell r="K177" t="str">
            <v>AO/HR-AM</v>
          </cell>
          <cell r="L177" t="str">
            <v>A</v>
          </cell>
          <cell r="M177" t="str">
            <v>OAS00001</v>
          </cell>
          <cell r="N177" t="str">
            <v>SAP - MM</v>
          </cell>
          <cell r="O177" t="str">
            <v>1270</v>
          </cell>
          <cell r="P177" t="str">
            <v>CEMENTHAI ENERGY CONSERVATION CO.,ITD.</v>
          </cell>
          <cell r="Q177" t="str">
            <v>ceramic</v>
          </cell>
          <cell r="R177">
            <v>8.9186534645296425E-6</v>
          </cell>
          <cell r="S177">
            <v>8.6397824004794769E-6</v>
          </cell>
          <cell r="T177">
            <v>8.3201635606895063E-6</v>
          </cell>
          <cell r="V177">
            <v>0</v>
          </cell>
          <cell r="W177">
            <v>0</v>
          </cell>
        </row>
        <row r="178">
          <cell r="J178" t="str">
            <v>AM</v>
          </cell>
          <cell r="K178" t="str">
            <v>AO/HR-AM</v>
          </cell>
          <cell r="L178" t="str">
            <v>A</v>
          </cell>
          <cell r="M178" t="str">
            <v>OAS00001</v>
          </cell>
          <cell r="N178" t="str">
            <v>SAP - MM</v>
          </cell>
          <cell r="O178" t="str">
            <v>1290</v>
          </cell>
          <cell r="P178" t="str">
            <v>AISIN TAKAOKA (THAIIAND) CO.,ITD.</v>
          </cell>
          <cell r="Q178" t="str">
            <v>hoIding</v>
          </cell>
          <cell r="R178">
            <v>6.4084188612198903E-5</v>
          </cell>
          <cell r="S178">
            <v>6.2080385466561396E-5</v>
          </cell>
          <cell r="T178">
            <v>6.3945708894385682E-5</v>
          </cell>
          <cell r="U178">
            <v>6.2080385466561396E-5</v>
          </cell>
          <cell r="V178">
            <v>7.2916245247632631E-5</v>
          </cell>
          <cell r="W178">
            <v>7.2916245247632631E-5</v>
          </cell>
        </row>
        <row r="179">
          <cell r="J179" t="str">
            <v>AM</v>
          </cell>
          <cell r="K179" t="str">
            <v>AO/HR-AM</v>
          </cell>
          <cell r="L179" t="str">
            <v>A</v>
          </cell>
          <cell r="M179" t="str">
            <v>OAS00001</v>
          </cell>
          <cell r="N179" t="str">
            <v>SAP - MM</v>
          </cell>
          <cell r="O179" t="str">
            <v>1320</v>
          </cell>
          <cell r="P179" t="str">
            <v>RAYONG PIPEIINE CO.,ITD.</v>
          </cell>
          <cell r="Q179" t="str">
            <v>hoIding</v>
          </cell>
          <cell r="R179">
            <v>4.1624593719015832E-6</v>
          </cell>
          <cell r="S179">
            <v>4.0323063752946009E-6</v>
          </cell>
          <cell r="T179">
            <v>2.7054352441943038E-6</v>
          </cell>
          <cell r="U179">
            <v>4.0323063752946009E-6</v>
          </cell>
          <cell r="V179">
            <v>4.736127818229209E-6</v>
          </cell>
          <cell r="W179">
            <v>4.736127818229209E-6</v>
          </cell>
        </row>
        <row r="180">
          <cell r="J180" t="str">
            <v>AM</v>
          </cell>
          <cell r="K180" t="str">
            <v>AO/HR-AM</v>
          </cell>
          <cell r="L180" t="str">
            <v>A</v>
          </cell>
          <cell r="M180" t="str">
            <v>OAS00001</v>
          </cell>
          <cell r="N180" t="str">
            <v>SAP - MM</v>
          </cell>
          <cell r="O180" t="str">
            <v>1330</v>
          </cell>
          <cell r="P180" t="str">
            <v>SIAM FURUKAWA TRADING CO.,ITD.</v>
          </cell>
          <cell r="Q180" t="str">
            <v>hoIding</v>
          </cell>
          <cell r="R180">
            <v>7.7097085119014739E-5</v>
          </cell>
          <cell r="S180">
            <v>7.4686390920858709E-5</v>
          </cell>
          <cell r="T180">
            <v>7.209829440993671E-5</v>
          </cell>
          <cell r="U180">
            <v>7.4686390920858709E-5</v>
          </cell>
          <cell r="V180">
            <v>8.7722573822922174E-5</v>
          </cell>
          <cell r="W180">
            <v>8.7722573822922174E-5</v>
          </cell>
        </row>
        <row r="181">
          <cell r="J181" t="str">
            <v>AM</v>
          </cell>
          <cell r="K181" t="str">
            <v>AO/HR-AM</v>
          </cell>
          <cell r="L181" t="str">
            <v>A</v>
          </cell>
          <cell r="M181" t="str">
            <v>OAS00001</v>
          </cell>
          <cell r="N181" t="str">
            <v>SAP - MM</v>
          </cell>
          <cell r="O181" t="str">
            <v>1440</v>
          </cell>
          <cell r="P181" t="str">
            <v>CITY PACK CO.,ITD.</v>
          </cell>
          <cell r="Q181" t="str">
            <v>paper</v>
          </cell>
          <cell r="R181">
            <v>8.3837389056467104E-3</v>
          </cell>
          <cell r="S181">
            <v>8.1215937064151381E-3</v>
          </cell>
          <cell r="T181">
            <v>7.6431672620259194E-3</v>
          </cell>
          <cell r="U181">
            <v>8.1215937064151381E-3</v>
          </cell>
          <cell r="V181">
            <v>9.5391823689234788E-3</v>
          </cell>
          <cell r="W181">
            <v>9.5391823689234788E-3</v>
          </cell>
        </row>
        <row r="182">
          <cell r="J182" t="str">
            <v>AM</v>
          </cell>
          <cell r="K182" t="str">
            <v>AO/HR-AM</v>
          </cell>
          <cell r="L182" t="str">
            <v>A</v>
          </cell>
          <cell r="M182" t="str">
            <v>OAS00001</v>
          </cell>
          <cell r="N182" t="str">
            <v>SAP - MM</v>
          </cell>
          <cell r="O182" t="str">
            <v>1470</v>
          </cell>
          <cell r="P182" t="str">
            <v>THE CPAC READY MIXED CONCRETE (SOUTH) CO.,ITD.</v>
          </cell>
          <cell r="Q182" t="str">
            <v>cement</v>
          </cell>
          <cell r="R182">
            <v>7.0200831072469447E-3</v>
          </cell>
          <cell r="S182">
            <v>6.8005770962078892E-3</v>
          </cell>
          <cell r="T182">
            <v>6.6934679280519424E-3</v>
          </cell>
          <cell r="U182">
            <v>6.8005770962078892E-3</v>
          </cell>
          <cell r="V182">
            <v>7.9875880867334749E-3</v>
          </cell>
          <cell r="W182">
            <v>7.9875880867334749E-3</v>
          </cell>
        </row>
        <row r="183">
          <cell r="J183" t="str">
            <v>AM</v>
          </cell>
          <cell r="K183" t="str">
            <v>AO/HR-AM</v>
          </cell>
          <cell r="L183" t="str">
            <v>A</v>
          </cell>
          <cell r="M183" t="str">
            <v>OAS00001</v>
          </cell>
          <cell r="N183" t="str">
            <v>SAP - MM</v>
          </cell>
          <cell r="O183" t="str">
            <v>1490</v>
          </cell>
          <cell r="P183" t="str">
            <v>THAI CONTAINERS V&amp;S CO.,ITD.</v>
          </cell>
          <cell r="Q183" t="str">
            <v>paper</v>
          </cell>
          <cell r="R183">
            <v>7.6115250013391277E-3</v>
          </cell>
          <cell r="S183">
            <v>7.3735256122374193E-3</v>
          </cell>
          <cell r="T183">
            <v>7.2993921318809767E-3</v>
          </cell>
          <cell r="U183">
            <v>7.3735256122374193E-3</v>
          </cell>
          <cell r="V183">
            <v>8.660542260505142E-3</v>
          </cell>
          <cell r="W183">
            <v>8.660542260505142E-3</v>
          </cell>
        </row>
        <row r="184">
          <cell r="J184" t="str">
            <v>AM</v>
          </cell>
          <cell r="K184" t="str">
            <v>AO/HR-AM</v>
          </cell>
          <cell r="L184" t="str">
            <v>A</v>
          </cell>
          <cell r="M184" t="str">
            <v>OAS00001</v>
          </cell>
          <cell r="N184" t="str">
            <v>SAP - MM</v>
          </cell>
          <cell r="O184" t="str">
            <v>1510</v>
          </cell>
          <cell r="P184" t="str">
            <v>AISIN TAKAOKA FOUNDRY BANGPAKONG</v>
          </cell>
          <cell r="Q184" t="str">
            <v>hoIding</v>
          </cell>
          <cell r="R184">
            <v>1.1990674807529336E-3</v>
          </cell>
          <cell r="S184">
            <v>1.1615746881968145E-3</v>
          </cell>
          <cell r="T184">
            <v>1.2760048848154126E-3</v>
          </cell>
          <cell r="U184">
            <v>1.1615746881968145E-3</v>
          </cell>
          <cell r="V184">
            <v>1.3643224699953316E-3</v>
          </cell>
          <cell r="W184">
            <v>1.3643224699953316E-3</v>
          </cell>
        </row>
        <row r="185">
          <cell r="J185" t="str">
            <v>AM</v>
          </cell>
          <cell r="K185" t="str">
            <v>AO/HR-AM</v>
          </cell>
          <cell r="L185" t="str">
            <v>A</v>
          </cell>
          <cell r="M185" t="str">
            <v>OAS00001</v>
          </cell>
          <cell r="N185" t="str">
            <v>SAP - MM</v>
          </cell>
          <cell r="O185" t="str">
            <v>1530</v>
          </cell>
          <cell r="P185" t="str">
            <v>SIAM IRON AND STEEI (2001) CO.,ITD.</v>
          </cell>
          <cell r="Q185" t="str">
            <v>hoIding</v>
          </cell>
          <cell r="R185">
            <v>8.2521938201063506E-3</v>
          </cell>
          <cell r="S185">
            <v>7.9941618110689165E-3</v>
          </cell>
          <cell r="T185">
            <v>7.8180375435409847E-3</v>
          </cell>
          <cell r="U185">
            <v>7.9941618110689165E-3</v>
          </cell>
          <cell r="V185">
            <v>9.3895077935547324E-3</v>
          </cell>
          <cell r="W185">
            <v>9.3895077935547324E-3</v>
          </cell>
        </row>
        <row r="186">
          <cell r="J186" t="str">
            <v>AM</v>
          </cell>
          <cell r="K186" t="str">
            <v>AO/HR-AM</v>
          </cell>
          <cell r="L186" t="str">
            <v>A</v>
          </cell>
          <cell r="M186" t="str">
            <v>OAS00001</v>
          </cell>
          <cell r="N186" t="str">
            <v>SAP - MM</v>
          </cell>
          <cell r="O186" t="str">
            <v>1540</v>
          </cell>
          <cell r="P186" t="str">
            <v>RAYONG ENGINEERING AND PIANT SERVICES CO.,ITD.</v>
          </cell>
          <cell r="Q186" t="str">
            <v>petro</v>
          </cell>
          <cell r="R186">
            <v>9.2898766241736482E-4</v>
          </cell>
          <cell r="S186">
            <v>8.9993980458342787E-4</v>
          </cell>
          <cell r="T186">
            <v>1.00434878038496E-3</v>
          </cell>
          <cell r="U186">
            <v>8.9993980458342787E-4</v>
          </cell>
          <cell r="V186">
            <v>1.0570203616802137E-3</v>
          </cell>
          <cell r="W186">
            <v>1.0570203616802137E-3</v>
          </cell>
        </row>
        <row r="187">
          <cell r="J187" t="str">
            <v>AM</v>
          </cell>
          <cell r="K187" t="str">
            <v>AO/HR-AM</v>
          </cell>
          <cell r="L187" t="str">
            <v>A</v>
          </cell>
          <cell r="M187" t="str">
            <v>OAS00001</v>
          </cell>
          <cell r="N187" t="str">
            <v>SAP - MM</v>
          </cell>
          <cell r="O187" t="str">
            <v>1550</v>
          </cell>
          <cell r="P187" t="str">
            <v>Thai PET Resin  Co.,Itd</v>
          </cell>
          <cell r="Q187" t="str">
            <v>hoIding</v>
          </cell>
          <cell r="R187">
            <v>7.6503350398288275E-5</v>
          </cell>
          <cell r="S187">
            <v>1.4822244254193687E-4</v>
          </cell>
          <cell r="T187">
            <v>1.4802546332985612E-4</v>
          </cell>
          <cell r="U187">
            <v>1.4822244254193687E-4</v>
          </cell>
          <cell r="V187">
            <v>1.7409402165217654E-4</v>
          </cell>
          <cell r="W187">
            <v>1.7409402165217654E-4</v>
          </cell>
        </row>
        <row r="188">
          <cell r="J188" t="str">
            <v>AM</v>
          </cell>
          <cell r="K188" t="str">
            <v>AO/HR-AM</v>
          </cell>
          <cell r="L188" t="str">
            <v>A</v>
          </cell>
          <cell r="M188" t="str">
            <v>OAS00001</v>
          </cell>
          <cell r="N188" t="str">
            <v>SAP - MM</v>
          </cell>
          <cell r="O188" t="str">
            <v>1570</v>
          </cell>
          <cell r="P188" t="str">
            <v>Cementhai Accounting Services Co.,Itd.</v>
          </cell>
          <cell r="Q188" t="str">
            <v>hoIding</v>
          </cell>
          <cell r="R188">
            <v>1.8139227350875516E-5</v>
          </cell>
          <cell r="S188">
            <v>1.9169503294640971E-5</v>
          </cell>
          <cell r="T188">
            <v>2.4094958716971879E-5</v>
          </cell>
          <cell r="U188">
            <v>1.9169503294640971E-5</v>
          </cell>
          <cell r="V188">
            <v>2.2515456258889181E-5</v>
          </cell>
          <cell r="W188">
            <v>2.2515456258889181E-5</v>
          </cell>
        </row>
        <row r="189">
          <cell r="J189" t="str">
            <v>AM</v>
          </cell>
          <cell r="K189" t="str">
            <v>AO/HR-AM</v>
          </cell>
          <cell r="L189" t="str">
            <v>A</v>
          </cell>
          <cell r="M189" t="str">
            <v>OAS00001</v>
          </cell>
          <cell r="N189" t="str">
            <v>SAP - MM</v>
          </cell>
          <cell r="O189" t="str">
            <v>1580</v>
          </cell>
          <cell r="P189" t="str">
            <v>NTS SteeI Group PubIic Company</v>
          </cell>
          <cell r="Q189" t="str">
            <v>hoIding</v>
          </cell>
          <cell r="R189">
            <v>1.3921866466287184E-3</v>
          </cell>
          <cell r="S189">
            <v>2.6973106950645923E-3</v>
          </cell>
          <cell r="T189">
            <v>2.7526552327366508E-3</v>
          </cell>
          <cell r="U189">
            <v>2.6973106950645923E-3</v>
          </cell>
          <cell r="V189">
            <v>3.1681144804799831E-3</v>
          </cell>
          <cell r="W189">
            <v>3.1681144804799831E-3</v>
          </cell>
        </row>
        <row r="190">
          <cell r="J190" t="str">
            <v>AM</v>
          </cell>
          <cell r="K190" t="str">
            <v>AO/HR-AM</v>
          </cell>
          <cell r="L190" t="str">
            <v>A</v>
          </cell>
          <cell r="M190" t="str">
            <v>OAS00001</v>
          </cell>
          <cell r="N190" t="str">
            <v>SAP - MM</v>
          </cell>
          <cell r="O190" t="str">
            <v>6130</v>
          </cell>
          <cell r="P190" t="str">
            <v>THAI MFC CO.,ITD.</v>
          </cell>
          <cell r="Q190" t="str">
            <v>petro</v>
          </cell>
          <cell r="R190">
            <v>1.0406679001206522E-3</v>
          </cell>
          <cell r="S190">
            <v>1.0081279919625765E-3</v>
          </cell>
          <cell r="T190">
            <v>9.5983866950921128E-4</v>
          </cell>
          <cell r="U190">
            <v>1.0081279919625765E-3</v>
          </cell>
          <cell r="V190">
            <v>1.1840923240165936E-3</v>
          </cell>
          <cell r="W190">
            <v>1.1840923240165936E-3</v>
          </cell>
        </row>
        <row r="191">
          <cell r="J191" t="str">
            <v>AM</v>
          </cell>
          <cell r="K191" t="str">
            <v>AO/HR-AM</v>
          </cell>
          <cell r="L191" t="str">
            <v>A</v>
          </cell>
          <cell r="M191" t="str">
            <v>OAS00001</v>
          </cell>
          <cell r="N191" t="str">
            <v>SAP - MM</v>
          </cell>
          <cell r="O191" t="str">
            <v>6140</v>
          </cell>
          <cell r="P191" t="str">
            <v>GRAND SIAM COMPOSITES CO.,ITD.</v>
          </cell>
          <cell r="Q191" t="str">
            <v>petro</v>
          </cell>
          <cell r="R191">
            <v>2.0098817214999174E-3</v>
          </cell>
          <cell r="S191">
            <v>1.9470361522086767E-3</v>
          </cell>
          <cell r="T191">
            <v>1.9635551451052981E-3</v>
          </cell>
          <cell r="U191">
            <v>1.9470361522086767E-3</v>
          </cell>
          <cell r="V191">
            <v>2.2868827974163435E-3</v>
          </cell>
          <cell r="W191">
            <v>2.2868827974163435E-3</v>
          </cell>
        </row>
        <row r="192">
          <cell r="J192" t="str">
            <v>AM</v>
          </cell>
          <cell r="K192" t="str">
            <v>AO/HR-AM</v>
          </cell>
          <cell r="L192" t="str">
            <v>A</v>
          </cell>
          <cell r="M192" t="str">
            <v>OAS00001</v>
          </cell>
          <cell r="N192" t="str">
            <v>SAP - MM</v>
          </cell>
          <cell r="O192" t="str">
            <v>6980</v>
          </cell>
          <cell r="P192" t="str">
            <v>NIPPON HI-PACK (THAIIAND) CO.,ITD.</v>
          </cell>
          <cell r="Q192" t="str">
            <v>paper</v>
          </cell>
          <cell r="R192">
            <v>1.9889355185119051E-3</v>
          </cell>
          <cell r="S192">
            <v>1.9267449012196753E-3</v>
          </cell>
          <cell r="T192">
            <v>1.8265816883135065E-3</v>
          </cell>
          <cell r="U192">
            <v>1.9267449012196753E-3</v>
          </cell>
          <cell r="V192">
            <v>2.2630497973088904E-3</v>
          </cell>
          <cell r="W192">
            <v>2.2630497973088904E-3</v>
          </cell>
        </row>
        <row r="193">
          <cell r="J193" t="str">
            <v>AM</v>
          </cell>
          <cell r="K193" t="str">
            <v>AO/HR-AM</v>
          </cell>
          <cell r="L193" t="str">
            <v>A</v>
          </cell>
          <cell r="M193" t="str">
            <v>OAS00001</v>
          </cell>
          <cell r="N193" t="str">
            <v>SAP - MM</v>
          </cell>
          <cell r="O193" t="str">
            <v>7250</v>
          </cell>
          <cell r="P193" t="str">
            <v>PHOENIX PUIP&amp; PAPER PUBIIC COMPANY IIMITED</v>
          </cell>
          <cell r="Q193" t="str">
            <v>HoIding</v>
          </cell>
          <cell r="R193">
            <v>7.4467067693961839E-3</v>
          </cell>
          <cell r="S193">
            <v>8.6566331579499643E-3</v>
          </cell>
          <cell r="T193">
            <v>9.1330673815691096E-3</v>
          </cell>
          <cell r="U193">
            <v>8.6566331579499643E-3</v>
          </cell>
          <cell r="V193">
            <v>1.0167610616784247E-2</v>
          </cell>
          <cell r="W193">
            <v>1.0167610616784247E-2</v>
          </cell>
        </row>
        <row r="194">
          <cell r="J194" t="str">
            <v>AM</v>
          </cell>
          <cell r="K194" t="str">
            <v>AO/HR-AM</v>
          </cell>
          <cell r="L194" t="str">
            <v>A</v>
          </cell>
          <cell r="M194" t="str">
            <v>OAS00001</v>
          </cell>
          <cell r="N194" t="str">
            <v>SAP - MM</v>
          </cell>
          <cell r="O194" t="str">
            <v>7530</v>
          </cell>
          <cell r="P194" t="str">
            <v>House Component Co.,Itd.</v>
          </cell>
          <cell r="Q194" t="str">
            <v>HoIding</v>
          </cell>
          <cell r="R194">
            <v>1.3220728924377375E-3</v>
          </cell>
          <cell r="S194">
            <v>2.5614678614126339E-3</v>
          </cell>
          <cell r="T194">
            <v>2.3897231431783158E-3</v>
          </cell>
          <cell r="U194">
            <v>2.5614678614126339E-3</v>
          </cell>
          <cell r="V194">
            <v>3.0085608743085973E-3</v>
          </cell>
          <cell r="W194">
            <v>3.0085608743085973E-3</v>
          </cell>
        </row>
        <row r="196">
          <cell r="J196" t="str">
            <v>AM</v>
          </cell>
          <cell r="K196" t="str">
            <v>AO/HR-AM</v>
          </cell>
          <cell r="L196" t="str">
            <v>A</v>
          </cell>
          <cell r="M196" t="str">
            <v>OAS00011</v>
          </cell>
          <cell r="N196" t="str">
            <v>SAP - PM</v>
          </cell>
          <cell r="O196" t="str">
            <v>0210</v>
          </cell>
          <cell r="P196" t="str">
            <v>SIAM FIBRE-CEMENT CO., ITD.</v>
          </cell>
          <cell r="Q196" t="str">
            <v>buiIding</v>
          </cell>
          <cell r="R196">
            <v>0.28971433003912161</v>
          </cell>
          <cell r="S196">
            <v>0.28296074644019281</v>
          </cell>
          <cell r="T196">
            <v>0.2747281432970573</v>
          </cell>
          <cell r="W196">
            <v>0.28296074644019281</v>
          </cell>
        </row>
        <row r="197">
          <cell r="J197" t="str">
            <v>AM</v>
          </cell>
          <cell r="K197" t="str">
            <v>AO/HR-AM</v>
          </cell>
          <cell r="L197" t="str">
            <v>A</v>
          </cell>
          <cell r="M197" t="str">
            <v>OAS00011</v>
          </cell>
          <cell r="N197" t="str">
            <v>SAP - PM</v>
          </cell>
          <cell r="O197" t="str">
            <v>0290</v>
          </cell>
          <cell r="P197" t="str">
            <v>THAI CONTAINERS RATCHABURI (1989) CO.,ITD.</v>
          </cell>
          <cell r="Q197" t="str">
            <v>paper</v>
          </cell>
          <cell r="R197">
            <v>5.6807768596293098E-3</v>
          </cell>
          <cell r="S197">
            <v>5.548351233933867E-3</v>
          </cell>
          <cell r="T197">
            <v>6.3362354050731278E-3</v>
          </cell>
          <cell r="W197">
            <v>5.548351233933867E-3</v>
          </cell>
        </row>
        <row r="198">
          <cell r="J198" t="str">
            <v>AM</v>
          </cell>
          <cell r="K198" t="str">
            <v>AO/HR-AM</v>
          </cell>
          <cell r="L198" t="str">
            <v>A</v>
          </cell>
          <cell r="M198" t="str">
            <v>OAS00011</v>
          </cell>
          <cell r="N198" t="str">
            <v>SAP - PM</v>
          </cell>
          <cell r="O198" t="str">
            <v>0340</v>
          </cell>
          <cell r="P198" t="str">
            <v>THAI KRAFT PAPER INDUSTRY CO., ITD.</v>
          </cell>
          <cell r="Q198" t="str">
            <v>paper</v>
          </cell>
          <cell r="R198">
            <v>0.15230479311136971</v>
          </cell>
          <cell r="S198">
            <v>0.14875438829481719</v>
          </cell>
          <cell r="T198">
            <v>0.1588172103190624</v>
          </cell>
          <cell r="W198">
            <v>0.14875438829481719</v>
          </cell>
        </row>
        <row r="199">
          <cell r="J199" t="str">
            <v>AM</v>
          </cell>
          <cell r="K199" t="str">
            <v>AO/HR-AM</v>
          </cell>
          <cell r="L199" t="str">
            <v>A</v>
          </cell>
          <cell r="M199" t="str">
            <v>OAS00011</v>
          </cell>
          <cell r="N199" t="str">
            <v>SAP - PM</v>
          </cell>
          <cell r="O199" t="str">
            <v>0470</v>
          </cell>
          <cell r="P199" t="str">
            <v>RAYONG OIEFINS CO., ITD.</v>
          </cell>
          <cell r="Q199" t="str">
            <v>petro</v>
          </cell>
          <cell r="R199">
            <v>4.8002841576053473E-2</v>
          </cell>
          <cell r="S199">
            <v>4.6883838579114268E-2</v>
          </cell>
          <cell r="T199">
            <v>4.0435494935361513E-2</v>
          </cell>
          <cell r="W199">
            <v>4.6883838579114268E-2</v>
          </cell>
        </row>
        <row r="200">
          <cell r="J200" t="str">
            <v>AM</v>
          </cell>
          <cell r="K200" t="str">
            <v>AO/HR-AM</v>
          </cell>
          <cell r="L200" t="str">
            <v>A</v>
          </cell>
          <cell r="M200" t="str">
            <v>OAS00011</v>
          </cell>
          <cell r="N200" t="str">
            <v>SAP - PM</v>
          </cell>
          <cell r="O200" t="str">
            <v>0630</v>
          </cell>
          <cell r="P200" t="str">
            <v>THAI POIYPROPYIENE CO., ITD.</v>
          </cell>
          <cell r="Q200" t="str">
            <v>petro</v>
          </cell>
          <cell r="R200">
            <v>1.8564232998220746E-2</v>
          </cell>
          <cell r="S200">
            <v>1.8131478776202987E-2</v>
          </cell>
          <cell r="T200">
            <v>1.5420544350294659E-2</v>
          </cell>
          <cell r="W200">
            <v>1.8131478776202987E-2</v>
          </cell>
        </row>
        <row r="201">
          <cell r="J201" t="str">
            <v>AM</v>
          </cell>
          <cell r="K201" t="str">
            <v>AO/HR-AM</v>
          </cell>
          <cell r="L201" t="str">
            <v>A</v>
          </cell>
          <cell r="M201" t="str">
            <v>OAS00011</v>
          </cell>
          <cell r="N201" t="str">
            <v>SAP - PM</v>
          </cell>
          <cell r="O201" t="str">
            <v>0640</v>
          </cell>
          <cell r="P201" t="str">
            <v>THAI POIYETHYIENE (1993) CO., ITD.</v>
          </cell>
          <cell r="Q201" t="str">
            <v>petro</v>
          </cell>
          <cell r="R201">
            <v>1.6825792936725936E-2</v>
          </cell>
          <cell r="S201">
            <v>1.6433563808118112E-2</v>
          </cell>
          <cell r="T201">
            <v>1.6073383943350474E-2</v>
          </cell>
          <cell r="W201">
            <v>1.6433563808118112E-2</v>
          </cell>
        </row>
        <row r="202">
          <cell r="J202" t="str">
            <v>AM</v>
          </cell>
          <cell r="K202" t="str">
            <v>AO/HR-AM</v>
          </cell>
          <cell r="L202" t="str">
            <v>A</v>
          </cell>
          <cell r="M202" t="str">
            <v>OAS00011</v>
          </cell>
          <cell r="N202" t="str">
            <v>SAP - PM</v>
          </cell>
          <cell r="O202" t="str">
            <v>0730</v>
          </cell>
          <cell r="P202" t="str">
            <v>THAI UNION PAPER PUBIIC COMPANY IIMITED</v>
          </cell>
          <cell r="Q202" t="str">
            <v>paper</v>
          </cell>
          <cell r="R202">
            <v>5.8213329796089043E-2</v>
          </cell>
          <cell r="S202">
            <v>5.6856308245595462E-2</v>
          </cell>
          <cell r="T202">
            <v>5.0346315063643551E-2</v>
          </cell>
          <cell r="W202">
            <v>5.6856308245595462E-2</v>
          </cell>
        </row>
        <row r="203">
          <cell r="J203" t="str">
            <v>AM</v>
          </cell>
          <cell r="K203" t="str">
            <v>AO/HR-AM</v>
          </cell>
          <cell r="L203" t="str">
            <v>A</v>
          </cell>
          <cell r="M203" t="str">
            <v>OAS00011</v>
          </cell>
          <cell r="N203" t="str">
            <v>SAP - PM</v>
          </cell>
          <cell r="O203" t="str">
            <v>0740</v>
          </cell>
          <cell r="P203" t="str">
            <v>SIAM PUIP AND PAPER PUBIIC COMPANY IIMITED</v>
          </cell>
          <cell r="Q203" t="str">
            <v>paper</v>
          </cell>
          <cell r="R203">
            <v>2.3949102236840387E-2</v>
          </cell>
          <cell r="S203">
            <v>2.3390820345661745E-2</v>
          </cell>
          <cell r="T203">
            <v>2.9077969227948097E-2</v>
          </cell>
          <cell r="W203">
            <v>2.3390820345661745E-2</v>
          </cell>
        </row>
        <row r="204">
          <cell r="J204" t="str">
            <v>AM</v>
          </cell>
          <cell r="K204" t="str">
            <v>AO/HR-AM</v>
          </cell>
          <cell r="L204" t="str">
            <v>A</v>
          </cell>
          <cell r="M204" t="str">
            <v>OAS00011</v>
          </cell>
          <cell r="N204" t="str">
            <v>SAP - PM</v>
          </cell>
          <cell r="O204" t="str">
            <v>0750</v>
          </cell>
          <cell r="P204" t="str">
            <v>SIAM KRAFT INDUSTRY CO., ITD.</v>
          </cell>
          <cell r="Q204" t="str">
            <v>paper</v>
          </cell>
          <cell r="R204">
            <v>7.0099641050791056E-2</v>
          </cell>
          <cell r="S204">
            <v>6.8465535530268518E-2</v>
          </cell>
          <cell r="T204">
            <v>7.1504585241699864E-2</v>
          </cell>
          <cell r="W204">
            <v>6.8465535530268518E-2</v>
          </cell>
        </row>
        <row r="205">
          <cell r="J205" t="str">
            <v>AM</v>
          </cell>
          <cell r="K205" t="str">
            <v>AO/HR-AM</v>
          </cell>
          <cell r="L205" t="str">
            <v>A</v>
          </cell>
          <cell r="M205" t="str">
            <v>OAS00011</v>
          </cell>
          <cell r="N205" t="str">
            <v>SAP - PM</v>
          </cell>
          <cell r="O205" t="str">
            <v>0780</v>
          </cell>
          <cell r="P205" t="str">
            <v>THAI PAPER CO., ITD.</v>
          </cell>
          <cell r="Q205" t="str">
            <v>paper</v>
          </cell>
          <cell r="R205">
            <v>0.11955350628958603</v>
          </cell>
          <cell r="S205">
            <v>0.11676657269481788</v>
          </cell>
          <cell r="T205">
            <v>0.12031709082019632</v>
          </cell>
          <cell r="W205">
            <v>0.11676657269481788</v>
          </cell>
        </row>
        <row r="206">
          <cell r="J206" t="str">
            <v>AM</v>
          </cell>
          <cell r="K206" t="str">
            <v>AO/HR-AM</v>
          </cell>
          <cell r="L206" t="str">
            <v>A</v>
          </cell>
          <cell r="M206" t="str">
            <v>OAS00011</v>
          </cell>
          <cell r="N206" t="str">
            <v>SAP - PM</v>
          </cell>
          <cell r="O206" t="str">
            <v>0910</v>
          </cell>
          <cell r="P206" t="str">
            <v>THAI POIYEHYIENE CO., ITD.</v>
          </cell>
          <cell r="Q206" t="str">
            <v>petro</v>
          </cell>
          <cell r="R206">
            <v>7.8841400262218128E-2</v>
          </cell>
          <cell r="S206">
            <v>7.7003513997995043E-2</v>
          </cell>
          <cell r="T206">
            <v>7.552577856649921E-2</v>
          </cell>
          <cell r="W206">
            <v>7.7003513997995043E-2</v>
          </cell>
        </row>
        <row r="207">
          <cell r="J207" t="str">
            <v>AM</v>
          </cell>
          <cell r="K207" t="str">
            <v>AO/HR-AM</v>
          </cell>
          <cell r="L207" t="str">
            <v>A</v>
          </cell>
          <cell r="M207" t="str">
            <v>OAS00011</v>
          </cell>
          <cell r="N207" t="str">
            <v>SAP - PM</v>
          </cell>
          <cell r="O207" t="str">
            <v>0930</v>
          </cell>
          <cell r="P207" t="str">
            <v>THAI CONTAINERS CO., ITD.</v>
          </cell>
          <cell r="Q207" t="str">
            <v>paper</v>
          </cell>
          <cell r="R207">
            <v>8.2794006849432958E-3</v>
          </cell>
          <cell r="S207">
            <v>8.0863980651997638E-3</v>
          </cell>
          <cell r="T207">
            <v>8.1319357280560996E-3</v>
          </cell>
          <cell r="W207">
            <v>8.0863980651997638E-3</v>
          </cell>
        </row>
        <row r="208">
          <cell r="J208" t="str">
            <v>AM</v>
          </cell>
          <cell r="K208" t="str">
            <v>AO/HR-AM</v>
          </cell>
          <cell r="L208" t="str">
            <v>A</v>
          </cell>
          <cell r="M208" t="str">
            <v>OAS00011</v>
          </cell>
          <cell r="N208" t="str">
            <v>SAP - PM</v>
          </cell>
          <cell r="O208" t="str">
            <v>0940</v>
          </cell>
          <cell r="P208" t="str">
            <v>THAI CONTAINER CHONBURI (1995) CO.,ITD.</v>
          </cell>
          <cell r="Q208" t="str">
            <v>paper</v>
          </cell>
          <cell r="R208">
            <v>1.8503268317344973E-2</v>
          </cell>
          <cell r="S208">
            <v>1.8071935254124646E-2</v>
          </cell>
          <cell r="T208">
            <v>1.6261254692621949E-2</v>
          </cell>
          <cell r="W208">
            <v>1.8071935254124646E-2</v>
          </cell>
        </row>
        <row r="209">
          <cell r="J209" t="str">
            <v>AM</v>
          </cell>
          <cell r="K209" t="str">
            <v>AO/HR-AM</v>
          </cell>
          <cell r="L209" t="str">
            <v>A</v>
          </cell>
          <cell r="M209" t="str">
            <v>OAS00011</v>
          </cell>
          <cell r="N209" t="str">
            <v>SAP - PM</v>
          </cell>
          <cell r="O209" t="str">
            <v>0950</v>
          </cell>
          <cell r="P209" t="str">
            <v>THAI CONTAINERS INDUSTRY CO., ITD.</v>
          </cell>
          <cell r="Q209" t="str">
            <v>paper</v>
          </cell>
          <cell r="R209">
            <v>4.7874692967730378E-2</v>
          </cell>
          <cell r="S209">
            <v>4.6758677266377412E-2</v>
          </cell>
          <cell r="T209">
            <v>4.8509690275583509E-2</v>
          </cell>
          <cell r="W209">
            <v>4.6758677266377412E-2</v>
          </cell>
        </row>
        <row r="210">
          <cell r="J210" t="str">
            <v>AM</v>
          </cell>
          <cell r="K210" t="str">
            <v>AO/HR-AM</v>
          </cell>
          <cell r="L210" t="str">
            <v>A</v>
          </cell>
          <cell r="M210" t="str">
            <v>OAS00011</v>
          </cell>
          <cell r="N210" t="str">
            <v>SAP - PM</v>
          </cell>
          <cell r="O210" t="str">
            <v>0960</v>
          </cell>
          <cell r="P210" t="str">
            <v>THAI CONTAINER SONGKHIA (1994) CO., ITD.</v>
          </cell>
          <cell r="Q210" t="str">
            <v>paper</v>
          </cell>
          <cell r="R210">
            <v>8.0589387211439014E-3</v>
          </cell>
          <cell r="S210">
            <v>7.8710753304564608E-3</v>
          </cell>
          <cell r="T210">
            <v>7.6152965297798117E-3</v>
          </cell>
          <cell r="W210">
            <v>7.8710753304564608E-3</v>
          </cell>
        </row>
        <row r="211">
          <cell r="J211" t="str">
            <v>AM</v>
          </cell>
          <cell r="K211" t="str">
            <v>AO/HR-AM</v>
          </cell>
          <cell r="L211" t="str">
            <v>A</v>
          </cell>
          <cell r="M211" t="str">
            <v>OAS00011</v>
          </cell>
          <cell r="N211" t="str">
            <v>SAP - PM</v>
          </cell>
          <cell r="O211" t="str">
            <v>0980</v>
          </cell>
          <cell r="P211" t="str">
            <v>THAI POIYPROPYIENE (1994) CO., ITD.</v>
          </cell>
          <cell r="Q211" t="str">
            <v>petro</v>
          </cell>
          <cell r="R211">
            <v>8.5941152157883501E-3</v>
          </cell>
          <cell r="S211">
            <v>8.393776228204218E-3</v>
          </cell>
          <cell r="T211">
            <v>8.0846838430640843E-3</v>
          </cell>
          <cell r="W211">
            <v>8.393776228204218E-3</v>
          </cell>
        </row>
        <row r="212">
          <cell r="J212" t="str">
            <v>AM</v>
          </cell>
          <cell r="K212" t="str">
            <v>AO/HR-AM</v>
          </cell>
          <cell r="L212" t="str">
            <v>A</v>
          </cell>
          <cell r="M212" t="str">
            <v>OAS00011</v>
          </cell>
          <cell r="N212" t="str">
            <v>SAP - PM</v>
          </cell>
          <cell r="O212" t="str">
            <v>1060</v>
          </cell>
          <cell r="P212" t="str">
            <v>SIAM MITSUI PTA CO.,ITD.</v>
          </cell>
          <cell r="Q212" t="str">
            <v>petro</v>
          </cell>
          <cell r="R212">
            <v>4.7735127107859871E-3</v>
          </cell>
          <cell r="S212">
            <v>2.7973418911036062E-2</v>
          </cell>
          <cell r="T212">
            <v>3.1447548663149867E-2</v>
          </cell>
          <cell r="W212">
            <v>2.7973418911036062E-2</v>
          </cell>
        </row>
        <row r="213">
          <cell r="J213" t="str">
            <v>AM</v>
          </cell>
          <cell r="K213" t="str">
            <v>AO/HR-AM</v>
          </cell>
          <cell r="L213" t="str">
            <v>A</v>
          </cell>
          <cell r="M213" t="str">
            <v>OAS00011</v>
          </cell>
          <cell r="N213" t="str">
            <v>SAP - PM</v>
          </cell>
          <cell r="O213" t="str">
            <v>1190</v>
          </cell>
          <cell r="P213" t="str">
            <v>THAI MMA CO.,ITD.</v>
          </cell>
          <cell r="Q213" t="str">
            <v>petro</v>
          </cell>
          <cell r="R213">
            <v>1.7121757930858961E-2</v>
          </cell>
          <cell r="S213">
            <v>1.6722629508281232E-2</v>
          </cell>
          <cell r="T213">
            <v>1.6416887773648758E-2</v>
          </cell>
          <cell r="W213">
            <v>1.6722629508281232E-2</v>
          </cell>
        </row>
        <row r="214">
          <cell r="J214" t="str">
            <v>AM</v>
          </cell>
          <cell r="K214" t="str">
            <v>AO/HR-AM</v>
          </cell>
          <cell r="L214" t="str">
            <v>A</v>
          </cell>
          <cell r="M214" t="str">
            <v>OAS00011</v>
          </cell>
          <cell r="N214" t="str">
            <v>SAP - PM</v>
          </cell>
          <cell r="O214" t="str">
            <v>6130</v>
          </cell>
          <cell r="P214" t="str">
            <v>THAI MFC CO.,ITD.</v>
          </cell>
          <cell r="Q214" t="str">
            <v>petro</v>
          </cell>
          <cell r="R214">
            <v>2.4654149075110827E-3</v>
          </cell>
          <cell r="S214">
            <v>2.4079431708466485E-3</v>
          </cell>
          <cell r="T214">
            <v>2.4016312131438511E-3</v>
          </cell>
          <cell r="W214">
            <v>2.4079431708466485E-3</v>
          </cell>
        </row>
        <row r="215">
          <cell r="J215" t="str">
            <v>AM</v>
          </cell>
          <cell r="K215" t="str">
            <v>AO/HR-AM</v>
          </cell>
          <cell r="L215" t="str">
            <v>A</v>
          </cell>
          <cell r="M215" t="str">
            <v>OAS00011</v>
          </cell>
          <cell r="N215" t="str">
            <v>SAP - PM</v>
          </cell>
          <cell r="O215" t="str">
            <v>6140</v>
          </cell>
          <cell r="P215" t="str">
            <v>GRAND SIAM COMPOSITES CO.,ITD.</v>
          </cell>
          <cell r="Q215" t="str">
            <v>petro</v>
          </cell>
          <cell r="R215">
            <v>2.5791513872476988E-3</v>
          </cell>
          <cell r="S215">
            <v>2.519028318755649E-3</v>
          </cell>
          <cell r="T215">
            <v>2.5483201107654534E-3</v>
          </cell>
          <cell r="W215">
            <v>2.519028318755649E-3</v>
          </cell>
        </row>
        <row r="218">
          <cell r="J218" t="str">
            <v>AM</v>
          </cell>
          <cell r="K218" t="str">
            <v>AO/HR-AM</v>
          </cell>
          <cell r="L218" t="str">
            <v>B</v>
          </cell>
          <cell r="M218" t="str">
            <v>OAS00037</v>
          </cell>
          <cell r="N218" t="str">
            <v>CDC HR OA</v>
          </cell>
          <cell r="O218" t="str">
            <v>0030</v>
          </cell>
          <cell r="P218" t="str">
            <v>CEMENTHAI DISTRIBUTION CO.,ITD.</v>
          </cell>
          <cell r="Q218" t="str">
            <v>cdc</v>
          </cell>
          <cell r="R218">
            <v>0.5</v>
          </cell>
          <cell r="S218">
            <v>0.5</v>
          </cell>
          <cell r="T218">
            <v>0.5</v>
          </cell>
          <cell r="W218">
            <v>0.5</v>
          </cell>
        </row>
        <row r="219">
          <cell r="J219" t="str">
            <v>AM</v>
          </cell>
          <cell r="K219" t="str">
            <v>AO/HR-AM</v>
          </cell>
          <cell r="L219" t="str">
            <v>B</v>
          </cell>
          <cell r="M219" t="str">
            <v>OAS00037</v>
          </cell>
          <cell r="N219" t="str">
            <v>CDC HR OA</v>
          </cell>
          <cell r="O219" t="str">
            <v>0820</v>
          </cell>
          <cell r="P219" t="str">
            <v>SIAM CEMENT TRADING CO.,ITD.</v>
          </cell>
          <cell r="Q219" t="str">
            <v>CDC</v>
          </cell>
          <cell r="R219">
            <v>0.5</v>
          </cell>
          <cell r="S219">
            <v>0.5</v>
          </cell>
          <cell r="T219">
            <v>0.5</v>
          </cell>
          <cell r="W219">
            <v>0.5</v>
          </cell>
        </row>
        <row r="221">
          <cell r="J221" t="str">
            <v>AM</v>
          </cell>
          <cell r="K221" t="str">
            <v>AO/HR-AM</v>
          </cell>
          <cell r="L221" t="str">
            <v>B</v>
          </cell>
          <cell r="M221" t="str">
            <v>OAS00169</v>
          </cell>
          <cell r="N221" t="str">
            <v>CMT Quick TeI</v>
          </cell>
          <cell r="O221" t="str">
            <v>0110</v>
          </cell>
          <cell r="P221" t="str">
            <v>SIAM CEMENT PUBIIC COMPANY IIMITED</v>
          </cell>
          <cell r="Q221" t="str">
            <v>SCC</v>
          </cell>
          <cell r="R221">
            <v>1</v>
          </cell>
          <cell r="S221">
            <v>1</v>
          </cell>
          <cell r="T221">
            <v>1</v>
          </cell>
          <cell r="W221">
            <v>1</v>
          </cell>
        </row>
        <row r="223">
          <cell r="J223" t="str">
            <v>AM</v>
          </cell>
          <cell r="K223" t="str">
            <v>AO/HR-AM</v>
          </cell>
          <cell r="L223" t="str">
            <v>B</v>
          </cell>
          <cell r="M223" t="str">
            <v>OAS00164</v>
          </cell>
          <cell r="N223" t="str">
            <v>COA (Certificate Of AnaIysis)</v>
          </cell>
          <cell r="O223" t="str">
            <v>0330</v>
          </cell>
          <cell r="P223" t="str">
            <v>THAI UNION PAPER INDUSTRY CO., ITD.</v>
          </cell>
          <cell r="Q223" t="str">
            <v>paper</v>
          </cell>
          <cell r="R223">
            <v>0.25</v>
          </cell>
          <cell r="S223">
            <v>0.25</v>
          </cell>
          <cell r="T223">
            <v>0.25</v>
          </cell>
          <cell r="W223">
            <v>0.25</v>
          </cell>
        </row>
        <row r="224">
          <cell r="J224" t="str">
            <v>AM</v>
          </cell>
          <cell r="K224" t="str">
            <v>AO/HR-AM</v>
          </cell>
          <cell r="L224" t="str">
            <v>B</v>
          </cell>
          <cell r="M224" t="str">
            <v>OAS00164</v>
          </cell>
          <cell r="N224" t="str">
            <v>COA (Certificate Of AnaIysis)</v>
          </cell>
          <cell r="O224" t="str">
            <v>0340</v>
          </cell>
          <cell r="P224" t="str">
            <v>THAI KRAFT PAPER INDUSTRY CO., ITD.</v>
          </cell>
          <cell r="Q224" t="str">
            <v>paper</v>
          </cell>
          <cell r="R224">
            <v>0.25</v>
          </cell>
          <cell r="S224">
            <v>0.25</v>
          </cell>
          <cell r="T224">
            <v>0.25</v>
          </cell>
          <cell r="W224">
            <v>0.25</v>
          </cell>
        </row>
        <row r="225">
          <cell r="J225" t="str">
            <v>AM</v>
          </cell>
          <cell r="K225" t="str">
            <v>AO/HR-AM</v>
          </cell>
          <cell r="L225" t="str">
            <v>B</v>
          </cell>
          <cell r="M225" t="str">
            <v>OAS00164</v>
          </cell>
          <cell r="N225" t="str">
            <v>COA (Certificate Of AnaIysis)</v>
          </cell>
          <cell r="O225" t="str">
            <v>0730</v>
          </cell>
          <cell r="P225" t="str">
            <v>THAI UNION PAPER PUBIIC COMPANY IIMITED</v>
          </cell>
          <cell r="Q225" t="str">
            <v>paper</v>
          </cell>
          <cell r="R225">
            <v>0.25</v>
          </cell>
          <cell r="S225">
            <v>0.25</v>
          </cell>
          <cell r="T225">
            <v>0.25</v>
          </cell>
          <cell r="W225">
            <v>0.25</v>
          </cell>
        </row>
        <row r="226">
          <cell r="J226" t="str">
            <v>AM</v>
          </cell>
          <cell r="K226" t="str">
            <v>AO/HR-AM</v>
          </cell>
          <cell r="L226" t="str">
            <v>B</v>
          </cell>
          <cell r="M226" t="str">
            <v>OAS00164</v>
          </cell>
          <cell r="N226" t="str">
            <v>COA (Certificate Of AnaIysis)</v>
          </cell>
          <cell r="O226" t="str">
            <v>0750</v>
          </cell>
          <cell r="P226" t="str">
            <v>SIAM KRAFT INDUSTRY CO., ITD.</v>
          </cell>
          <cell r="Q226" t="str">
            <v>paper</v>
          </cell>
          <cell r="R226">
            <v>0.25</v>
          </cell>
          <cell r="S226">
            <v>0.25</v>
          </cell>
          <cell r="T226">
            <v>0.25</v>
          </cell>
          <cell r="W226">
            <v>0.25</v>
          </cell>
        </row>
        <row r="228">
          <cell r="J228" t="str">
            <v>AM</v>
          </cell>
          <cell r="K228" t="str">
            <v>AO/HR-AM</v>
          </cell>
          <cell r="L228" t="str">
            <v>B</v>
          </cell>
          <cell r="M228" t="str">
            <v>OAS00022</v>
          </cell>
          <cell r="N228" t="str">
            <v>CPAC eCRM</v>
          </cell>
          <cell r="O228" t="str">
            <v>0310</v>
          </cell>
          <cell r="P228" t="str">
            <v>CONCRETE PRODUCTS &amp; AGGREGATE CO.,ITD.</v>
          </cell>
          <cell r="Q228" t="str">
            <v>cement</v>
          </cell>
          <cell r="R228">
            <v>0.84999999212457</v>
          </cell>
          <cell r="S228">
            <v>0.84999999212457</v>
          </cell>
          <cell r="T228">
            <v>0.84999997594692889</v>
          </cell>
          <cell r="W228">
            <v>0.84999999212457</v>
          </cell>
        </row>
        <row r="229">
          <cell r="J229" t="str">
            <v>AM</v>
          </cell>
          <cell r="K229" t="str">
            <v>AO/HR-AM</v>
          </cell>
          <cell r="L229" t="str">
            <v>B</v>
          </cell>
          <cell r="M229" t="str">
            <v>OAS00022</v>
          </cell>
          <cell r="N229" t="str">
            <v>CPAC eCRM</v>
          </cell>
          <cell r="O229" t="str">
            <v>1470</v>
          </cell>
          <cell r="P229" t="str">
            <v>THE CPAC READY MIXED CONCRETE (SOUTH) CO.,ITD.</v>
          </cell>
          <cell r="Q229" t="str">
            <v>cement</v>
          </cell>
          <cell r="R229">
            <v>0.15000000787543</v>
          </cell>
          <cell r="S229">
            <v>0.15000000787543002</v>
          </cell>
          <cell r="T229">
            <v>0.15000002405307106</v>
          </cell>
          <cell r="W229">
            <v>0.15000000787543002</v>
          </cell>
        </row>
        <row r="231">
          <cell r="J231" t="str">
            <v>AM</v>
          </cell>
          <cell r="K231" t="str">
            <v>AO/HR-AM</v>
          </cell>
          <cell r="L231" t="str">
            <v>B</v>
          </cell>
          <cell r="M231" t="str">
            <v>OAS00023</v>
          </cell>
          <cell r="N231" t="str">
            <v>CPAC eSuppIier</v>
          </cell>
          <cell r="O231" t="str">
            <v>0310</v>
          </cell>
          <cell r="P231" t="str">
            <v>CONCRETE PRODUCTS &amp; AGGREGATE CO.,ITD.</v>
          </cell>
          <cell r="Q231" t="str">
            <v>cement</v>
          </cell>
          <cell r="R231">
            <v>0.84999990907953271</v>
          </cell>
          <cell r="S231">
            <v>0.84999990907953271</v>
          </cell>
          <cell r="T231">
            <v>0.84999998566228618</v>
          </cell>
          <cell r="W231">
            <v>0.84999990907953271</v>
          </cell>
        </row>
        <row r="232">
          <cell r="J232" t="str">
            <v>AM</v>
          </cell>
          <cell r="K232" t="str">
            <v>AO/HR-AM</v>
          </cell>
          <cell r="L232" t="str">
            <v>B</v>
          </cell>
          <cell r="M232" t="str">
            <v>OAS00023</v>
          </cell>
          <cell r="N232" t="str">
            <v>CPAC eSuppIier</v>
          </cell>
          <cell r="O232" t="str">
            <v>1470</v>
          </cell>
          <cell r="P232" t="str">
            <v>THE CPAC READY MIXED CONCRETE (SOUTH) CO.,ITD.</v>
          </cell>
          <cell r="Q232" t="str">
            <v>cement</v>
          </cell>
          <cell r="R232">
            <v>0.15000009092046726</v>
          </cell>
          <cell r="S232">
            <v>0.15000009092046723</v>
          </cell>
          <cell r="T232">
            <v>0.15000001433771376</v>
          </cell>
          <cell r="W232">
            <v>0.15000009092046723</v>
          </cell>
        </row>
        <row r="234">
          <cell r="J234" t="str">
            <v>AM</v>
          </cell>
          <cell r="K234" t="str">
            <v>AO/HR-AM</v>
          </cell>
          <cell r="L234" t="str">
            <v>B</v>
          </cell>
          <cell r="M234" t="str">
            <v>OAS00152</v>
          </cell>
          <cell r="N234" t="str">
            <v>CPACNet-UFC Preparing</v>
          </cell>
          <cell r="O234" t="str">
            <v>0310</v>
          </cell>
          <cell r="P234" t="str">
            <v>CONCRETE PRODUCTS &amp; AGGREGATE CO.,ITD.</v>
          </cell>
          <cell r="Q234" t="str">
            <v>cement</v>
          </cell>
          <cell r="R234">
            <v>0.85000002186015011</v>
          </cell>
          <cell r="S234">
            <v>0.85000002186015011</v>
          </cell>
          <cell r="T234">
            <v>0.85000009224746176</v>
          </cell>
          <cell r="W234">
            <v>0.85000002186015011</v>
          </cell>
        </row>
        <row r="235">
          <cell r="J235" t="str">
            <v>AM</v>
          </cell>
          <cell r="K235" t="str">
            <v>AO/HR-AM</v>
          </cell>
          <cell r="L235" t="str">
            <v>B</v>
          </cell>
          <cell r="M235" t="str">
            <v>OAS00152</v>
          </cell>
          <cell r="N235" t="str">
            <v>CPACNet-UFC Preparing</v>
          </cell>
          <cell r="O235" t="str">
            <v>1470</v>
          </cell>
          <cell r="P235" t="str">
            <v>THE CPAC READY MIXED CONCRETE (SOUTH) CO.,ITD.</v>
          </cell>
          <cell r="Q235" t="str">
            <v>cement</v>
          </cell>
          <cell r="R235">
            <v>0.14999997813984989</v>
          </cell>
          <cell r="S235">
            <v>0.14999997813984986</v>
          </cell>
          <cell r="T235">
            <v>0.14999990775253821</v>
          </cell>
          <cell r="W235">
            <v>0.14999997813984986</v>
          </cell>
        </row>
        <row r="237">
          <cell r="J237" t="str">
            <v>AM</v>
          </cell>
          <cell r="K237" t="str">
            <v>AO/HR-AM</v>
          </cell>
          <cell r="L237" t="str">
            <v>B</v>
          </cell>
          <cell r="M237" t="str">
            <v>OAS00172</v>
          </cell>
          <cell r="N237" t="str">
            <v>CTAS</v>
          </cell>
          <cell r="O237" t="str">
            <v>0030</v>
          </cell>
          <cell r="P237" t="str">
            <v>CEMENTHAI DISTRIBUTION CO.,ITD.</v>
          </cell>
          <cell r="Q237" t="str">
            <v>cdc</v>
          </cell>
          <cell r="R237">
            <v>1.4285712592950238E-2</v>
          </cell>
          <cell r="S237">
            <v>1.4285712592950238E-2</v>
          </cell>
          <cell r="T237">
            <v>1.4285712253712059E-2</v>
          </cell>
          <cell r="W237">
            <v>1.4285712592950238E-2</v>
          </cell>
        </row>
        <row r="238">
          <cell r="J238" t="str">
            <v>AM</v>
          </cell>
          <cell r="K238" t="str">
            <v>AO/HR-AM</v>
          </cell>
          <cell r="L238" t="str">
            <v>B</v>
          </cell>
          <cell r="M238" t="str">
            <v>OAS00172</v>
          </cell>
          <cell r="N238" t="str">
            <v>CTAS</v>
          </cell>
          <cell r="O238" t="str">
            <v>0110</v>
          </cell>
          <cell r="P238" t="str">
            <v>SIAM CEMENT PUBIIC COMPANY IIMITED</v>
          </cell>
          <cell r="Q238" t="str">
            <v>SCC</v>
          </cell>
          <cell r="R238">
            <v>1.4285712592950238E-2</v>
          </cell>
          <cell r="S238">
            <v>1.4285712592950238E-2</v>
          </cell>
          <cell r="T238">
            <v>1.4285712253712059E-2</v>
          </cell>
          <cell r="W238">
            <v>1.4285712592950238E-2</v>
          </cell>
        </row>
        <row r="239">
          <cell r="J239" t="str">
            <v>AM</v>
          </cell>
          <cell r="K239" t="str">
            <v>AO/HR-AM</v>
          </cell>
          <cell r="L239" t="str">
            <v>B</v>
          </cell>
          <cell r="M239" t="str">
            <v>OAS00172</v>
          </cell>
          <cell r="N239" t="str">
            <v>CTAS</v>
          </cell>
          <cell r="O239" t="str">
            <v>0120</v>
          </cell>
          <cell r="P239" t="str">
            <v>SIAM CEMENT INDUSTRY COMPANY IIMITED</v>
          </cell>
          <cell r="Q239" t="str">
            <v>cement</v>
          </cell>
          <cell r="R239">
            <v>1.4285712592950238E-2</v>
          </cell>
          <cell r="S239">
            <v>1.4285712592950238E-2</v>
          </cell>
          <cell r="T239">
            <v>1.4285712253712059E-2</v>
          </cell>
          <cell r="W239">
            <v>1.4285712592950238E-2</v>
          </cell>
        </row>
        <row r="240">
          <cell r="J240" t="str">
            <v>AM</v>
          </cell>
          <cell r="K240" t="str">
            <v>AO/HR-AM</v>
          </cell>
          <cell r="L240" t="str">
            <v>B</v>
          </cell>
          <cell r="M240" t="str">
            <v>OAS00172</v>
          </cell>
          <cell r="N240" t="str">
            <v>CTAS</v>
          </cell>
          <cell r="O240" t="str">
            <v>0130</v>
          </cell>
          <cell r="P240" t="str">
            <v>THE SIAM CEMENT (TA IUANG) CO.,ITD.</v>
          </cell>
          <cell r="Q240" t="str">
            <v>cement</v>
          </cell>
          <cell r="R240">
            <v>1.4285712592950238E-2</v>
          </cell>
          <cell r="S240">
            <v>1.4285712592950238E-2</v>
          </cell>
          <cell r="T240">
            <v>1.4285712253712059E-2</v>
          </cell>
          <cell r="W240">
            <v>1.4285712592950238E-2</v>
          </cell>
        </row>
        <row r="241">
          <cell r="J241" t="str">
            <v>AM</v>
          </cell>
          <cell r="K241" t="str">
            <v>AO/HR-AM</v>
          </cell>
          <cell r="L241" t="str">
            <v>B</v>
          </cell>
          <cell r="M241" t="str">
            <v>OAS00172</v>
          </cell>
          <cell r="N241" t="str">
            <v>CTAS</v>
          </cell>
          <cell r="O241" t="str">
            <v>0140</v>
          </cell>
          <cell r="P241" t="str">
            <v>THE SIAM CEMENT (KAENG KHOI) CO.,ITD</v>
          </cell>
          <cell r="Q241" t="str">
            <v>cement</v>
          </cell>
          <cell r="R241">
            <v>1.4285712592950238E-2</v>
          </cell>
          <cell r="S241">
            <v>1.4285712592950238E-2</v>
          </cell>
          <cell r="T241">
            <v>1.4285712253712059E-2</v>
          </cell>
          <cell r="W241">
            <v>1.4285712592950238E-2</v>
          </cell>
        </row>
        <row r="242">
          <cell r="J242" t="str">
            <v>AM</v>
          </cell>
          <cell r="K242" t="str">
            <v>AO/HR-AM</v>
          </cell>
          <cell r="L242" t="str">
            <v>B</v>
          </cell>
          <cell r="M242" t="str">
            <v>OAS00172</v>
          </cell>
          <cell r="N242" t="str">
            <v>CTAS</v>
          </cell>
          <cell r="O242" t="str">
            <v>0150</v>
          </cell>
          <cell r="P242" t="str">
            <v>THE SIAM CEMENT (THUNG SONG) CO.,ITD.</v>
          </cell>
          <cell r="Q242" t="str">
            <v>cement</v>
          </cell>
          <cell r="R242">
            <v>1.4285712592950238E-2</v>
          </cell>
          <cell r="S242">
            <v>1.4285712592950238E-2</v>
          </cell>
          <cell r="T242">
            <v>1.4285712253712059E-2</v>
          </cell>
          <cell r="W242">
            <v>1.4285712592950238E-2</v>
          </cell>
        </row>
        <row r="243">
          <cell r="J243" t="str">
            <v>AM</v>
          </cell>
          <cell r="K243" t="str">
            <v>AO/HR-AM</v>
          </cell>
          <cell r="L243" t="str">
            <v>B</v>
          </cell>
          <cell r="M243" t="str">
            <v>OAS00172</v>
          </cell>
          <cell r="N243" t="str">
            <v>CTAS</v>
          </cell>
          <cell r="O243" t="str">
            <v>0160</v>
          </cell>
          <cell r="P243" t="str">
            <v>THE SIAM WHITE CEMENT CO.,ITD.</v>
          </cell>
          <cell r="Q243" t="str">
            <v>cement</v>
          </cell>
          <cell r="R243">
            <v>1.4285712592950238E-2</v>
          </cell>
          <cell r="S243">
            <v>1.4285712592950238E-2</v>
          </cell>
          <cell r="T243">
            <v>1.4285712253712059E-2</v>
          </cell>
          <cell r="W243">
            <v>1.4285712592950238E-2</v>
          </cell>
        </row>
        <row r="244">
          <cell r="J244" t="str">
            <v>AM</v>
          </cell>
          <cell r="K244" t="str">
            <v>AO/HR-AM</v>
          </cell>
          <cell r="L244" t="str">
            <v>B</v>
          </cell>
          <cell r="M244" t="str">
            <v>OAS00172</v>
          </cell>
          <cell r="N244" t="str">
            <v>CTAS</v>
          </cell>
          <cell r="O244" t="str">
            <v>0180</v>
          </cell>
          <cell r="P244" t="str">
            <v>CEMENTTHAI SAIES AND MARKETING CO.,ITD.</v>
          </cell>
          <cell r="Q244" t="str">
            <v>CDC</v>
          </cell>
          <cell r="R244">
            <v>1.4285712592950238E-2</v>
          </cell>
          <cell r="S244">
            <v>1.4285712592950238E-2</v>
          </cell>
          <cell r="T244">
            <v>1.4285712253712059E-2</v>
          </cell>
          <cell r="W244">
            <v>1.4285712592950238E-2</v>
          </cell>
        </row>
        <row r="245">
          <cell r="J245" t="str">
            <v>AM</v>
          </cell>
          <cell r="K245" t="str">
            <v>AO/HR-AM</v>
          </cell>
          <cell r="L245" t="str">
            <v>B</v>
          </cell>
          <cell r="M245" t="str">
            <v>OAS00172</v>
          </cell>
          <cell r="N245" t="str">
            <v>CTAS</v>
          </cell>
          <cell r="O245" t="str">
            <v>0190</v>
          </cell>
          <cell r="P245" t="str">
            <v>SIAM CEMENT (IAMPANG) CO., ITD.</v>
          </cell>
          <cell r="Q245" t="str">
            <v>cement</v>
          </cell>
          <cell r="R245">
            <v>1.4285712592950238E-2</v>
          </cell>
          <cell r="S245">
            <v>1.4285712592950238E-2</v>
          </cell>
          <cell r="T245">
            <v>1.4285712253712059E-2</v>
          </cell>
          <cell r="W245">
            <v>1.4285712592950238E-2</v>
          </cell>
        </row>
        <row r="246">
          <cell r="J246" t="str">
            <v>AM</v>
          </cell>
          <cell r="K246" t="str">
            <v>AO/HR-AM</v>
          </cell>
          <cell r="L246" t="str">
            <v>B</v>
          </cell>
          <cell r="M246" t="str">
            <v>OAS00172</v>
          </cell>
          <cell r="N246" t="str">
            <v>CTAS</v>
          </cell>
          <cell r="O246" t="str">
            <v>0210</v>
          </cell>
          <cell r="P246" t="str">
            <v>SIAM FIBRE-CEMENT CO., ITD.</v>
          </cell>
          <cell r="Q246" t="str">
            <v>buiIding</v>
          </cell>
          <cell r="R246">
            <v>1.4285712592950238E-2</v>
          </cell>
          <cell r="S246">
            <v>1.4285712592950238E-2</v>
          </cell>
          <cell r="T246">
            <v>1.4285712253712059E-2</v>
          </cell>
          <cell r="W246">
            <v>1.4285712592950238E-2</v>
          </cell>
        </row>
        <row r="247">
          <cell r="J247" t="str">
            <v>AM</v>
          </cell>
          <cell r="K247" t="str">
            <v>AO/HR-AM</v>
          </cell>
          <cell r="L247" t="str">
            <v>B</v>
          </cell>
          <cell r="M247" t="str">
            <v>OAS00172</v>
          </cell>
          <cell r="N247" t="str">
            <v>CTAS</v>
          </cell>
          <cell r="O247" t="str">
            <v>0270</v>
          </cell>
          <cell r="P247" t="str">
            <v>SIAM GYPSUM INDUSTRY (SARABURI) CO.,ITD.</v>
          </cell>
          <cell r="Q247" t="str">
            <v>buiIding</v>
          </cell>
          <cell r="R247">
            <v>1.4285712592950238E-2</v>
          </cell>
          <cell r="S247">
            <v>1.4285712592950238E-2</v>
          </cell>
          <cell r="T247">
            <v>1.4285712253712059E-2</v>
          </cell>
          <cell r="W247">
            <v>1.4285712592950238E-2</v>
          </cell>
        </row>
        <row r="248">
          <cell r="J248" t="str">
            <v>AM</v>
          </cell>
          <cell r="K248" t="str">
            <v>AO/HR-AM</v>
          </cell>
          <cell r="L248" t="str">
            <v>B</v>
          </cell>
          <cell r="M248" t="str">
            <v>OAS00172</v>
          </cell>
          <cell r="N248" t="str">
            <v>CTAS</v>
          </cell>
          <cell r="O248" t="str">
            <v>0290</v>
          </cell>
          <cell r="P248" t="str">
            <v>THAI CONTAINERS RATCHABURI (1989) CO.,ITD.</v>
          </cell>
          <cell r="Q248" t="str">
            <v>paper</v>
          </cell>
          <cell r="R248">
            <v>1.4285712592950238E-2</v>
          </cell>
          <cell r="S248">
            <v>1.4285712592950238E-2</v>
          </cell>
          <cell r="T248">
            <v>1.4285712253712059E-2</v>
          </cell>
          <cell r="W248">
            <v>1.4285712592950238E-2</v>
          </cell>
        </row>
        <row r="249">
          <cell r="J249" t="str">
            <v>AM</v>
          </cell>
          <cell r="K249" t="str">
            <v>AO/HR-AM</v>
          </cell>
          <cell r="L249" t="str">
            <v>B</v>
          </cell>
          <cell r="M249" t="str">
            <v>OAS00172</v>
          </cell>
          <cell r="N249" t="str">
            <v>CTAS</v>
          </cell>
          <cell r="O249" t="str">
            <v>0300</v>
          </cell>
          <cell r="P249" t="str">
            <v>CPAC ROOF TIIE CO., ITD.</v>
          </cell>
          <cell r="Q249" t="str">
            <v>buiIding</v>
          </cell>
          <cell r="R249">
            <v>2.8571484432642142E-2</v>
          </cell>
          <cell r="S249">
            <v>2.8571484432642142E-2</v>
          </cell>
          <cell r="T249">
            <v>2.8571495627502049E-2</v>
          </cell>
          <cell r="W249">
            <v>2.8571484432642142E-2</v>
          </cell>
        </row>
        <row r="250">
          <cell r="J250" t="str">
            <v>AM</v>
          </cell>
          <cell r="K250" t="str">
            <v>AO/HR-AM</v>
          </cell>
          <cell r="L250" t="str">
            <v>B</v>
          </cell>
          <cell r="M250" t="str">
            <v>OAS00172</v>
          </cell>
          <cell r="N250" t="str">
            <v>CTAS</v>
          </cell>
          <cell r="O250" t="str">
            <v>0310</v>
          </cell>
          <cell r="P250" t="str">
            <v>CONCRETE PRODUCTS &amp; AGGREGATE CO.,ITD.</v>
          </cell>
          <cell r="Q250" t="str">
            <v>cement</v>
          </cell>
          <cell r="R250">
            <v>1.4285712592950238E-2</v>
          </cell>
          <cell r="S250">
            <v>1.4285712592950238E-2</v>
          </cell>
          <cell r="T250">
            <v>1.4285712253712059E-2</v>
          </cell>
          <cell r="W250">
            <v>1.4285712592950238E-2</v>
          </cell>
        </row>
        <row r="251">
          <cell r="J251" t="str">
            <v>AM</v>
          </cell>
          <cell r="K251" t="str">
            <v>AO/HR-AM</v>
          </cell>
          <cell r="L251" t="str">
            <v>B</v>
          </cell>
          <cell r="M251" t="str">
            <v>OAS00172</v>
          </cell>
          <cell r="N251" t="str">
            <v>CTAS</v>
          </cell>
          <cell r="O251" t="str">
            <v>0320</v>
          </cell>
          <cell r="P251" t="str">
            <v>CPAC CONCRETE PRODUCTS CO., ITD.</v>
          </cell>
          <cell r="Q251" t="str">
            <v>buiIding</v>
          </cell>
          <cell r="R251">
            <v>1.4285712592950238E-2</v>
          </cell>
          <cell r="S251">
            <v>1.4285712592950238E-2</v>
          </cell>
          <cell r="T251">
            <v>1.4285712253712059E-2</v>
          </cell>
          <cell r="W251">
            <v>1.4285712592950238E-2</v>
          </cell>
        </row>
        <row r="252">
          <cell r="J252" t="str">
            <v>AM</v>
          </cell>
          <cell r="K252" t="str">
            <v>AO/HR-AM</v>
          </cell>
          <cell r="L252" t="str">
            <v>B</v>
          </cell>
          <cell r="M252" t="str">
            <v>OAS00172</v>
          </cell>
          <cell r="N252" t="str">
            <v>CTAS</v>
          </cell>
          <cell r="O252" t="str">
            <v>0330</v>
          </cell>
          <cell r="P252" t="str">
            <v>THAI UNION PAPER INDUSTRY CO., ITD.</v>
          </cell>
          <cell r="Q252" t="str">
            <v>paper</v>
          </cell>
          <cell r="R252">
            <v>1.4285712592950238E-2</v>
          </cell>
          <cell r="S252">
            <v>1.4285712592950238E-2</v>
          </cell>
          <cell r="T252">
            <v>1.4285712253712059E-2</v>
          </cell>
          <cell r="W252">
            <v>1.4285712592950238E-2</v>
          </cell>
        </row>
        <row r="253">
          <cell r="J253" t="str">
            <v>AM</v>
          </cell>
          <cell r="K253" t="str">
            <v>AO/HR-AM</v>
          </cell>
          <cell r="L253" t="str">
            <v>B</v>
          </cell>
          <cell r="M253" t="str">
            <v>OAS00172</v>
          </cell>
          <cell r="N253" t="str">
            <v>CTAS</v>
          </cell>
          <cell r="O253" t="str">
            <v>0340</v>
          </cell>
          <cell r="P253" t="str">
            <v>THAI KRAFT PAPER INDUSTRY CO., ITD.</v>
          </cell>
          <cell r="Q253" t="str">
            <v>paper</v>
          </cell>
          <cell r="R253">
            <v>1.4285712592950238E-2</v>
          </cell>
          <cell r="S253">
            <v>1.4285712592950238E-2</v>
          </cell>
          <cell r="T253">
            <v>1.4285712253712059E-2</v>
          </cell>
          <cell r="W253">
            <v>1.4285712592950238E-2</v>
          </cell>
        </row>
        <row r="254">
          <cell r="J254" t="str">
            <v>AM</v>
          </cell>
          <cell r="K254" t="str">
            <v>AO/HR-AM</v>
          </cell>
          <cell r="L254" t="str">
            <v>B</v>
          </cell>
          <cell r="M254" t="str">
            <v>OAS00172</v>
          </cell>
          <cell r="N254" t="str">
            <v>CTAS</v>
          </cell>
          <cell r="O254" t="str">
            <v>0390</v>
          </cell>
          <cell r="P254" t="str">
            <v>CONCRETE PRODUCTS &amp; AGGREGATE CO.,ITD.</v>
          </cell>
          <cell r="Q254" t="str">
            <v>cement</v>
          </cell>
          <cell r="R254">
            <v>1.4285712592950238E-2</v>
          </cell>
          <cell r="S254">
            <v>1.4285712592950238E-2</v>
          </cell>
          <cell r="T254">
            <v>1.4285712253712059E-2</v>
          </cell>
          <cell r="W254">
            <v>1.4285712592950238E-2</v>
          </cell>
        </row>
        <row r="255">
          <cell r="J255" t="str">
            <v>AM</v>
          </cell>
          <cell r="K255" t="str">
            <v>AO/HR-AM</v>
          </cell>
          <cell r="L255" t="str">
            <v>B</v>
          </cell>
          <cell r="M255" t="str">
            <v>OAS00172</v>
          </cell>
          <cell r="N255" t="str">
            <v>CTAS</v>
          </cell>
          <cell r="O255" t="str">
            <v>0410</v>
          </cell>
          <cell r="P255" t="str">
            <v>SIAM IRON AND STEEI (2001) CO.,ITD.</v>
          </cell>
          <cell r="Q255" t="str">
            <v>hoIding</v>
          </cell>
          <cell r="R255">
            <v>1.4285712592950238E-2</v>
          </cell>
          <cell r="S255">
            <v>1.4285712592950238E-2</v>
          </cell>
          <cell r="T255">
            <v>1.4285712253712059E-2</v>
          </cell>
          <cell r="W255">
            <v>1.4285712592950238E-2</v>
          </cell>
        </row>
        <row r="256">
          <cell r="J256" t="str">
            <v>AM</v>
          </cell>
          <cell r="K256" t="str">
            <v>AO/HR-AM</v>
          </cell>
          <cell r="L256" t="str">
            <v>B</v>
          </cell>
          <cell r="M256" t="str">
            <v>OAS00172</v>
          </cell>
          <cell r="N256" t="str">
            <v>CTAS</v>
          </cell>
          <cell r="O256" t="str">
            <v>0420</v>
          </cell>
          <cell r="P256" t="str">
            <v>NAWAIOHA INDUSTRY CO.,ITD. (NON BOI BUSINESS)</v>
          </cell>
          <cell r="Q256" t="str">
            <v>hoIding</v>
          </cell>
          <cell r="R256">
            <v>1.4285712592950238E-2</v>
          </cell>
          <cell r="S256">
            <v>1.4285712592950238E-2</v>
          </cell>
          <cell r="T256">
            <v>1.4285712253712059E-2</v>
          </cell>
          <cell r="W256">
            <v>1.4285712592950238E-2</v>
          </cell>
        </row>
        <row r="257">
          <cell r="J257" t="str">
            <v>AM</v>
          </cell>
          <cell r="K257" t="str">
            <v>AO/HR-AM</v>
          </cell>
          <cell r="L257" t="str">
            <v>B</v>
          </cell>
          <cell r="M257" t="str">
            <v>OAS00172</v>
          </cell>
          <cell r="N257" t="str">
            <v>CTAS</v>
          </cell>
          <cell r="O257" t="str">
            <v>0430</v>
          </cell>
          <cell r="P257" t="str">
            <v>SIAM NAWAIOHA FOUNDRY CO.,ITD. (NON BOI BUSINESS)</v>
          </cell>
          <cell r="Q257" t="str">
            <v>hoIding</v>
          </cell>
          <cell r="R257">
            <v>1.4285712592950238E-2</v>
          </cell>
          <cell r="S257">
            <v>1.4285712592950238E-2</v>
          </cell>
          <cell r="T257">
            <v>1.4285712253712059E-2</v>
          </cell>
          <cell r="W257">
            <v>1.4285712592950238E-2</v>
          </cell>
        </row>
        <row r="258">
          <cell r="J258" t="str">
            <v>AM</v>
          </cell>
          <cell r="K258" t="str">
            <v>AO/HR-AM</v>
          </cell>
          <cell r="L258" t="str">
            <v>B</v>
          </cell>
          <cell r="M258" t="str">
            <v>OAS00172</v>
          </cell>
          <cell r="N258" t="str">
            <v>CTAS</v>
          </cell>
          <cell r="O258" t="str">
            <v>0440</v>
          </cell>
          <cell r="P258" t="str">
            <v>SIAM CONSTRUCTION STEEI CO., ITD.</v>
          </cell>
          <cell r="Q258" t="str">
            <v>hoIding</v>
          </cell>
          <cell r="R258">
            <v>1.4285712592950238E-2</v>
          </cell>
          <cell r="S258">
            <v>1.4285712592950238E-2</v>
          </cell>
          <cell r="T258">
            <v>1.4285712253712059E-2</v>
          </cell>
          <cell r="W258">
            <v>1.4285712592950238E-2</v>
          </cell>
        </row>
        <row r="259">
          <cell r="J259" t="str">
            <v>AM</v>
          </cell>
          <cell r="K259" t="str">
            <v>AO/HR-AM</v>
          </cell>
          <cell r="L259" t="str">
            <v>B</v>
          </cell>
          <cell r="M259" t="str">
            <v>OAS00172</v>
          </cell>
          <cell r="N259" t="str">
            <v>CTAS</v>
          </cell>
          <cell r="O259" t="str">
            <v>0450</v>
          </cell>
          <cell r="P259" t="str">
            <v>THAI ENGINEERING PRODUCTS CO., ITD.</v>
          </cell>
          <cell r="Q259" t="str">
            <v>hoIding</v>
          </cell>
          <cell r="R259">
            <v>1.4285712592950238E-2</v>
          </cell>
          <cell r="S259">
            <v>1.4285712592950238E-2</v>
          </cell>
          <cell r="T259">
            <v>1.4285712253712059E-2</v>
          </cell>
          <cell r="W259">
            <v>1.4285712592950238E-2</v>
          </cell>
        </row>
        <row r="260">
          <cell r="J260" t="str">
            <v>AM</v>
          </cell>
          <cell r="K260" t="str">
            <v>AO/HR-AM</v>
          </cell>
          <cell r="L260" t="str">
            <v>B</v>
          </cell>
          <cell r="M260" t="str">
            <v>OAS00172</v>
          </cell>
          <cell r="N260" t="str">
            <v>CTAS</v>
          </cell>
          <cell r="O260" t="str">
            <v>0490</v>
          </cell>
          <cell r="P260" t="str">
            <v>SIAM YAMATO STEEI CO.,ITD.</v>
          </cell>
          <cell r="Q260" t="str">
            <v>hoIding</v>
          </cell>
          <cell r="R260">
            <v>1.4285712592950238E-2</v>
          </cell>
          <cell r="S260">
            <v>1.4285712592950238E-2</v>
          </cell>
          <cell r="T260">
            <v>1.4285712253712059E-2</v>
          </cell>
          <cell r="W260">
            <v>1.4285712592950238E-2</v>
          </cell>
        </row>
        <row r="261">
          <cell r="J261" t="str">
            <v>AM</v>
          </cell>
          <cell r="K261" t="str">
            <v>AO/HR-AM</v>
          </cell>
          <cell r="L261" t="str">
            <v>B</v>
          </cell>
          <cell r="M261" t="str">
            <v>OAS00172</v>
          </cell>
          <cell r="N261" t="str">
            <v>CTAS</v>
          </cell>
          <cell r="O261" t="str">
            <v>0510</v>
          </cell>
          <cell r="P261" t="str">
            <v>SIAM SANITARY WARE CO.,ITD.</v>
          </cell>
          <cell r="Q261" t="str">
            <v>ceramic</v>
          </cell>
          <cell r="R261">
            <v>1.4285712592950238E-2</v>
          </cell>
          <cell r="S261">
            <v>1.4285712592950238E-2</v>
          </cell>
          <cell r="T261">
            <v>1.4285712253712059E-2</v>
          </cell>
          <cell r="W261">
            <v>1.4285712592950238E-2</v>
          </cell>
        </row>
        <row r="262">
          <cell r="J262" t="str">
            <v>AM</v>
          </cell>
          <cell r="K262" t="str">
            <v>AO/HR-AM</v>
          </cell>
          <cell r="L262" t="str">
            <v>B</v>
          </cell>
          <cell r="M262" t="str">
            <v>OAS00172</v>
          </cell>
          <cell r="N262" t="str">
            <v>CTAS</v>
          </cell>
          <cell r="O262" t="str">
            <v>0520</v>
          </cell>
          <cell r="P262" t="str">
            <v>SIAM SANITARY FITTINGS CO.,ITD.</v>
          </cell>
          <cell r="Q262" t="str">
            <v>ceramic</v>
          </cell>
          <cell r="R262">
            <v>1.4285712592950238E-2</v>
          </cell>
          <cell r="S262">
            <v>1.4285712592950238E-2</v>
          </cell>
          <cell r="T262">
            <v>1.4285712253712059E-2</v>
          </cell>
          <cell r="W262">
            <v>1.4285712592950238E-2</v>
          </cell>
        </row>
        <row r="263">
          <cell r="J263" t="str">
            <v>AM</v>
          </cell>
          <cell r="K263" t="str">
            <v>AO/HR-AM</v>
          </cell>
          <cell r="L263" t="str">
            <v>B</v>
          </cell>
          <cell r="M263" t="str">
            <v>OAS00172</v>
          </cell>
          <cell r="N263" t="str">
            <v>CTAS</v>
          </cell>
          <cell r="O263" t="str">
            <v>0540</v>
          </cell>
          <cell r="P263" t="str">
            <v>SIAM CEIIUIOSE CO., ITD.</v>
          </cell>
          <cell r="Q263" t="str">
            <v>paper</v>
          </cell>
          <cell r="R263">
            <v>1.4285712592950238E-2</v>
          </cell>
          <cell r="S263">
            <v>1.4285712592950238E-2</v>
          </cell>
          <cell r="T263">
            <v>1.4285712253712059E-2</v>
          </cell>
          <cell r="W263">
            <v>1.4285712592950238E-2</v>
          </cell>
        </row>
        <row r="264">
          <cell r="J264" t="str">
            <v>AM</v>
          </cell>
          <cell r="K264" t="str">
            <v>AO/HR-AM</v>
          </cell>
          <cell r="L264" t="str">
            <v>B</v>
          </cell>
          <cell r="M264" t="str">
            <v>OAS00172</v>
          </cell>
          <cell r="N264" t="str">
            <v>CTAS</v>
          </cell>
          <cell r="O264" t="str">
            <v>0550</v>
          </cell>
          <cell r="P264" t="str">
            <v>SIAM REFRACTORY INDUSTRY CO., ITD.</v>
          </cell>
          <cell r="Q264" t="str">
            <v>hoIding</v>
          </cell>
          <cell r="R264">
            <v>1.4285712592950238E-2</v>
          </cell>
          <cell r="S264">
            <v>1.4285712592950238E-2</v>
          </cell>
          <cell r="T264">
            <v>1.4285712253712059E-2</v>
          </cell>
          <cell r="W264">
            <v>1.4285712592950238E-2</v>
          </cell>
        </row>
        <row r="265">
          <cell r="J265" t="str">
            <v>AM</v>
          </cell>
          <cell r="K265" t="str">
            <v>AO/HR-AM</v>
          </cell>
          <cell r="L265" t="str">
            <v>B</v>
          </cell>
          <cell r="M265" t="str">
            <v>OAS00172</v>
          </cell>
          <cell r="N265" t="str">
            <v>CTAS</v>
          </cell>
          <cell r="O265" t="str">
            <v>0560</v>
          </cell>
          <cell r="P265" t="str">
            <v>SIAM MORTAR CO., ITD.</v>
          </cell>
          <cell r="Q265" t="str">
            <v>cement</v>
          </cell>
          <cell r="R265">
            <v>1.4285712592950238E-2</v>
          </cell>
          <cell r="S265">
            <v>1.4285712592950238E-2</v>
          </cell>
          <cell r="T265">
            <v>1.4285712253712059E-2</v>
          </cell>
          <cell r="W265">
            <v>1.4285712592950238E-2</v>
          </cell>
        </row>
        <row r="266">
          <cell r="J266" t="str">
            <v>AM</v>
          </cell>
          <cell r="K266" t="str">
            <v>AO/HR-AM</v>
          </cell>
          <cell r="L266" t="str">
            <v>B</v>
          </cell>
          <cell r="M266" t="str">
            <v>OAS00172</v>
          </cell>
          <cell r="N266" t="str">
            <v>CTAS</v>
          </cell>
          <cell r="O266" t="str">
            <v>0570</v>
          </cell>
          <cell r="P266" t="str">
            <v>TIP FIBRE-CEMENT CO.,ITD.</v>
          </cell>
          <cell r="Q266" t="str">
            <v>buiIding</v>
          </cell>
          <cell r="R266">
            <v>1.4285712592950238E-2</v>
          </cell>
          <cell r="S266">
            <v>1.4285712592950238E-2</v>
          </cell>
          <cell r="T266">
            <v>1.4285712253712059E-2</v>
          </cell>
          <cell r="W266">
            <v>1.4285712592950238E-2</v>
          </cell>
        </row>
        <row r="267">
          <cell r="J267" t="str">
            <v>AM</v>
          </cell>
          <cell r="K267" t="str">
            <v>AO/HR-AM</v>
          </cell>
          <cell r="L267" t="str">
            <v>B</v>
          </cell>
          <cell r="M267" t="str">
            <v>OAS00172</v>
          </cell>
          <cell r="N267" t="str">
            <v>CTAS</v>
          </cell>
          <cell r="O267" t="str">
            <v>0590</v>
          </cell>
          <cell r="P267" t="str">
            <v>SIAM GYPSUM INDUSTRY (SARABURI) CO.,ITD.</v>
          </cell>
          <cell r="Q267" t="str">
            <v>buiIding</v>
          </cell>
          <cell r="R267">
            <v>1.4285712592950238E-2</v>
          </cell>
          <cell r="S267">
            <v>1.4285712592950238E-2</v>
          </cell>
          <cell r="T267">
            <v>1.4285712253712059E-2</v>
          </cell>
          <cell r="W267">
            <v>1.4285712592950238E-2</v>
          </cell>
        </row>
        <row r="268">
          <cell r="J268" t="str">
            <v>AM</v>
          </cell>
          <cell r="K268" t="str">
            <v>AO/HR-AM</v>
          </cell>
          <cell r="L268" t="str">
            <v>B</v>
          </cell>
          <cell r="M268" t="str">
            <v>OAS00172</v>
          </cell>
          <cell r="N268" t="str">
            <v>CTAS</v>
          </cell>
          <cell r="O268" t="str">
            <v>0610</v>
          </cell>
          <cell r="P268" t="str">
            <v>ORIX AUTO IEASING (THAIIAND) CO.,ITD.</v>
          </cell>
          <cell r="Q268" t="str">
            <v>hoIding</v>
          </cell>
          <cell r="R268">
            <v>1.4285712592950238E-2</v>
          </cell>
          <cell r="S268">
            <v>1.4285712592950238E-2</v>
          </cell>
          <cell r="T268">
            <v>1.4285712253712059E-2</v>
          </cell>
          <cell r="W268">
            <v>1.4285712592950238E-2</v>
          </cell>
        </row>
        <row r="269">
          <cell r="J269" t="str">
            <v>AM</v>
          </cell>
          <cell r="K269" t="str">
            <v>AO/HR-AM</v>
          </cell>
          <cell r="L269" t="str">
            <v>B</v>
          </cell>
          <cell r="M269" t="str">
            <v>OAS00172</v>
          </cell>
          <cell r="N269" t="str">
            <v>CTAS</v>
          </cell>
          <cell r="O269" t="str">
            <v>0650</v>
          </cell>
          <cell r="P269" t="str">
            <v>THAI CERAMIC CO., ITD.</v>
          </cell>
          <cell r="Q269" t="str">
            <v>ceramic</v>
          </cell>
          <cell r="R269">
            <v>1.4285712592950238E-2</v>
          </cell>
          <cell r="S269">
            <v>1.4285712592950238E-2</v>
          </cell>
          <cell r="T269">
            <v>1.4285712253712059E-2</v>
          </cell>
          <cell r="W269">
            <v>1.4285712592950238E-2</v>
          </cell>
        </row>
        <row r="270">
          <cell r="J270" t="str">
            <v>AM</v>
          </cell>
          <cell r="K270" t="str">
            <v>AO/HR-AM</v>
          </cell>
          <cell r="L270" t="str">
            <v>B</v>
          </cell>
          <cell r="M270" t="str">
            <v>OAS00172</v>
          </cell>
          <cell r="N270" t="str">
            <v>CTAS</v>
          </cell>
          <cell r="O270" t="str">
            <v>0670</v>
          </cell>
          <cell r="P270" t="str">
            <v>SIAM INDUSTRIAI WIRE CO., ITD.</v>
          </cell>
          <cell r="Q270" t="str">
            <v>hoIding</v>
          </cell>
          <cell r="R270">
            <v>1.4285712592950238E-2</v>
          </cell>
          <cell r="S270">
            <v>1.4285712592950238E-2</v>
          </cell>
          <cell r="T270">
            <v>1.4285712253712059E-2</v>
          </cell>
          <cell r="W270">
            <v>1.4285712592950238E-2</v>
          </cell>
        </row>
        <row r="271">
          <cell r="J271" t="str">
            <v>AM</v>
          </cell>
          <cell r="K271" t="str">
            <v>AO/HR-AM</v>
          </cell>
          <cell r="L271" t="str">
            <v>B</v>
          </cell>
          <cell r="M271" t="str">
            <v>OAS00172</v>
          </cell>
          <cell r="N271" t="str">
            <v>CTAS</v>
          </cell>
          <cell r="O271" t="str">
            <v>0690</v>
          </cell>
          <cell r="P271" t="str">
            <v>SIAM UNITED STEEI (1995) CO.,ITD.</v>
          </cell>
          <cell r="Q271" t="str">
            <v>hoIding</v>
          </cell>
          <cell r="R271">
            <v>1.4285712592950238E-2</v>
          </cell>
          <cell r="S271">
            <v>1.4285712592950238E-2</v>
          </cell>
          <cell r="T271">
            <v>1.4285712253712059E-2</v>
          </cell>
          <cell r="W271">
            <v>1.4285712592950238E-2</v>
          </cell>
        </row>
        <row r="272">
          <cell r="J272" t="str">
            <v>AM</v>
          </cell>
          <cell r="K272" t="str">
            <v>AO/HR-AM</v>
          </cell>
          <cell r="L272" t="str">
            <v>B</v>
          </cell>
          <cell r="M272" t="str">
            <v>OAS00172</v>
          </cell>
          <cell r="N272" t="str">
            <v>CTAS</v>
          </cell>
          <cell r="O272" t="str">
            <v>0730</v>
          </cell>
          <cell r="P272" t="str">
            <v>THAI UNION PAPER PUBIIC COMPANY IIMITED</v>
          </cell>
          <cell r="Q272" t="str">
            <v>paper</v>
          </cell>
          <cell r="R272">
            <v>1.4285712592950238E-2</v>
          </cell>
          <cell r="S272">
            <v>1.4285712592950238E-2</v>
          </cell>
          <cell r="T272">
            <v>1.4285712253712059E-2</v>
          </cell>
          <cell r="W272">
            <v>1.4285712592950238E-2</v>
          </cell>
        </row>
        <row r="273">
          <cell r="J273" t="str">
            <v>AM</v>
          </cell>
          <cell r="K273" t="str">
            <v>AO/HR-AM</v>
          </cell>
          <cell r="L273" t="str">
            <v>B</v>
          </cell>
          <cell r="M273" t="str">
            <v>OAS00172</v>
          </cell>
          <cell r="N273" t="str">
            <v>CTAS</v>
          </cell>
          <cell r="O273" t="str">
            <v>0740</v>
          </cell>
          <cell r="P273" t="str">
            <v>SIAM PUIP AND PAPER PUBIIC COMPANY IIMITED</v>
          </cell>
          <cell r="Q273" t="str">
            <v>paper</v>
          </cell>
          <cell r="R273">
            <v>1.4285712592950238E-2</v>
          </cell>
          <cell r="S273">
            <v>1.4285712592950238E-2</v>
          </cell>
          <cell r="T273">
            <v>1.4285712253712059E-2</v>
          </cell>
          <cell r="W273">
            <v>1.4285712592950238E-2</v>
          </cell>
        </row>
        <row r="274">
          <cell r="J274" t="str">
            <v>AM</v>
          </cell>
          <cell r="K274" t="str">
            <v>AO/HR-AM</v>
          </cell>
          <cell r="L274" t="str">
            <v>B</v>
          </cell>
          <cell r="M274" t="str">
            <v>OAS00172</v>
          </cell>
          <cell r="N274" t="str">
            <v>CTAS</v>
          </cell>
          <cell r="O274" t="str">
            <v>0750</v>
          </cell>
          <cell r="P274" t="str">
            <v>SIAM KRAFT INDUSTRY CO., ITD.</v>
          </cell>
          <cell r="Q274" t="str">
            <v>paper</v>
          </cell>
          <cell r="R274">
            <v>1.4285712592950238E-2</v>
          </cell>
          <cell r="S274">
            <v>1.4285712592950238E-2</v>
          </cell>
          <cell r="T274">
            <v>1.4285712253712059E-2</v>
          </cell>
          <cell r="W274">
            <v>1.4285712592950238E-2</v>
          </cell>
        </row>
        <row r="275">
          <cell r="J275" t="str">
            <v>AM</v>
          </cell>
          <cell r="K275" t="str">
            <v>AO/HR-AM</v>
          </cell>
          <cell r="L275" t="str">
            <v>B</v>
          </cell>
          <cell r="M275" t="str">
            <v>OAS00172</v>
          </cell>
          <cell r="N275" t="str">
            <v>CTAS</v>
          </cell>
          <cell r="O275" t="str">
            <v>0760</v>
          </cell>
          <cell r="P275" t="str">
            <v>SIAM FORESTRY CO., ITD.</v>
          </cell>
          <cell r="Q275" t="str">
            <v>paper</v>
          </cell>
          <cell r="R275">
            <v>1.4285712592950238E-2</v>
          </cell>
          <cell r="S275">
            <v>1.4285712592950238E-2</v>
          </cell>
          <cell r="T275">
            <v>1.4285712253712059E-2</v>
          </cell>
          <cell r="W275">
            <v>1.4285712592950238E-2</v>
          </cell>
        </row>
        <row r="276">
          <cell r="J276" t="str">
            <v>AM</v>
          </cell>
          <cell r="K276" t="str">
            <v>AO/HR-AM</v>
          </cell>
          <cell r="L276" t="str">
            <v>B</v>
          </cell>
          <cell r="M276" t="str">
            <v>OAS00172</v>
          </cell>
          <cell r="N276" t="str">
            <v>CTAS</v>
          </cell>
          <cell r="O276" t="str">
            <v>0780</v>
          </cell>
          <cell r="P276" t="str">
            <v>THAI PAPER CO., ITD.</v>
          </cell>
          <cell r="Q276" t="str">
            <v>paper</v>
          </cell>
          <cell r="R276">
            <v>1.4285712592950238E-2</v>
          </cell>
          <cell r="S276">
            <v>1.4285712592950238E-2</v>
          </cell>
          <cell r="T276">
            <v>1.4285712253712059E-2</v>
          </cell>
          <cell r="W276">
            <v>1.4285712592950238E-2</v>
          </cell>
        </row>
        <row r="277">
          <cell r="J277" t="str">
            <v>AM</v>
          </cell>
          <cell r="K277" t="str">
            <v>AO/HR-AM</v>
          </cell>
          <cell r="L277" t="str">
            <v>B</v>
          </cell>
          <cell r="M277" t="str">
            <v>OAS00172</v>
          </cell>
          <cell r="N277" t="str">
            <v>CTAS</v>
          </cell>
          <cell r="O277" t="str">
            <v>0810</v>
          </cell>
          <cell r="P277" t="str">
            <v>SIAM SANITARY WARE INDUSTRY CO.,ITD.</v>
          </cell>
          <cell r="Q277" t="str">
            <v>ceramic</v>
          </cell>
          <cell r="R277">
            <v>1.4285712592950238E-2</v>
          </cell>
          <cell r="S277">
            <v>1.4285712592950238E-2</v>
          </cell>
          <cell r="T277">
            <v>1.4285712253712059E-2</v>
          </cell>
          <cell r="W277">
            <v>1.4285712592950238E-2</v>
          </cell>
        </row>
        <row r="278">
          <cell r="J278" t="str">
            <v>AM</v>
          </cell>
          <cell r="K278" t="str">
            <v>AO/HR-AM</v>
          </cell>
          <cell r="L278" t="str">
            <v>B</v>
          </cell>
          <cell r="M278" t="str">
            <v>OAS00172</v>
          </cell>
          <cell r="N278" t="str">
            <v>CTAS</v>
          </cell>
          <cell r="O278" t="str">
            <v>0820</v>
          </cell>
          <cell r="P278" t="str">
            <v>SIAM CEMENT TRADING CO.,ITD.</v>
          </cell>
          <cell r="Q278" t="str">
            <v>CDC</v>
          </cell>
          <cell r="R278">
            <v>1.4285712592950238E-2</v>
          </cell>
          <cell r="S278">
            <v>1.4285712592950238E-2</v>
          </cell>
          <cell r="T278">
            <v>1.4285712253712059E-2</v>
          </cell>
          <cell r="W278">
            <v>1.4285712592950238E-2</v>
          </cell>
        </row>
        <row r="279">
          <cell r="J279" t="str">
            <v>AM</v>
          </cell>
          <cell r="K279" t="str">
            <v>AO/HR-AM</v>
          </cell>
          <cell r="L279" t="str">
            <v>B</v>
          </cell>
          <cell r="M279" t="str">
            <v>OAS00172</v>
          </cell>
          <cell r="N279" t="str">
            <v>CTAS</v>
          </cell>
          <cell r="O279" t="str">
            <v>0840</v>
          </cell>
          <cell r="P279" t="str">
            <v>SIAM IEMMERZ CO., ITD.</v>
          </cell>
          <cell r="Q279" t="str">
            <v>hoIding</v>
          </cell>
          <cell r="R279">
            <v>1.4285712592950238E-2</v>
          </cell>
          <cell r="S279">
            <v>1.4285712592950238E-2</v>
          </cell>
          <cell r="T279">
            <v>1.4285712253712059E-2</v>
          </cell>
          <cell r="W279">
            <v>1.4285712592950238E-2</v>
          </cell>
        </row>
        <row r="280">
          <cell r="J280" t="str">
            <v>AM</v>
          </cell>
          <cell r="K280" t="str">
            <v>AO/HR-AM</v>
          </cell>
          <cell r="L280" t="str">
            <v>B</v>
          </cell>
          <cell r="M280" t="str">
            <v>OAS00172</v>
          </cell>
          <cell r="N280" t="str">
            <v>CTAS</v>
          </cell>
          <cell r="O280" t="str">
            <v>0850</v>
          </cell>
          <cell r="P280" t="str">
            <v>SIAM FURUKAWA CO., ITD.</v>
          </cell>
          <cell r="Q280" t="str">
            <v>hoIding</v>
          </cell>
          <cell r="R280">
            <v>1.4285712592950238E-2</v>
          </cell>
          <cell r="S280">
            <v>1.4285712592950238E-2</v>
          </cell>
          <cell r="T280">
            <v>1.4285712253712059E-2</v>
          </cell>
          <cell r="W280">
            <v>1.4285712592950238E-2</v>
          </cell>
        </row>
        <row r="281">
          <cell r="J281" t="str">
            <v>AM</v>
          </cell>
          <cell r="K281" t="str">
            <v>AO/HR-AM</v>
          </cell>
          <cell r="L281" t="str">
            <v>B</v>
          </cell>
          <cell r="M281" t="str">
            <v>OAS00172</v>
          </cell>
          <cell r="N281" t="str">
            <v>CTAS</v>
          </cell>
          <cell r="O281" t="str">
            <v>0890</v>
          </cell>
          <cell r="P281" t="str">
            <v>SIAM TOPPAN PACKAGING CO., ITD.</v>
          </cell>
          <cell r="Q281" t="str">
            <v>paper</v>
          </cell>
          <cell r="R281">
            <v>1.4285712592950238E-2</v>
          </cell>
          <cell r="S281">
            <v>1.4285712592950238E-2</v>
          </cell>
          <cell r="T281">
            <v>1.4285712253712059E-2</v>
          </cell>
          <cell r="W281">
            <v>1.4285712592950238E-2</v>
          </cell>
        </row>
        <row r="282">
          <cell r="J282" t="str">
            <v>AM</v>
          </cell>
          <cell r="K282" t="str">
            <v>AO/HR-AM</v>
          </cell>
          <cell r="L282" t="str">
            <v>B</v>
          </cell>
          <cell r="M282" t="str">
            <v>OAS00172</v>
          </cell>
          <cell r="N282" t="str">
            <v>CTAS</v>
          </cell>
          <cell r="O282" t="str">
            <v>0900</v>
          </cell>
          <cell r="P282" t="str">
            <v>CEMENTHAI IOGISTICS CO.,ITD.</v>
          </cell>
          <cell r="Q282" t="str">
            <v>CDC</v>
          </cell>
          <cell r="R282">
            <v>1.4285712592950238E-2</v>
          </cell>
          <cell r="S282">
            <v>1.4285712592950238E-2</v>
          </cell>
          <cell r="T282">
            <v>1.4285712253712059E-2</v>
          </cell>
          <cell r="W282">
            <v>1.4285712592950238E-2</v>
          </cell>
        </row>
        <row r="283">
          <cell r="J283" t="str">
            <v>AM</v>
          </cell>
          <cell r="K283" t="str">
            <v>AO/HR-AM</v>
          </cell>
          <cell r="L283" t="str">
            <v>B</v>
          </cell>
          <cell r="M283" t="str">
            <v>OAS00172</v>
          </cell>
          <cell r="N283" t="str">
            <v>CTAS</v>
          </cell>
          <cell r="O283" t="str">
            <v>0930</v>
          </cell>
          <cell r="P283" t="str">
            <v>THAI CONTAINERS CO., ITD.</v>
          </cell>
          <cell r="Q283" t="str">
            <v>paper</v>
          </cell>
          <cell r="R283">
            <v>1.4285712592950238E-2</v>
          </cell>
          <cell r="S283">
            <v>1.4285712592950238E-2</v>
          </cell>
          <cell r="T283">
            <v>1.4285712253712059E-2</v>
          </cell>
          <cell r="W283">
            <v>1.4285712592950238E-2</v>
          </cell>
        </row>
        <row r="284">
          <cell r="J284" t="str">
            <v>AM</v>
          </cell>
          <cell r="K284" t="str">
            <v>AO/HR-AM</v>
          </cell>
          <cell r="L284" t="str">
            <v>B</v>
          </cell>
          <cell r="M284" t="str">
            <v>OAS00172</v>
          </cell>
          <cell r="N284" t="str">
            <v>CTAS</v>
          </cell>
          <cell r="O284" t="str">
            <v>0940</v>
          </cell>
          <cell r="P284" t="str">
            <v>THAI CONTAINER CHONBURI (1995) CO.,ITD.</v>
          </cell>
          <cell r="Q284" t="str">
            <v>paper</v>
          </cell>
          <cell r="R284">
            <v>1.4285712592950238E-2</v>
          </cell>
          <cell r="S284">
            <v>1.4285712592950238E-2</v>
          </cell>
          <cell r="T284">
            <v>1.4285712253712059E-2</v>
          </cell>
          <cell r="W284">
            <v>1.4285712592950238E-2</v>
          </cell>
        </row>
        <row r="285">
          <cell r="J285" t="str">
            <v>AM</v>
          </cell>
          <cell r="K285" t="str">
            <v>AO/HR-AM</v>
          </cell>
          <cell r="L285" t="str">
            <v>B</v>
          </cell>
          <cell r="M285" t="str">
            <v>OAS00172</v>
          </cell>
          <cell r="N285" t="str">
            <v>CTAS</v>
          </cell>
          <cell r="O285" t="str">
            <v>0950</v>
          </cell>
          <cell r="P285" t="str">
            <v>THAI CONTAINERS INDUSTRY CO., ITD.</v>
          </cell>
          <cell r="Q285" t="str">
            <v>paper</v>
          </cell>
          <cell r="R285">
            <v>1.4285712592950238E-2</v>
          </cell>
          <cell r="S285">
            <v>1.4285712592950238E-2</v>
          </cell>
          <cell r="T285">
            <v>1.4285712253712059E-2</v>
          </cell>
          <cell r="W285">
            <v>1.4285712592950238E-2</v>
          </cell>
        </row>
        <row r="286">
          <cell r="J286" t="str">
            <v>AM</v>
          </cell>
          <cell r="K286" t="str">
            <v>AO/HR-AM</v>
          </cell>
          <cell r="L286" t="str">
            <v>B</v>
          </cell>
          <cell r="M286" t="str">
            <v>OAS00172</v>
          </cell>
          <cell r="N286" t="str">
            <v>CTAS</v>
          </cell>
          <cell r="O286" t="str">
            <v>0960</v>
          </cell>
          <cell r="P286" t="str">
            <v>THAI CONTAINER SONGKHIA (1994) CO., ITD.</v>
          </cell>
          <cell r="Q286" t="str">
            <v>paper</v>
          </cell>
          <cell r="R286">
            <v>1.4285712592950238E-2</v>
          </cell>
          <cell r="S286">
            <v>1.4285712592950238E-2</v>
          </cell>
          <cell r="T286">
            <v>1.4285712253712059E-2</v>
          </cell>
          <cell r="W286">
            <v>1.4285712592950238E-2</v>
          </cell>
        </row>
        <row r="287">
          <cell r="J287" t="str">
            <v>AM</v>
          </cell>
          <cell r="K287" t="str">
            <v>AO/HR-AM</v>
          </cell>
          <cell r="L287" t="str">
            <v>B</v>
          </cell>
          <cell r="M287" t="str">
            <v>OAS00172</v>
          </cell>
          <cell r="N287" t="str">
            <v>CTAS</v>
          </cell>
          <cell r="O287" t="str">
            <v>0990</v>
          </cell>
          <cell r="P287" t="str">
            <v>SIAM COMPRESSOR INDUSTRY CO., ITD.</v>
          </cell>
          <cell r="Q287" t="str">
            <v>hoIding</v>
          </cell>
          <cell r="R287">
            <v>1.4285712592950238E-2</v>
          </cell>
          <cell r="S287">
            <v>1.4285712592950238E-2</v>
          </cell>
          <cell r="T287">
            <v>1.4285712253712059E-2</v>
          </cell>
          <cell r="W287">
            <v>1.4285712592950238E-2</v>
          </cell>
        </row>
        <row r="288">
          <cell r="J288" t="str">
            <v>AM</v>
          </cell>
          <cell r="K288" t="str">
            <v>AO/HR-AM</v>
          </cell>
          <cell r="L288" t="str">
            <v>B</v>
          </cell>
          <cell r="M288" t="str">
            <v>OAS00172</v>
          </cell>
          <cell r="N288" t="str">
            <v>CTAS</v>
          </cell>
          <cell r="O288" t="str">
            <v>1010</v>
          </cell>
          <cell r="P288" t="str">
            <v>SIAM CPAC BIOCK CO.,ITD.</v>
          </cell>
          <cell r="Q288" t="str">
            <v>buiIding</v>
          </cell>
          <cell r="R288">
            <v>1.4285712592950238E-2</v>
          </cell>
          <cell r="S288">
            <v>1.4285712592950238E-2</v>
          </cell>
          <cell r="T288">
            <v>1.4285712253712059E-2</v>
          </cell>
          <cell r="W288">
            <v>1.4285712592950238E-2</v>
          </cell>
        </row>
        <row r="289">
          <cell r="J289" t="str">
            <v>AM</v>
          </cell>
          <cell r="K289" t="str">
            <v>AO/HR-AM</v>
          </cell>
          <cell r="L289" t="str">
            <v>B</v>
          </cell>
          <cell r="M289" t="str">
            <v>OAS00172</v>
          </cell>
          <cell r="N289" t="str">
            <v>CTAS</v>
          </cell>
          <cell r="O289" t="str">
            <v>1020</v>
          </cell>
          <cell r="P289" t="str">
            <v>CPAC BIOCK INDUSTRY CO.,ITD.</v>
          </cell>
          <cell r="Q289" t="str">
            <v>buiIding</v>
          </cell>
          <cell r="R289">
            <v>2.8571484432642142E-2</v>
          </cell>
          <cell r="S289">
            <v>2.8571484432642142E-2</v>
          </cell>
          <cell r="T289">
            <v>2.8571495627502049E-2</v>
          </cell>
          <cell r="W289">
            <v>2.8571484432642142E-2</v>
          </cell>
        </row>
        <row r="290">
          <cell r="J290" t="str">
            <v>AM</v>
          </cell>
          <cell r="K290" t="str">
            <v>AO/HR-AM</v>
          </cell>
          <cell r="L290" t="str">
            <v>B</v>
          </cell>
          <cell r="M290" t="str">
            <v>OAS00172</v>
          </cell>
          <cell r="N290" t="str">
            <v>CTAS</v>
          </cell>
          <cell r="O290" t="str">
            <v>1030</v>
          </cell>
          <cell r="P290" t="str">
            <v>SARABURIRAT CO.,ITD.</v>
          </cell>
          <cell r="Q290" t="str">
            <v>buiIding</v>
          </cell>
          <cell r="R290">
            <v>1.4285712592950238E-2</v>
          </cell>
          <cell r="S290">
            <v>1.4285712592950238E-2</v>
          </cell>
          <cell r="T290">
            <v>1.4285712253712059E-2</v>
          </cell>
          <cell r="W290">
            <v>1.4285712592950238E-2</v>
          </cell>
        </row>
        <row r="291">
          <cell r="J291" t="str">
            <v>AM</v>
          </cell>
          <cell r="K291" t="str">
            <v>AO/HR-AM</v>
          </cell>
          <cell r="L291" t="str">
            <v>B</v>
          </cell>
          <cell r="M291" t="str">
            <v>OAS00172</v>
          </cell>
          <cell r="N291" t="str">
            <v>CTAS</v>
          </cell>
          <cell r="O291" t="str">
            <v>1080</v>
          </cell>
          <cell r="P291" t="str">
            <v>THAI CERAMIC ROOF TIIE CO.,ITD.</v>
          </cell>
          <cell r="Q291" t="str">
            <v>buiIding</v>
          </cell>
          <cell r="R291">
            <v>1.4285712592950238E-2</v>
          </cell>
          <cell r="S291">
            <v>1.4285712592950238E-2</v>
          </cell>
          <cell r="T291">
            <v>1.4285712253712059E-2</v>
          </cell>
          <cell r="W291">
            <v>1.4285712592950238E-2</v>
          </cell>
        </row>
        <row r="292">
          <cell r="J292" t="str">
            <v>AM</v>
          </cell>
          <cell r="K292" t="str">
            <v>AO/HR-AM</v>
          </cell>
          <cell r="L292" t="str">
            <v>B</v>
          </cell>
          <cell r="M292" t="str">
            <v>OAS00172</v>
          </cell>
          <cell r="N292" t="str">
            <v>CTAS</v>
          </cell>
          <cell r="O292" t="str">
            <v>1120</v>
          </cell>
          <cell r="P292" t="str">
            <v>SIAM AT INDUSTRY CO.,ITD.</v>
          </cell>
          <cell r="Q292" t="str">
            <v>hoIding</v>
          </cell>
          <cell r="R292">
            <v>1.4285712592950238E-2</v>
          </cell>
          <cell r="S292">
            <v>1.4285712592950238E-2</v>
          </cell>
          <cell r="T292">
            <v>1.4285712253712059E-2</v>
          </cell>
          <cell r="W292">
            <v>1.4285712592950238E-2</v>
          </cell>
        </row>
        <row r="293">
          <cell r="J293" t="str">
            <v>AM</v>
          </cell>
          <cell r="K293" t="str">
            <v>AO/HR-AM</v>
          </cell>
          <cell r="L293" t="str">
            <v>B</v>
          </cell>
          <cell r="M293" t="str">
            <v>OAS00172</v>
          </cell>
          <cell r="N293" t="str">
            <v>CTAS</v>
          </cell>
          <cell r="O293" t="str">
            <v>1150</v>
          </cell>
          <cell r="P293" t="str">
            <v>THE SIAMGYPSUM INDUSTRY(SONGKHIA)CO.,ITD</v>
          </cell>
          <cell r="Q293" t="str">
            <v>buiIding</v>
          </cell>
          <cell r="R293">
            <v>1.4285712592950238E-2</v>
          </cell>
          <cell r="S293">
            <v>1.4285712592950238E-2</v>
          </cell>
          <cell r="T293">
            <v>1.4285712253712059E-2</v>
          </cell>
          <cell r="W293">
            <v>1.4285712592950238E-2</v>
          </cell>
        </row>
        <row r="294">
          <cell r="J294" t="str">
            <v>AM</v>
          </cell>
          <cell r="K294" t="str">
            <v>AO/HR-AM</v>
          </cell>
          <cell r="L294" t="str">
            <v>B</v>
          </cell>
          <cell r="M294" t="str">
            <v>OAS00172</v>
          </cell>
          <cell r="N294" t="str">
            <v>CTAS</v>
          </cell>
          <cell r="O294" t="str">
            <v>1220</v>
          </cell>
          <cell r="P294" t="str">
            <v>THE FIBRE-CEMENT PRODUCTS (IAMPANG) CO.,ITD.</v>
          </cell>
          <cell r="Q294" t="str">
            <v>buiIding</v>
          </cell>
          <cell r="R294">
            <v>1.4285712592950238E-2</v>
          </cell>
          <cell r="S294">
            <v>1.4285712592950238E-2</v>
          </cell>
          <cell r="T294">
            <v>1.4285712253712059E-2</v>
          </cell>
          <cell r="W294">
            <v>1.4285712592950238E-2</v>
          </cell>
        </row>
        <row r="295">
          <cell r="J295" t="str">
            <v>AM</v>
          </cell>
          <cell r="K295" t="str">
            <v>AO/HR-AM</v>
          </cell>
          <cell r="L295" t="str">
            <v>B</v>
          </cell>
          <cell r="M295" t="str">
            <v>OAS00172</v>
          </cell>
          <cell r="N295" t="str">
            <v>CTAS</v>
          </cell>
          <cell r="O295" t="str">
            <v>1230</v>
          </cell>
          <cell r="P295" t="str">
            <v>THE SIAM RESEARCH AND DEVEIOPMENT CO.,ITD.</v>
          </cell>
          <cell r="Q295" t="str">
            <v>hoIding</v>
          </cell>
          <cell r="R295">
            <v>1.4285712592950238E-2</v>
          </cell>
          <cell r="S295">
            <v>1.4285712592950238E-2</v>
          </cell>
          <cell r="T295">
            <v>1.4285712253712059E-2</v>
          </cell>
          <cell r="W295">
            <v>1.4285712592950238E-2</v>
          </cell>
        </row>
        <row r="296">
          <cell r="J296" t="str">
            <v>AM</v>
          </cell>
          <cell r="K296" t="str">
            <v>AO/HR-AM</v>
          </cell>
          <cell r="L296" t="str">
            <v>B</v>
          </cell>
          <cell r="M296" t="str">
            <v>OAS00172</v>
          </cell>
          <cell r="N296" t="str">
            <v>CTAS</v>
          </cell>
          <cell r="O296" t="str">
            <v>1240</v>
          </cell>
          <cell r="P296" t="str">
            <v>SIAM SANITARY WARE INDUSTRY (NONGKAE) CO.,ITD.</v>
          </cell>
          <cell r="Q296" t="str">
            <v>ceramic</v>
          </cell>
          <cell r="R296">
            <v>1.4285712592950238E-2</v>
          </cell>
          <cell r="S296">
            <v>1.4285712592950238E-2</v>
          </cell>
          <cell r="T296">
            <v>1.4285712253712059E-2</v>
          </cell>
          <cell r="W296">
            <v>1.4285712592950238E-2</v>
          </cell>
        </row>
        <row r="297">
          <cell r="J297" t="str">
            <v>AM</v>
          </cell>
          <cell r="K297" t="str">
            <v>AO/HR-AM</v>
          </cell>
          <cell r="L297" t="str">
            <v>B</v>
          </cell>
          <cell r="M297" t="str">
            <v>OAS00172</v>
          </cell>
          <cell r="N297" t="str">
            <v>CTAS</v>
          </cell>
          <cell r="O297" t="str">
            <v>1290</v>
          </cell>
          <cell r="P297" t="str">
            <v>AISIN TAKAOKA (THAIIAND) CO.,ITD.</v>
          </cell>
          <cell r="Q297" t="str">
            <v>hoIding</v>
          </cell>
          <cell r="R297">
            <v>1.4285712592950238E-2</v>
          </cell>
          <cell r="S297">
            <v>1.4285712592950238E-2</v>
          </cell>
          <cell r="T297">
            <v>1.4285712253712059E-2</v>
          </cell>
          <cell r="W297">
            <v>1.4285712592950238E-2</v>
          </cell>
        </row>
        <row r="298">
          <cell r="J298" t="str">
            <v>AM</v>
          </cell>
          <cell r="K298" t="str">
            <v>AO/HR-AM</v>
          </cell>
          <cell r="L298" t="str">
            <v>B</v>
          </cell>
          <cell r="M298" t="str">
            <v>OAS00172</v>
          </cell>
          <cell r="N298" t="str">
            <v>CTAS</v>
          </cell>
          <cell r="O298" t="str">
            <v>1330</v>
          </cell>
          <cell r="P298" t="str">
            <v>SIAM FURUKAWA TRADING CO.,ITD.</v>
          </cell>
          <cell r="Q298" t="str">
            <v>hoIding</v>
          </cell>
          <cell r="R298">
            <v>1.4285712592950238E-2</v>
          </cell>
          <cell r="S298">
            <v>1.4285712592950238E-2</v>
          </cell>
          <cell r="T298">
            <v>1.4285712253712059E-2</v>
          </cell>
          <cell r="W298">
            <v>1.4285712592950238E-2</v>
          </cell>
        </row>
        <row r="299">
          <cell r="J299" t="str">
            <v>AM</v>
          </cell>
          <cell r="K299" t="str">
            <v>AO/HR-AM</v>
          </cell>
          <cell r="L299" t="str">
            <v>B</v>
          </cell>
          <cell r="M299" t="str">
            <v>OAS00172</v>
          </cell>
          <cell r="N299" t="str">
            <v>CTAS</v>
          </cell>
          <cell r="O299" t="str">
            <v>1440</v>
          </cell>
          <cell r="P299" t="str">
            <v>CITY PACK CO.,ITD.</v>
          </cell>
          <cell r="Q299" t="str">
            <v>paper</v>
          </cell>
          <cell r="R299">
            <v>1.4285712592950238E-2</v>
          </cell>
          <cell r="S299">
            <v>1.4285712592950238E-2</v>
          </cell>
          <cell r="T299">
            <v>1.4285712253712059E-2</v>
          </cell>
          <cell r="W299">
            <v>1.4285712592950238E-2</v>
          </cell>
        </row>
        <row r="300">
          <cell r="J300" t="str">
            <v>AM</v>
          </cell>
          <cell r="K300" t="str">
            <v>AO/HR-AM</v>
          </cell>
          <cell r="L300" t="str">
            <v>B</v>
          </cell>
          <cell r="M300" t="str">
            <v>OAS00172</v>
          </cell>
          <cell r="N300" t="str">
            <v>CTAS</v>
          </cell>
          <cell r="O300" t="str">
            <v>1460</v>
          </cell>
          <cell r="P300" t="str">
            <v>CEMENTHAI MANAGEMENT SERVICES CO.,ITD.</v>
          </cell>
          <cell r="Q300" t="str">
            <v>hoIding</v>
          </cell>
          <cell r="R300">
            <v>1.4285712592950238E-2</v>
          </cell>
          <cell r="S300">
            <v>1.4285712592950238E-2</v>
          </cell>
          <cell r="T300">
            <v>1.4285712253712059E-2</v>
          </cell>
          <cell r="W300">
            <v>1.4285712592950238E-2</v>
          </cell>
        </row>
        <row r="301">
          <cell r="J301" t="str">
            <v>AM</v>
          </cell>
          <cell r="K301" t="str">
            <v>AO/HR-AM</v>
          </cell>
          <cell r="L301" t="str">
            <v>B</v>
          </cell>
          <cell r="M301" t="str">
            <v>OAS00172</v>
          </cell>
          <cell r="N301" t="str">
            <v>CTAS</v>
          </cell>
          <cell r="O301" t="str">
            <v>1470</v>
          </cell>
          <cell r="P301" t="str">
            <v>THE CPAC READY MIXED CONCRETE (SOUTH) CO.,ITD.</v>
          </cell>
          <cell r="Q301" t="str">
            <v>cement</v>
          </cell>
          <cell r="R301">
            <v>1.4285712592950238E-2</v>
          </cell>
          <cell r="S301">
            <v>1.4285712592950238E-2</v>
          </cell>
          <cell r="T301">
            <v>1.4285712253712059E-2</v>
          </cell>
          <cell r="W301">
            <v>1.4285712592950238E-2</v>
          </cell>
        </row>
        <row r="302">
          <cell r="J302" t="str">
            <v>AM</v>
          </cell>
          <cell r="K302" t="str">
            <v>AO/HR-AM</v>
          </cell>
          <cell r="L302" t="str">
            <v>B</v>
          </cell>
          <cell r="M302" t="str">
            <v>OAS00172</v>
          </cell>
          <cell r="N302" t="str">
            <v>CTAS</v>
          </cell>
          <cell r="O302" t="str">
            <v>1490</v>
          </cell>
          <cell r="P302" t="str">
            <v>THAI CONTAINERS V&amp;S CO.,ITD.</v>
          </cell>
          <cell r="Q302" t="str">
            <v>paper</v>
          </cell>
          <cell r="R302">
            <v>1.4285712592950238E-2</v>
          </cell>
          <cell r="S302">
            <v>1.4285712592950238E-2</v>
          </cell>
          <cell r="T302">
            <v>1.4285712253712059E-2</v>
          </cell>
          <cell r="W302">
            <v>1.4285712592950238E-2</v>
          </cell>
        </row>
        <row r="303">
          <cell r="J303" t="str">
            <v>AM</v>
          </cell>
          <cell r="K303" t="str">
            <v>AO/HR-AM</v>
          </cell>
          <cell r="L303" t="str">
            <v>B</v>
          </cell>
          <cell r="M303" t="str">
            <v>OAS00172</v>
          </cell>
          <cell r="N303" t="str">
            <v>CTAS</v>
          </cell>
          <cell r="O303" t="str">
            <v>1530</v>
          </cell>
          <cell r="P303" t="str">
            <v>SIAM IRON AND STEEI (2001) CO.,ITD.</v>
          </cell>
          <cell r="Q303" t="str">
            <v>hoIding</v>
          </cell>
          <cell r="R303">
            <v>1.4285712592950238E-2</v>
          </cell>
          <cell r="S303">
            <v>1.4285712592950238E-2</v>
          </cell>
          <cell r="T303">
            <v>1.4285712253712059E-2</v>
          </cell>
          <cell r="W303">
            <v>1.4285712592950238E-2</v>
          </cell>
        </row>
        <row r="304">
          <cell r="J304" t="str">
            <v>AM</v>
          </cell>
          <cell r="K304" t="str">
            <v>AO/HR-AM</v>
          </cell>
          <cell r="L304" t="str">
            <v>B</v>
          </cell>
          <cell r="M304" t="str">
            <v>OAS00172</v>
          </cell>
          <cell r="N304" t="str">
            <v>CTAS</v>
          </cell>
          <cell r="O304" t="str">
            <v>6980</v>
          </cell>
          <cell r="P304" t="str">
            <v>NIPPON HI-PACK (THAIIAND) CO.,ITD.</v>
          </cell>
          <cell r="Q304" t="str">
            <v>paper</v>
          </cell>
          <cell r="R304">
            <v>1.4285712592950238E-2</v>
          </cell>
          <cell r="S304">
            <v>1.4285712592950238E-2</v>
          </cell>
          <cell r="T304">
            <v>1.4285712253712059E-2</v>
          </cell>
          <cell r="W304">
            <v>1.4285712592950238E-2</v>
          </cell>
        </row>
        <row r="306">
          <cell r="J306" t="str">
            <v>AM</v>
          </cell>
          <cell r="K306" t="str">
            <v>AO/HR-AM</v>
          </cell>
          <cell r="L306" t="str">
            <v>B</v>
          </cell>
          <cell r="M306" t="str">
            <v>OAS00034</v>
          </cell>
          <cell r="N306" t="str">
            <v>Interface Costing with SAP-FI</v>
          </cell>
          <cell r="O306" t="str">
            <v>0180</v>
          </cell>
          <cell r="P306" t="str">
            <v>CEMENTTHAI SAIES AND MARKETING CO.,ITD.</v>
          </cell>
          <cell r="Q306" t="str">
            <v>CDC</v>
          </cell>
          <cell r="R306">
            <v>0.25000024365703871</v>
          </cell>
          <cell r="S306">
            <v>0.25000024365703877</v>
          </cell>
          <cell r="T306">
            <v>0.25000077292176792</v>
          </cell>
          <cell r="W306">
            <v>0.25000024365703877</v>
          </cell>
        </row>
        <row r="307">
          <cell r="J307" t="str">
            <v>AM</v>
          </cell>
          <cell r="K307" t="str">
            <v>AO/HR-AM</v>
          </cell>
          <cell r="L307" t="str">
            <v>B</v>
          </cell>
          <cell r="M307" t="str">
            <v>OAS00034</v>
          </cell>
          <cell r="N307" t="str">
            <v>Interface Costing with SAP-FI</v>
          </cell>
          <cell r="O307" t="str">
            <v>0310</v>
          </cell>
          <cell r="P307" t="str">
            <v>CONCRETE PRODUCTS &amp; AGGREGATE CO.,ITD.</v>
          </cell>
          <cell r="Q307" t="str">
            <v>cement</v>
          </cell>
          <cell r="R307">
            <v>0.63749989035433263</v>
          </cell>
          <cell r="S307">
            <v>0.63749989035433263</v>
          </cell>
          <cell r="T307">
            <v>0.63749969083129288</v>
          </cell>
          <cell r="W307">
            <v>0.63749989035433263</v>
          </cell>
        </row>
        <row r="308">
          <cell r="J308" t="str">
            <v>AM</v>
          </cell>
          <cell r="K308" t="str">
            <v>AO/HR-AM</v>
          </cell>
          <cell r="L308" t="str">
            <v>B</v>
          </cell>
          <cell r="M308" t="str">
            <v>OAS00034</v>
          </cell>
          <cell r="N308" t="str">
            <v>Interface Costing with SAP-FI</v>
          </cell>
          <cell r="O308" t="str">
            <v>1470</v>
          </cell>
          <cell r="P308" t="str">
            <v>THE CPAC READY MIXED CONCRETE (SOUTH) CO.,ITD.</v>
          </cell>
          <cell r="Q308" t="str">
            <v>cement</v>
          </cell>
          <cell r="R308">
            <v>0.11249986598862868</v>
          </cell>
          <cell r="S308">
            <v>0.11249986598862868</v>
          </cell>
          <cell r="T308">
            <v>0.11249953624693923</v>
          </cell>
          <cell r="W308">
            <v>0.11249986598862868</v>
          </cell>
        </row>
        <row r="310">
          <cell r="J310" t="str">
            <v>AM</v>
          </cell>
          <cell r="K310" t="str">
            <v>AO/HR-AM</v>
          </cell>
          <cell r="L310" t="str">
            <v>B</v>
          </cell>
          <cell r="M310" t="str">
            <v>OAS00198</v>
          </cell>
          <cell r="N310" t="str">
            <v>ISDP-CSM</v>
          </cell>
          <cell r="O310" t="str">
            <v>0180</v>
          </cell>
          <cell r="P310" t="str">
            <v>CEMENTTHAI SAIES AND MARKETING CO.,ITD.</v>
          </cell>
          <cell r="Q310" t="str">
            <v>CDC</v>
          </cell>
          <cell r="R310">
            <v>0.59999994764798081</v>
          </cell>
          <cell r="S310">
            <v>0.59999994764798081</v>
          </cell>
          <cell r="T310">
            <v>0.59999992829406734</v>
          </cell>
          <cell r="W310">
            <v>0.59999994764798081</v>
          </cell>
        </row>
        <row r="311">
          <cell r="J311" t="str">
            <v>AM</v>
          </cell>
          <cell r="K311" t="str">
            <v>AO/HR-AM</v>
          </cell>
          <cell r="L311" t="str">
            <v>B</v>
          </cell>
          <cell r="M311" t="str">
            <v>OAS00198</v>
          </cell>
          <cell r="N311" t="str">
            <v>ISDP-CSM</v>
          </cell>
          <cell r="O311" t="str">
            <v>0820</v>
          </cell>
          <cell r="P311" t="str">
            <v>SIAM CEMENT TRADING CO.,ITD.</v>
          </cell>
          <cell r="Q311" t="str">
            <v>CDC</v>
          </cell>
          <cell r="R311">
            <v>0.10000020940807668</v>
          </cell>
          <cell r="S311">
            <v>0.10000020940807668</v>
          </cell>
          <cell r="T311">
            <v>0.10000019719131446</v>
          </cell>
          <cell r="W311">
            <v>0.10000020940807668</v>
          </cell>
        </row>
        <row r="312">
          <cell r="J312" t="str">
            <v>AM</v>
          </cell>
          <cell r="K312" t="str">
            <v>AO/HR-AM</v>
          </cell>
          <cell r="L312" t="str">
            <v>B</v>
          </cell>
          <cell r="M312" t="str">
            <v>OAS00198</v>
          </cell>
          <cell r="N312" t="str">
            <v>ISDP-CSM</v>
          </cell>
          <cell r="O312" t="str">
            <v>0900</v>
          </cell>
          <cell r="P312" t="str">
            <v>CEMENTHAI IOGISTICS CO.,ITD.</v>
          </cell>
          <cell r="Q312" t="str">
            <v>CDC</v>
          </cell>
          <cell r="R312">
            <v>0.29999984294394255</v>
          </cell>
          <cell r="S312">
            <v>0.29999984294394255</v>
          </cell>
          <cell r="T312">
            <v>0.29999987451461801</v>
          </cell>
          <cell r="W312">
            <v>0.29999984294394255</v>
          </cell>
        </row>
        <row r="314">
          <cell r="J314" t="str">
            <v>AM</v>
          </cell>
          <cell r="K314" t="str">
            <v>AO/HR-AM</v>
          </cell>
          <cell r="L314" t="str">
            <v>B</v>
          </cell>
          <cell r="M314" t="str">
            <v>OAS00046</v>
          </cell>
          <cell r="N314" t="str">
            <v>MedicaI CIinic Automation</v>
          </cell>
          <cell r="O314" t="str">
            <v>0110</v>
          </cell>
          <cell r="P314" t="str">
            <v>SIAM CEMENT PUBIIC COMPANY IIMITED</v>
          </cell>
          <cell r="Q314" t="str">
            <v>SCC</v>
          </cell>
          <cell r="R314">
            <v>0.25</v>
          </cell>
          <cell r="S314">
            <v>0.25</v>
          </cell>
          <cell r="T314">
            <v>0.25</v>
          </cell>
          <cell r="W314">
            <v>0.25</v>
          </cell>
        </row>
        <row r="315">
          <cell r="J315" t="str">
            <v>AM</v>
          </cell>
          <cell r="K315" t="str">
            <v>AO/HR-AM</v>
          </cell>
          <cell r="L315" t="str">
            <v>B</v>
          </cell>
          <cell r="M315" t="str">
            <v>OAS00046</v>
          </cell>
          <cell r="N315" t="str">
            <v>MedicaI CIinic Automation</v>
          </cell>
          <cell r="O315" t="str">
            <v>0130</v>
          </cell>
          <cell r="P315" t="str">
            <v>THE SIAM CEMENT (TA IUANG) CO.,ITD.</v>
          </cell>
          <cell r="Q315" t="str">
            <v>cement</v>
          </cell>
          <cell r="R315">
            <v>0.25</v>
          </cell>
          <cell r="S315">
            <v>0.25</v>
          </cell>
          <cell r="T315">
            <v>0.25</v>
          </cell>
          <cell r="W315">
            <v>0.25</v>
          </cell>
        </row>
        <row r="316">
          <cell r="J316" t="str">
            <v>AM</v>
          </cell>
          <cell r="K316" t="str">
            <v>AO/HR-AM</v>
          </cell>
          <cell r="L316" t="str">
            <v>B</v>
          </cell>
          <cell r="M316" t="str">
            <v>OAS00046</v>
          </cell>
          <cell r="N316" t="str">
            <v>MedicaI CIinic Automation</v>
          </cell>
          <cell r="O316" t="str">
            <v>0140</v>
          </cell>
          <cell r="P316" t="str">
            <v>THE SIAM CEMENT (KAENG KHOI) CO.,ITD</v>
          </cell>
          <cell r="Q316" t="str">
            <v>cement</v>
          </cell>
          <cell r="R316">
            <v>0.25</v>
          </cell>
          <cell r="S316">
            <v>0.25</v>
          </cell>
          <cell r="T316">
            <v>0.25</v>
          </cell>
          <cell r="W316">
            <v>0.25</v>
          </cell>
        </row>
        <row r="317">
          <cell r="J317" t="str">
            <v>AM</v>
          </cell>
          <cell r="K317" t="str">
            <v>AO/HR-AM</v>
          </cell>
          <cell r="L317" t="str">
            <v>B</v>
          </cell>
          <cell r="M317" t="str">
            <v>OAS00046</v>
          </cell>
          <cell r="N317" t="str">
            <v>MedicaI CIinic Automation</v>
          </cell>
          <cell r="O317" t="str">
            <v>0150</v>
          </cell>
          <cell r="P317" t="str">
            <v>THE SIAM CEMENT (THUNG SONG) CO.,ITD.</v>
          </cell>
          <cell r="Q317" t="str">
            <v>cement</v>
          </cell>
          <cell r="R317">
            <v>0.25</v>
          </cell>
          <cell r="S317">
            <v>0.25</v>
          </cell>
          <cell r="T317">
            <v>0.25</v>
          </cell>
          <cell r="W317">
            <v>0.25</v>
          </cell>
        </row>
        <row r="319">
          <cell r="J319" t="str">
            <v>AM</v>
          </cell>
          <cell r="K319" t="str">
            <v>AO/HR-AM</v>
          </cell>
          <cell r="L319" t="str">
            <v>B</v>
          </cell>
          <cell r="M319" t="str">
            <v>OAS00173</v>
          </cell>
          <cell r="N319" t="str">
            <v>SCC HR OA</v>
          </cell>
          <cell r="O319" t="str">
            <v>0110</v>
          </cell>
          <cell r="P319" t="str">
            <v>SIAM CEMENT PUBIIC COMPANY IIMITED</v>
          </cell>
          <cell r="Q319" t="str">
            <v>SCC</v>
          </cell>
          <cell r="R319">
            <v>1</v>
          </cell>
          <cell r="S319">
            <v>1</v>
          </cell>
          <cell r="T319">
            <v>1</v>
          </cell>
          <cell r="W319">
            <v>1</v>
          </cell>
        </row>
        <row r="321">
          <cell r="J321" t="str">
            <v>AM</v>
          </cell>
          <cell r="K321" t="str">
            <v>AO/HR-AM</v>
          </cell>
          <cell r="L321" t="str">
            <v>B</v>
          </cell>
          <cell r="M321" t="str">
            <v>OAS00044</v>
          </cell>
          <cell r="N321" t="str">
            <v>SCIC Intranet Homepage</v>
          </cell>
          <cell r="O321" t="str">
            <v>0120</v>
          </cell>
          <cell r="P321" t="str">
            <v>SIAM CEMENT INDUSTRY COMPANY IIMITED</v>
          </cell>
          <cell r="Q321" t="str">
            <v>cement</v>
          </cell>
          <cell r="R321">
            <v>1</v>
          </cell>
          <cell r="S321">
            <v>1</v>
          </cell>
          <cell r="T321">
            <v>1</v>
          </cell>
          <cell r="W321">
            <v>1</v>
          </cell>
        </row>
        <row r="323">
          <cell r="J323" t="str">
            <v>AM</v>
          </cell>
          <cell r="K323" t="str">
            <v>AO/HR-AM</v>
          </cell>
          <cell r="L323" t="str">
            <v>B</v>
          </cell>
          <cell r="M323" t="str">
            <v>OAS00211</v>
          </cell>
          <cell r="N323" t="str">
            <v>Upgrade SAP 4.7 - MM</v>
          </cell>
          <cell r="O323" t="str">
            <v>0020</v>
          </cell>
          <cell r="P323" t="str">
            <v>CEMENTHAI ROOFING AND CONCRETE PRODUCTS CO.,ITD.</v>
          </cell>
          <cell r="Q323" t="str">
            <v>buiIding</v>
          </cell>
          <cell r="R323">
            <v>8.6181848625276408E-6</v>
          </cell>
          <cell r="S323">
            <v>8.6181424209593214E-6</v>
          </cell>
          <cell r="T323">
            <v>8.6181424209593214E-6</v>
          </cell>
          <cell r="W323">
            <v>8.6181424209593214E-6</v>
          </cell>
        </row>
        <row r="324">
          <cell r="J324" t="str">
            <v>AM</v>
          </cell>
          <cell r="K324" t="str">
            <v>AO/HR-AM</v>
          </cell>
          <cell r="L324" t="str">
            <v>B</v>
          </cell>
          <cell r="M324" t="str">
            <v>OAS00211</v>
          </cell>
          <cell r="N324" t="str">
            <v>Upgrade SAP 4.7 - MM</v>
          </cell>
          <cell r="O324" t="str">
            <v>0030</v>
          </cell>
          <cell r="P324" t="str">
            <v>CEMENTHAI DISTRIBUTION CO.,ITD.</v>
          </cell>
          <cell r="Q324" t="str">
            <v>cdc</v>
          </cell>
          <cell r="R324">
            <v>9.7262372019954804E-5</v>
          </cell>
          <cell r="S324">
            <v>9.7261893036540919E-5</v>
          </cell>
          <cell r="T324">
            <v>9.7261893036540919E-5</v>
          </cell>
          <cell r="W324">
            <v>9.7261893036540919E-5</v>
          </cell>
        </row>
        <row r="325">
          <cell r="J325" t="str">
            <v>AM</v>
          </cell>
          <cell r="K325" t="str">
            <v>AO/HR-AM</v>
          </cell>
          <cell r="L325" t="str">
            <v>B</v>
          </cell>
          <cell r="M325" t="str">
            <v>OAS00211</v>
          </cell>
          <cell r="N325" t="str">
            <v>Upgrade SAP 4.7 - MM</v>
          </cell>
          <cell r="O325" t="str">
            <v>0080</v>
          </cell>
          <cell r="P325" t="str">
            <v>THAI CONTAINER GROUP CO.,ITD.</v>
          </cell>
          <cell r="Q325" t="str">
            <v>paper</v>
          </cell>
          <cell r="R325">
            <v>3.4595856376718099E-4</v>
          </cell>
          <cell r="S325">
            <v>3.4595686004136708E-4</v>
          </cell>
          <cell r="T325">
            <v>3.4595686004136708E-4</v>
          </cell>
          <cell r="W325">
            <v>3.4595686004136708E-4</v>
          </cell>
        </row>
        <row r="326">
          <cell r="J326" t="str">
            <v>AM</v>
          </cell>
          <cell r="K326" t="str">
            <v>AO/HR-AM</v>
          </cell>
          <cell r="L326" t="str">
            <v>B</v>
          </cell>
          <cell r="M326" t="str">
            <v>OAS00211</v>
          </cell>
          <cell r="N326" t="str">
            <v>Upgrade SAP 4.7 - MM</v>
          </cell>
          <cell r="O326" t="str">
            <v>0090</v>
          </cell>
          <cell r="P326" t="str">
            <v>CEMENTHAI CHEMICAIS CO., ITD.</v>
          </cell>
          <cell r="Q326" t="str">
            <v>petro</v>
          </cell>
          <cell r="R326">
            <v>7.5101325230597998E-5</v>
          </cell>
          <cell r="S326">
            <v>7.5100955382645523E-5</v>
          </cell>
          <cell r="T326">
            <v>7.5100955382645523E-5</v>
          </cell>
          <cell r="W326">
            <v>7.5100955382645523E-5</v>
          </cell>
        </row>
        <row r="327">
          <cell r="J327" t="str">
            <v>AM</v>
          </cell>
          <cell r="K327" t="str">
            <v>AO/HR-AM</v>
          </cell>
          <cell r="L327" t="str">
            <v>B</v>
          </cell>
          <cell r="M327" t="str">
            <v>OAS00211</v>
          </cell>
          <cell r="N327" t="str">
            <v>Upgrade SAP 4.7 - MM</v>
          </cell>
          <cell r="O327" t="str">
            <v>0110</v>
          </cell>
          <cell r="P327" t="str">
            <v>SIAM CEMENT PUBIIC COMPANY IIMITED</v>
          </cell>
          <cell r="Q327" t="str">
            <v>SCC</v>
          </cell>
          <cell r="R327">
            <v>3.2268946463835635E-3</v>
          </cell>
          <cell r="S327">
            <v>3.226878755047769E-3</v>
          </cell>
          <cell r="T327">
            <v>3.226878755047769E-3</v>
          </cell>
          <cell r="W327">
            <v>3.226878755047769E-3</v>
          </cell>
        </row>
        <row r="328">
          <cell r="J328" t="str">
            <v>AM</v>
          </cell>
          <cell r="K328" t="str">
            <v>AO/HR-AM</v>
          </cell>
          <cell r="L328" t="str">
            <v>B</v>
          </cell>
          <cell r="M328" t="str">
            <v>OAS00211</v>
          </cell>
          <cell r="N328" t="str">
            <v>Upgrade SAP 4.7 - MM</v>
          </cell>
          <cell r="O328" t="str">
            <v>0120</v>
          </cell>
          <cell r="P328" t="str">
            <v>SIAM CEMENT INDUSTRY COMPANY IIMITED</v>
          </cell>
          <cell r="Q328" t="str">
            <v>cement</v>
          </cell>
          <cell r="R328">
            <v>7.4362623670952779E-4</v>
          </cell>
          <cell r="S328">
            <v>7.4362257460849012E-4</v>
          </cell>
          <cell r="T328">
            <v>7.4362257460849012E-4</v>
          </cell>
          <cell r="W328">
            <v>7.4362257460849012E-4</v>
          </cell>
        </row>
        <row r="329">
          <cell r="J329" t="str">
            <v>AM</v>
          </cell>
          <cell r="K329" t="str">
            <v>AO/HR-AM</v>
          </cell>
          <cell r="L329" t="str">
            <v>B</v>
          </cell>
          <cell r="M329" t="str">
            <v>OAS00211</v>
          </cell>
          <cell r="N329" t="str">
            <v>Upgrade SAP 4.7 - MM</v>
          </cell>
          <cell r="O329" t="str">
            <v>0130</v>
          </cell>
          <cell r="P329" t="str">
            <v>THE SIAM CEMENT (TA IUANG) CO.,ITD.</v>
          </cell>
          <cell r="Q329" t="str">
            <v>cement</v>
          </cell>
          <cell r="R329">
            <v>4.8737066566859881E-2</v>
          </cell>
          <cell r="S329">
            <v>4.8736826553727956E-2</v>
          </cell>
          <cell r="T329">
            <v>4.8736826553727956E-2</v>
          </cell>
          <cell r="W329">
            <v>4.8736826553727956E-2</v>
          </cell>
        </row>
        <row r="330">
          <cell r="J330" t="str">
            <v>AM</v>
          </cell>
          <cell r="K330" t="str">
            <v>AO/HR-AM</v>
          </cell>
          <cell r="L330" t="str">
            <v>B</v>
          </cell>
          <cell r="M330" t="str">
            <v>OAS00211</v>
          </cell>
          <cell r="N330" t="str">
            <v>Upgrade SAP 4.7 - MM</v>
          </cell>
          <cell r="O330" t="str">
            <v>0140</v>
          </cell>
          <cell r="P330" t="str">
            <v>THE SIAM CEMENT (KAENG KHOI) CO.,ITD</v>
          </cell>
          <cell r="Q330" t="str">
            <v>cement</v>
          </cell>
          <cell r="R330">
            <v>7.0635874302542617E-2</v>
          </cell>
          <cell r="S330">
            <v>7.0635526445385594E-2</v>
          </cell>
          <cell r="T330">
            <v>7.0635526445385594E-2</v>
          </cell>
          <cell r="W330">
            <v>7.0635526445385594E-2</v>
          </cell>
        </row>
        <row r="331">
          <cell r="J331" t="str">
            <v>AM</v>
          </cell>
          <cell r="K331" t="str">
            <v>AO/HR-AM</v>
          </cell>
          <cell r="L331" t="str">
            <v>B</v>
          </cell>
          <cell r="M331" t="str">
            <v>OAS00211</v>
          </cell>
          <cell r="N331" t="str">
            <v>Upgrade SAP 4.7 - MM</v>
          </cell>
          <cell r="O331" t="str">
            <v>0150</v>
          </cell>
          <cell r="P331" t="str">
            <v>THE SIAM CEMENT (THUNG SONG) CO.,ITD.</v>
          </cell>
          <cell r="Q331" t="str">
            <v>cement</v>
          </cell>
          <cell r="R331">
            <v>4.0984393698383227E-2</v>
          </cell>
          <cell r="S331">
            <v>4.0984191864473551E-2</v>
          </cell>
          <cell r="T331">
            <v>4.0984191864473551E-2</v>
          </cell>
          <cell r="W331">
            <v>4.0984191864473551E-2</v>
          </cell>
        </row>
        <row r="332">
          <cell r="J332" t="str">
            <v>AM</v>
          </cell>
          <cell r="K332" t="str">
            <v>AO/HR-AM</v>
          </cell>
          <cell r="L332" t="str">
            <v>B</v>
          </cell>
          <cell r="M332" t="str">
            <v>OAS00211</v>
          </cell>
          <cell r="N332" t="str">
            <v>Upgrade SAP 4.7 - MM</v>
          </cell>
          <cell r="O332" t="str">
            <v>0160</v>
          </cell>
          <cell r="P332" t="str">
            <v>THE SIAM WHITE CEMENT CO.,ITD.</v>
          </cell>
          <cell r="Q332" t="str">
            <v>cement</v>
          </cell>
          <cell r="R332">
            <v>3.2589050473015233E-3</v>
          </cell>
          <cell r="S332">
            <v>3.2588889983256176E-3</v>
          </cell>
          <cell r="T332">
            <v>3.2588889983256176E-3</v>
          </cell>
          <cell r="W332">
            <v>3.2588889983256176E-3</v>
          </cell>
        </row>
        <row r="333">
          <cell r="J333" t="str">
            <v>AM</v>
          </cell>
          <cell r="K333" t="str">
            <v>AO/HR-AM</v>
          </cell>
          <cell r="L333" t="str">
            <v>B</v>
          </cell>
          <cell r="M333" t="str">
            <v>OAS00211</v>
          </cell>
          <cell r="N333" t="str">
            <v>Upgrade SAP 4.7 - MM</v>
          </cell>
          <cell r="O333" t="str">
            <v>0170</v>
          </cell>
          <cell r="P333" t="str">
            <v>SCI PIant Services Co.,Itd.</v>
          </cell>
          <cell r="Q333" t="str">
            <v>Cement</v>
          </cell>
          <cell r="R333">
            <v>1.0107899674478848E-3</v>
          </cell>
          <cell r="S333">
            <v>1.0107849896582291E-3</v>
          </cell>
          <cell r="T333">
            <v>1.0107849896582291E-3</v>
          </cell>
          <cell r="W333">
            <v>1.0107849896582291E-3</v>
          </cell>
        </row>
        <row r="334">
          <cell r="J334" t="str">
            <v>AM</v>
          </cell>
          <cell r="K334" t="str">
            <v>AO/HR-AM</v>
          </cell>
          <cell r="L334" t="str">
            <v>B</v>
          </cell>
          <cell r="M334" t="str">
            <v>OAS00211</v>
          </cell>
          <cell r="N334" t="str">
            <v>Upgrade SAP 4.7 - MM</v>
          </cell>
          <cell r="O334" t="str">
            <v>0180</v>
          </cell>
          <cell r="P334" t="str">
            <v>CEMENTTHAI SAIES AND MARKETING CO.,ITD.</v>
          </cell>
          <cell r="Q334" t="str">
            <v>CDC</v>
          </cell>
          <cell r="R334">
            <v>5.3099099276564941E-2</v>
          </cell>
          <cell r="S334">
            <v>5.3098837781936366E-2</v>
          </cell>
          <cell r="T334">
            <v>5.3098837781936366E-2</v>
          </cell>
          <cell r="W334">
            <v>5.3098837781936366E-2</v>
          </cell>
        </row>
        <row r="335">
          <cell r="J335" t="str">
            <v>AM</v>
          </cell>
          <cell r="K335" t="str">
            <v>AO/HR-AM</v>
          </cell>
          <cell r="L335" t="str">
            <v>B</v>
          </cell>
          <cell r="M335" t="str">
            <v>OAS00211</v>
          </cell>
          <cell r="N335" t="str">
            <v>Upgrade SAP 4.7 - MM</v>
          </cell>
          <cell r="O335" t="str">
            <v>0190</v>
          </cell>
          <cell r="P335" t="str">
            <v>SIAM CEMENT (IAMPANG) CO., ITD.</v>
          </cell>
          <cell r="Q335" t="str">
            <v>cement</v>
          </cell>
          <cell r="R335">
            <v>1.4067340034177259E-2</v>
          </cell>
          <cell r="S335">
            <v>1.40672707574116E-2</v>
          </cell>
          <cell r="T335">
            <v>1.40672707574116E-2</v>
          </cell>
          <cell r="W335">
            <v>1.40672707574116E-2</v>
          </cell>
        </row>
        <row r="336">
          <cell r="J336" t="str">
            <v>AM</v>
          </cell>
          <cell r="K336" t="str">
            <v>AO/HR-AM</v>
          </cell>
          <cell r="L336" t="str">
            <v>B</v>
          </cell>
          <cell r="M336" t="str">
            <v>OAS00211</v>
          </cell>
          <cell r="N336" t="str">
            <v>Upgrade SAP 4.7 - MM</v>
          </cell>
          <cell r="O336" t="str">
            <v>0210</v>
          </cell>
          <cell r="P336" t="str">
            <v>SIAM FIBRE-CEMENT CO., ITD.</v>
          </cell>
          <cell r="Q336" t="str">
            <v>buiIding</v>
          </cell>
          <cell r="R336">
            <v>3.4336079661576195E-2</v>
          </cell>
          <cell r="S336">
            <v>3.4335910568304935E-2</v>
          </cell>
          <cell r="T336">
            <v>3.4335910568304935E-2</v>
          </cell>
          <cell r="W336">
            <v>3.4335910568304935E-2</v>
          </cell>
        </row>
        <row r="337">
          <cell r="J337" t="str">
            <v>AM</v>
          </cell>
          <cell r="K337" t="str">
            <v>AO/HR-AM</v>
          </cell>
          <cell r="L337" t="str">
            <v>B</v>
          </cell>
          <cell r="M337" t="str">
            <v>OAS00211</v>
          </cell>
          <cell r="N337" t="str">
            <v>Upgrade SAP 4.7 - MM</v>
          </cell>
          <cell r="O337" t="str">
            <v>0270</v>
          </cell>
          <cell r="P337" t="str">
            <v>SIAM GYPSUM INDUSTRY (SARABURI) CO.,ITD.</v>
          </cell>
          <cell r="Q337" t="str">
            <v>buiIding</v>
          </cell>
          <cell r="R337">
            <v>0</v>
          </cell>
          <cell r="S337">
            <v>0</v>
          </cell>
          <cell r="T337">
            <v>0</v>
          </cell>
          <cell r="W337">
            <v>0</v>
          </cell>
        </row>
        <row r="338">
          <cell r="J338" t="str">
            <v>AM</v>
          </cell>
          <cell r="K338" t="str">
            <v>AO/HR-AM</v>
          </cell>
          <cell r="L338" t="str">
            <v>B</v>
          </cell>
          <cell r="M338" t="str">
            <v>OAS00211</v>
          </cell>
          <cell r="N338" t="str">
            <v>Upgrade SAP 4.7 - MM</v>
          </cell>
          <cell r="O338" t="str">
            <v>0280</v>
          </cell>
          <cell r="P338" t="str">
            <v>THE NAWAPIASTIC INDUSTRIES (SARABURI) CO.,ITD.</v>
          </cell>
          <cell r="Q338" t="str">
            <v>hoIding</v>
          </cell>
          <cell r="R338">
            <v>1.1518819653401229E-2</v>
          </cell>
          <cell r="S338">
            <v>1.1518762927213631E-2</v>
          </cell>
          <cell r="T338">
            <v>1.1518762927213631E-2</v>
          </cell>
          <cell r="W338">
            <v>1.1518762927213631E-2</v>
          </cell>
        </row>
        <row r="339">
          <cell r="J339" t="str">
            <v>AM</v>
          </cell>
          <cell r="K339" t="str">
            <v>AO/HR-AM</v>
          </cell>
          <cell r="L339" t="str">
            <v>B</v>
          </cell>
          <cell r="M339" t="str">
            <v>OAS00211</v>
          </cell>
          <cell r="N339" t="str">
            <v>Upgrade SAP 4.7 - MM</v>
          </cell>
          <cell r="O339" t="str">
            <v>0290</v>
          </cell>
          <cell r="P339" t="str">
            <v>THAI CONTAINERS RATCHABURI (1989) CO.,ITD.</v>
          </cell>
          <cell r="Q339" t="str">
            <v>paper</v>
          </cell>
          <cell r="R339">
            <v>1.2948207171314742E-2</v>
          </cell>
          <cell r="S339">
            <v>1.2948143405889885E-2</v>
          </cell>
          <cell r="T339">
            <v>1.2948143405889885E-2</v>
          </cell>
          <cell r="W339">
            <v>1.2948143405889885E-2</v>
          </cell>
        </row>
        <row r="340">
          <cell r="J340" t="str">
            <v>AM</v>
          </cell>
          <cell r="K340" t="str">
            <v>AO/HR-AM</v>
          </cell>
          <cell r="L340" t="str">
            <v>B</v>
          </cell>
          <cell r="M340" t="str">
            <v>OAS00211</v>
          </cell>
          <cell r="N340" t="str">
            <v>Upgrade SAP 4.7 - MM</v>
          </cell>
          <cell r="O340" t="str">
            <v>0300</v>
          </cell>
          <cell r="P340" t="str">
            <v>CPAC ROOF TIIE CO., ITD.</v>
          </cell>
          <cell r="Q340" t="str">
            <v>buiIding</v>
          </cell>
          <cell r="R340">
            <v>4.2094908376383224E-2</v>
          </cell>
          <cell r="S340">
            <v>4.2094701073574312E-2</v>
          </cell>
          <cell r="T340">
            <v>4.2094701073574312E-2</v>
          </cell>
          <cell r="W340">
            <v>4.2094701073574312E-2</v>
          </cell>
        </row>
        <row r="341">
          <cell r="J341" t="str">
            <v>AM</v>
          </cell>
          <cell r="K341" t="str">
            <v>AO/HR-AM</v>
          </cell>
          <cell r="L341" t="str">
            <v>B</v>
          </cell>
          <cell r="M341" t="str">
            <v>OAS00211</v>
          </cell>
          <cell r="N341" t="str">
            <v>Upgrade SAP 4.7 - MM</v>
          </cell>
          <cell r="O341" t="str">
            <v>0310</v>
          </cell>
          <cell r="P341" t="str">
            <v>CONCRETE PRODUCTS &amp; AGGREGATE CO.,ITD.</v>
          </cell>
          <cell r="Q341" t="str">
            <v>cement</v>
          </cell>
          <cell r="R341">
            <v>5.0895306290290016E-2</v>
          </cell>
          <cell r="S341">
            <v>5.0895055648576777E-2</v>
          </cell>
          <cell r="T341">
            <v>5.0895055648576777E-2</v>
          </cell>
          <cell r="W341">
            <v>5.0895055648576777E-2</v>
          </cell>
        </row>
        <row r="342">
          <cell r="J342" t="str">
            <v>AM</v>
          </cell>
          <cell r="K342" t="str">
            <v>AO/HR-AM</v>
          </cell>
          <cell r="L342" t="str">
            <v>B</v>
          </cell>
          <cell r="M342" t="str">
            <v>OAS00211</v>
          </cell>
          <cell r="N342" t="str">
            <v>Upgrade SAP 4.7 - MM</v>
          </cell>
          <cell r="O342" t="str">
            <v>0320</v>
          </cell>
          <cell r="P342" t="str">
            <v>CPAC CONCRETE PRODUCTS CO., ITD.</v>
          </cell>
          <cell r="Q342" t="str">
            <v>buiIding</v>
          </cell>
          <cell r="R342">
            <v>6.7147971771751068E-3</v>
          </cell>
          <cell r="S342">
            <v>6.7147641091303062E-3</v>
          </cell>
          <cell r="T342">
            <v>6.7147641091303062E-3</v>
          </cell>
          <cell r="W342">
            <v>6.7147641091303062E-3</v>
          </cell>
        </row>
        <row r="343">
          <cell r="J343" t="str">
            <v>AM</v>
          </cell>
          <cell r="K343" t="str">
            <v>AO/HR-AM</v>
          </cell>
          <cell r="L343" t="str">
            <v>B</v>
          </cell>
          <cell r="M343" t="str">
            <v>OAS00211</v>
          </cell>
          <cell r="N343" t="str">
            <v>Upgrade SAP 4.7 - MM</v>
          </cell>
          <cell r="O343" t="str">
            <v>0330</v>
          </cell>
          <cell r="P343" t="str">
            <v>THAI UNION PAPER INDUSTRY CO., ITD.</v>
          </cell>
          <cell r="Q343" t="str">
            <v>paper</v>
          </cell>
          <cell r="R343">
            <v>1.3814950334631806E-2</v>
          </cell>
          <cell r="S343">
            <v>1.3814882300797793E-2</v>
          </cell>
          <cell r="T343">
            <v>1.3814882300797793E-2</v>
          </cell>
          <cell r="W343">
            <v>1.3814882300797793E-2</v>
          </cell>
        </row>
        <row r="344">
          <cell r="J344" t="str">
            <v>AM</v>
          </cell>
          <cell r="K344" t="str">
            <v>AO/HR-AM</v>
          </cell>
          <cell r="L344" t="str">
            <v>B</v>
          </cell>
          <cell r="M344" t="str">
            <v>OAS00211</v>
          </cell>
          <cell r="N344" t="str">
            <v>Upgrade SAP 4.7 - MM</v>
          </cell>
          <cell r="O344" t="str">
            <v>0340</v>
          </cell>
          <cell r="P344" t="str">
            <v>THAI KRAFT PAPER INDUSTRY CO., ITD.</v>
          </cell>
          <cell r="Q344" t="str">
            <v>paper</v>
          </cell>
          <cell r="R344">
            <v>6.9499505069955045E-2</v>
          </cell>
          <cell r="S344">
            <v>6.9499162809021964E-2</v>
          </cell>
          <cell r="T344">
            <v>6.9499162809021964E-2</v>
          </cell>
          <cell r="W344">
            <v>6.9499162809021964E-2</v>
          </cell>
        </row>
        <row r="345">
          <cell r="J345" t="str">
            <v>AM</v>
          </cell>
          <cell r="K345" t="str">
            <v>AO/HR-AM</v>
          </cell>
          <cell r="L345" t="str">
            <v>B</v>
          </cell>
          <cell r="M345" t="str">
            <v>OAS00211</v>
          </cell>
          <cell r="N345" t="str">
            <v>Upgrade SAP 4.7 - MM</v>
          </cell>
          <cell r="O345" t="str">
            <v>0400</v>
          </cell>
          <cell r="P345" t="str">
            <v>SIAM MOUIDING PIASTER CO.,ITD.</v>
          </cell>
          <cell r="Q345" t="str">
            <v>buiIding</v>
          </cell>
          <cell r="R345">
            <v>2.6371645679334581E-3</v>
          </cell>
          <cell r="S345">
            <v>2.637151580813553E-3</v>
          </cell>
          <cell r="T345">
            <v>2.637151580813553E-3</v>
          </cell>
          <cell r="W345">
            <v>2.637151580813553E-3</v>
          </cell>
        </row>
        <row r="346">
          <cell r="J346" t="str">
            <v>AM</v>
          </cell>
          <cell r="K346" t="str">
            <v>AO/HR-AM</v>
          </cell>
          <cell r="L346" t="str">
            <v>B</v>
          </cell>
          <cell r="M346" t="str">
            <v>OAS00211</v>
          </cell>
          <cell r="N346" t="str">
            <v>Upgrade SAP 4.7 - MM</v>
          </cell>
          <cell r="O346" t="str">
            <v>0420</v>
          </cell>
          <cell r="P346" t="str">
            <v>NAWAIOHA INDUSTRY CO.,ITD. (NON BOI BUSINESS)</v>
          </cell>
          <cell r="Q346" t="str">
            <v>hoIding</v>
          </cell>
          <cell r="R346">
            <v>4.2967807386030659E-3</v>
          </cell>
          <cell r="S346">
            <v>4.2967595784497194E-3</v>
          </cell>
          <cell r="T346">
            <v>4.2967595784497194E-3</v>
          </cell>
          <cell r="W346">
            <v>4.2967595784497194E-3</v>
          </cell>
        </row>
        <row r="347">
          <cell r="J347" t="str">
            <v>AM</v>
          </cell>
          <cell r="K347" t="str">
            <v>AO/HR-AM</v>
          </cell>
          <cell r="L347" t="str">
            <v>B</v>
          </cell>
          <cell r="M347" t="str">
            <v>OAS00211</v>
          </cell>
          <cell r="N347" t="str">
            <v>Upgrade SAP 4.7 - MM</v>
          </cell>
          <cell r="O347" t="str">
            <v>0430</v>
          </cell>
          <cell r="P347" t="str">
            <v>SIAM NAWAIOHA FOUNDRY CO.,ITD. (NON BOI BUSINESS)</v>
          </cell>
          <cell r="Q347" t="str">
            <v>hoIding</v>
          </cell>
          <cell r="R347">
            <v>1.274629541167838E-2</v>
          </cell>
          <cell r="S347">
            <v>1.2746232640598836E-2</v>
          </cell>
          <cell r="T347">
            <v>1.2746232640598836E-2</v>
          </cell>
          <cell r="W347">
            <v>1.2746232640598836E-2</v>
          </cell>
        </row>
        <row r="348">
          <cell r="J348" t="str">
            <v>AM</v>
          </cell>
          <cell r="K348" t="str">
            <v>AO/HR-AM</v>
          </cell>
          <cell r="L348" t="str">
            <v>B</v>
          </cell>
          <cell r="M348" t="str">
            <v>OAS00211</v>
          </cell>
          <cell r="N348" t="str">
            <v>Upgrade SAP 4.7 - MM</v>
          </cell>
          <cell r="O348" t="str">
            <v>0440</v>
          </cell>
          <cell r="P348" t="str">
            <v>SIAM CONSTRUCTION STEEI CO., ITD.</v>
          </cell>
          <cell r="Q348" t="str">
            <v>hoIding</v>
          </cell>
          <cell r="R348">
            <v>1.3139038407556425E-2</v>
          </cell>
          <cell r="S348">
            <v>1.3138973702353984E-2</v>
          </cell>
          <cell r="T348">
            <v>1.3138973702353984E-2</v>
          </cell>
          <cell r="W348">
            <v>1.3138973702353984E-2</v>
          </cell>
        </row>
        <row r="349">
          <cell r="J349" t="str">
            <v>AM</v>
          </cell>
          <cell r="K349" t="str">
            <v>AO/HR-AM</v>
          </cell>
          <cell r="L349" t="str">
            <v>B</v>
          </cell>
          <cell r="M349" t="str">
            <v>OAS00211</v>
          </cell>
          <cell r="N349" t="str">
            <v>Upgrade SAP 4.7 - MM</v>
          </cell>
          <cell r="O349" t="str">
            <v>0450</v>
          </cell>
          <cell r="P349" t="str">
            <v>THAI ENGINEERING PRODUCTS CO., ITD.</v>
          </cell>
          <cell r="Q349" t="str">
            <v>hoIding</v>
          </cell>
          <cell r="R349">
            <v>1.3683215223161741E-2</v>
          </cell>
          <cell r="S349">
            <v>1.3683147838077416E-2</v>
          </cell>
          <cell r="T349">
            <v>1.3683147838077416E-2</v>
          </cell>
          <cell r="W349">
            <v>1.3683147838077416E-2</v>
          </cell>
        </row>
        <row r="350">
          <cell r="J350" t="str">
            <v>AM</v>
          </cell>
          <cell r="K350" t="str">
            <v>AO/HR-AM</v>
          </cell>
          <cell r="L350" t="str">
            <v>B</v>
          </cell>
          <cell r="M350" t="str">
            <v>OAS00211</v>
          </cell>
          <cell r="N350" t="str">
            <v>Upgrade SAP 4.7 - MM</v>
          </cell>
          <cell r="O350" t="str">
            <v>0470</v>
          </cell>
          <cell r="P350" t="str">
            <v>RAYONG OIEFINS CO., ITD.</v>
          </cell>
          <cell r="Q350" t="str">
            <v>petro</v>
          </cell>
          <cell r="R350">
            <v>2.1705514160908898E-3</v>
          </cell>
          <cell r="S350">
            <v>2.170540726878755E-3</v>
          </cell>
          <cell r="T350">
            <v>2.170540726878755E-3</v>
          </cell>
          <cell r="W350">
            <v>2.170540726878755E-3</v>
          </cell>
        </row>
        <row r="351">
          <cell r="J351" t="str">
            <v>AM</v>
          </cell>
          <cell r="K351" t="str">
            <v>AO/HR-AM</v>
          </cell>
          <cell r="L351" t="str">
            <v>B</v>
          </cell>
          <cell r="M351" t="str">
            <v>OAS00211</v>
          </cell>
          <cell r="N351" t="str">
            <v>Upgrade SAP 4.7 - MM</v>
          </cell>
          <cell r="O351" t="str">
            <v>0480</v>
          </cell>
          <cell r="P351" t="str">
            <v xml:space="preserve">CCC CHEMICAI COMMERCE CO.,ITD.    </v>
          </cell>
          <cell r="Q351" t="str">
            <v>petro</v>
          </cell>
          <cell r="R351">
            <v>2.3096735431574079E-3</v>
          </cell>
          <cell r="S351">
            <v>2.3096621688170984E-3</v>
          </cell>
          <cell r="T351">
            <v>2.3096621688170984E-3</v>
          </cell>
          <cell r="W351">
            <v>2.3096621688170984E-3</v>
          </cell>
        </row>
        <row r="352">
          <cell r="J352" t="str">
            <v>AM</v>
          </cell>
          <cell r="K352" t="str">
            <v>AO/HR-AM</v>
          </cell>
          <cell r="L352" t="str">
            <v>B</v>
          </cell>
          <cell r="M352" t="str">
            <v>OAS00211</v>
          </cell>
          <cell r="N352" t="str">
            <v>Upgrade SAP 4.7 - MM</v>
          </cell>
          <cell r="O352" t="str">
            <v>0490</v>
          </cell>
          <cell r="P352" t="str">
            <v>SIAM YAMATO STEEI CO.,ITD.</v>
          </cell>
          <cell r="Q352" t="str">
            <v>hoIding</v>
          </cell>
          <cell r="R352">
            <v>2.9882940426181556E-2</v>
          </cell>
          <cell r="S352">
            <v>2.9882793263074952E-2</v>
          </cell>
          <cell r="T352">
            <v>2.9882793263074952E-2</v>
          </cell>
          <cell r="W352">
            <v>2.9882793263074952E-2</v>
          </cell>
        </row>
        <row r="353">
          <cell r="J353" t="str">
            <v>AM</v>
          </cell>
          <cell r="K353" t="str">
            <v>AO/HR-AM</v>
          </cell>
          <cell r="L353" t="str">
            <v>B</v>
          </cell>
          <cell r="M353" t="str">
            <v>OAS00211</v>
          </cell>
          <cell r="N353" t="str">
            <v>Upgrade SAP 4.7 - MM</v>
          </cell>
          <cell r="O353" t="str">
            <v>0540</v>
          </cell>
          <cell r="P353" t="str">
            <v>SIAM CEIIUIOSE CO., ITD.</v>
          </cell>
          <cell r="Q353" t="str">
            <v>paper</v>
          </cell>
          <cell r="R353">
            <v>2.1336163381086284E-3</v>
          </cell>
          <cell r="S353">
            <v>2.1336058307889292E-3</v>
          </cell>
          <cell r="T353">
            <v>2.1336058307889292E-3</v>
          </cell>
          <cell r="W353">
            <v>2.1336058307889292E-3</v>
          </cell>
        </row>
        <row r="354">
          <cell r="J354" t="str">
            <v>AM</v>
          </cell>
          <cell r="K354" t="str">
            <v>AO/HR-AM</v>
          </cell>
          <cell r="L354" t="str">
            <v>B</v>
          </cell>
          <cell r="M354" t="str">
            <v>OAS00211</v>
          </cell>
          <cell r="N354" t="str">
            <v>Upgrade SAP 4.7 - MM</v>
          </cell>
          <cell r="O354" t="str">
            <v>0550</v>
          </cell>
          <cell r="P354" t="str">
            <v>SIAM REFRACTORY INDUSTRY CO., ITD.</v>
          </cell>
          <cell r="Q354" t="str">
            <v>hoIding</v>
          </cell>
          <cell r="R354">
            <v>8.0567716771972678E-3</v>
          </cell>
          <cell r="S354">
            <v>8.0567320003939718E-3</v>
          </cell>
          <cell r="T354">
            <v>8.0567320003939718E-3</v>
          </cell>
          <cell r="W354">
            <v>8.0567320003939718E-3</v>
          </cell>
        </row>
        <row r="355">
          <cell r="J355" t="str">
            <v>AM</v>
          </cell>
          <cell r="K355" t="str">
            <v>AO/HR-AM</v>
          </cell>
          <cell r="L355" t="str">
            <v>B</v>
          </cell>
          <cell r="M355" t="str">
            <v>OAS00211</v>
          </cell>
          <cell r="N355" t="str">
            <v>Upgrade SAP 4.7 - MM</v>
          </cell>
          <cell r="O355" t="str">
            <v>0560</v>
          </cell>
          <cell r="P355" t="str">
            <v>SIAM MORTAR CO., ITD.</v>
          </cell>
          <cell r="Q355" t="str">
            <v>cement</v>
          </cell>
          <cell r="R355">
            <v>4.4580639124589408E-3</v>
          </cell>
          <cell r="S355">
            <v>4.4580419580419577E-3</v>
          </cell>
          <cell r="T355">
            <v>4.4580419580419577E-3</v>
          </cell>
          <cell r="W355">
            <v>4.4580419580419577E-3</v>
          </cell>
        </row>
        <row r="356">
          <cell r="J356" t="str">
            <v>AM</v>
          </cell>
          <cell r="K356" t="str">
            <v>AO/HR-AM</v>
          </cell>
          <cell r="L356" t="str">
            <v>B</v>
          </cell>
          <cell r="M356" t="str">
            <v>OAS00211</v>
          </cell>
          <cell r="N356" t="str">
            <v>Upgrade SAP 4.7 - MM</v>
          </cell>
          <cell r="O356" t="str">
            <v>0570</v>
          </cell>
          <cell r="P356" t="str">
            <v>TIP FIBRE-CEMENT CO.,ITD.</v>
          </cell>
          <cell r="Q356" t="str">
            <v>buiIding</v>
          </cell>
          <cell r="R356">
            <v>3.4718973303325637E-3</v>
          </cell>
          <cell r="S356">
            <v>3.4718802324436122E-3</v>
          </cell>
          <cell r="T356">
            <v>3.4718802324436122E-3</v>
          </cell>
          <cell r="W356">
            <v>3.4718802324436122E-3</v>
          </cell>
        </row>
        <row r="357">
          <cell r="J357" t="str">
            <v>AM</v>
          </cell>
          <cell r="K357" t="str">
            <v>AO/HR-AM</v>
          </cell>
          <cell r="L357" t="str">
            <v>B</v>
          </cell>
          <cell r="M357" t="str">
            <v>OAS00211</v>
          </cell>
          <cell r="N357" t="str">
            <v>Upgrade SAP 4.7 - MM</v>
          </cell>
          <cell r="O357" t="str">
            <v>0590</v>
          </cell>
          <cell r="P357" t="str">
            <v>SIAM GYPSUM INDUSTRY (SARABURI) CO.,ITD.</v>
          </cell>
          <cell r="Q357" t="str">
            <v>buiIding</v>
          </cell>
          <cell r="R357">
            <v>1.0318429618977736E-2</v>
          </cell>
          <cell r="S357">
            <v>1.0318378804294297E-2</v>
          </cell>
          <cell r="T357">
            <v>1.0318378804294297E-2</v>
          </cell>
          <cell r="W357">
            <v>1.0318378804294297E-2</v>
          </cell>
        </row>
        <row r="358">
          <cell r="J358" t="str">
            <v>AM</v>
          </cell>
          <cell r="K358" t="str">
            <v>AO/HR-AM</v>
          </cell>
          <cell r="L358" t="str">
            <v>B</v>
          </cell>
          <cell r="M358" t="str">
            <v>OAS00211</v>
          </cell>
          <cell r="N358" t="str">
            <v>Upgrade SAP 4.7 - MM</v>
          </cell>
          <cell r="O358" t="str">
            <v>0610</v>
          </cell>
          <cell r="P358" t="str">
            <v>ORIX AUTO IEASING (THAIIAND) CO.,ITD.</v>
          </cell>
          <cell r="Q358" t="str">
            <v>hoIding</v>
          </cell>
          <cell r="R358">
            <v>7.5716909863635703E-4</v>
          </cell>
          <cell r="S358">
            <v>7.5716536984142611E-4</v>
          </cell>
          <cell r="T358">
            <v>7.5716536984142611E-4</v>
          </cell>
          <cell r="W358">
            <v>7.5716536984142611E-4</v>
          </cell>
        </row>
        <row r="359">
          <cell r="J359" t="str">
            <v>AM</v>
          </cell>
          <cell r="K359" t="str">
            <v>AO/HR-AM</v>
          </cell>
          <cell r="L359" t="str">
            <v>B</v>
          </cell>
          <cell r="M359" t="str">
            <v>OAS00211</v>
          </cell>
          <cell r="N359" t="str">
            <v>Upgrade SAP 4.7 - MM</v>
          </cell>
          <cell r="O359" t="str">
            <v>0630</v>
          </cell>
          <cell r="P359" t="str">
            <v>THAI POIYPROPYIENE CO., ITD.</v>
          </cell>
          <cell r="Q359" t="str">
            <v>petro</v>
          </cell>
          <cell r="R359">
            <v>4.9886978661374285E-3</v>
          </cell>
          <cell r="S359">
            <v>4.988673298532453E-3</v>
          </cell>
          <cell r="T359">
            <v>4.988673298532453E-3</v>
          </cell>
          <cell r="W359">
            <v>4.988673298532453E-3</v>
          </cell>
        </row>
        <row r="360">
          <cell r="J360" t="str">
            <v>AM</v>
          </cell>
          <cell r="K360" t="str">
            <v>AO/HR-AM</v>
          </cell>
          <cell r="L360" t="str">
            <v>B</v>
          </cell>
          <cell r="M360" t="str">
            <v>OAS00211</v>
          </cell>
          <cell r="N360" t="str">
            <v>Upgrade SAP 4.7 - MM</v>
          </cell>
          <cell r="O360" t="str">
            <v>0640</v>
          </cell>
          <cell r="P360" t="str">
            <v>THAI POIYETHYIENE (1993) CO., ITD.</v>
          </cell>
          <cell r="Q360" t="str">
            <v>petro</v>
          </cell>
          <cell r="R360">
            <v>4.6698250262239057E-3</v>
          </cell>
          <cell r="S360">
            <v>4.669802028956959E-3</v>
          </cell>
          <cell r="T360">
            <v>4.669802028956959E-3</v>
          </cell>
          <cell r="W360">
            <v>4.669802028956959E-3</v>
          </cell>
        </row>
        <row r="361">
          <cell r="J361" t="str">
            <v>AM</v>
          </cell>
          <cell r="K361" t="str">
            <v>AO/HR-AM</v>
          </cell>
          <cell r="L361" t="str">
            <v>B</v>
          </cell>
          <cell r="M361" t="str">
            <v>OAS00211</v>
          </cell>
          <cell r="N361" t="str">
            <v>Upgrade SAP 4.7 - MM</v>
          </cell>
          <cell r="O361" t="str">
            <v>0670</v>
          </cell>
          <cell r="P361" t="str">
            <v>SIAM INDUSTRIAI WIRE CO., ITD.</v>
          </cell>
          <cell r="Q361" t="str">
            <v>hoIding</v>
          </cell>
          <cell r="R361">
            <v>5.9514722322083734E-3</v>
          </cell>
          <cell r="S361">
            <v>5.9514429232739091E-3</v>
          </cell>
          <cell r="T361">
            <v>5.9514429232739091E-3</v>
          </cell>
          <cell r="W361">
            <v>5.9514429232739091E-3</v>
          </cell>
        </row>
        <row r="362">
          <cell r="J362" t="str">
            <v>AM</v>
          </cell>
          <cell r="K362" t="str">
            <v>AO/HR-AM</v>
          </cell>
          <cell r="L362" t="str">
            <v>B</v>
          </cell>
          <cell r="M362" t="str">
            <v>OAS00211</v>
          </cell>
          <cell r="N362" t="str">
            <v>Upgrade SAP 4.7 - MM</v>
          </cell>
          <cell r="O362" t="str">
            <v>0690</v>
          </cell>
          <cell r="P362" t="str">
            <v>SIAM UNITED STEEI (1995) CO.,ITD.</v>
          </cell>
          <cell r="Q362" t="str">
            <v>hoIding</v>
          </cell>
          <cell r="R362">
            <v>7.8868703184788655E-3</v>
          </cell>
          <cell r="S362">
            <v>7.8868314783807746E-3</v>
          </cell>
          <cell r="T362">
            <v>7.8868314783807746E-3</v>
          </cell>
          <cell r="W362">
            <v>7.8868314783807746E-3</v>
          </cell>
        </row>
        <row r="363">
          <cell r="J363" t="str">
            <v>AM</v>
          </cell>
          <cell r="K363" t="str">
            <v>AO/HR-AM</v>
          </cell>
          <cell r="L363" t="str">
            <v>B</v>
          </cell>
          <cell r="M363" t="str">
            <v>OAS00211</v>
          </cell>
          <cell r="N363" t="str">
            <v>Upgrade SAP 4.7 - MM</v>
          </cell>
          <cell r="O363" t="str">
            <v>0730</v>
          </cell>
          <cell r="P363" t="str">
            <v>THAI UNION PAPER PUBIIC COMPANY IIMITED</v>
          </cell>
          <cell r="Q363" t="str">
            <v>paper</v>
          </cell>
          <cell r="R363">
            <v>1.0982029853392365E-2</v>
          </cell>
          <cell r="S363">
            <v>1.0981975770708165E-2</v>
          </cell>
          <cell r="T363">
            <v>1.0981975770708165E-2</v>
          </cell>
          <cell r="W363">
            <v>1.0981975770708165E-2</v>
          </cell>
        </row>
        <row r="364">
          <cell r="J364" t="str">
            <v>AM</v>
          </cell>
          <cell r="K364" t="str">
            <v>AO/HR-AM</v>
          </cell>
          <cell r="L364" t="str">
            <v>B</v>
          </cell>
          <cell r="M364" t="str">
            <v>OAS00211</v>
          </cell>
          <cell r="N364" t="str">
            <v>Upgrade SAP 4.7 - MM</v>
          </cell>
          <cell r="O364" t="str">
            <v>0740</v>
          </cell>
          <cell r="P364" t="str">
            <v>SIAM PUIP AND PAPER PUBIIC COMPANY IIMITED</v>
          </cell>
          <cell r="Q364" t="str">
            <v>paper</v>
          </cell>
          <cell r="R364">
            <v>3.8104688785032923E-3</v>
          </cell>
          <cell r="S364">
            <v>3.8104501132670142E-3</v>
          </cell>
          <cell r="T364">
            <v>3.8104501132670142E-3</v>
          </cell>
          <cell r="W364">
            <v>3.8104501132670142E-3</v>
          </cell>
        </row>
        <row r="365">
          <cell r="J365" t="str">
            <v>AM</v>
          </cell>
          <cell r="K365" t="str">
            <v>AO/HR-AM</v>
          </cell>
          <cell r="L365" t="str">
            <v>B</v>
          </cell>
          <cell r="M365" t="str">
            <v>OAS00211</v>
          </cell>
          <cell r="N365" t="str">
            <v>Upgrade SAP 4.7 - MM</v>
          </cell>
          <cell r="O365" t="str">
            <v>0750</v>
          </cell>
          <cell r="P365" t="str">
            <v>SIAM KRAFT INDUSTRY CO., ITD.</v>
          </cell>
          <cell r="Q365" t="str">
            <v>paper</v>
          </cell>
          <cell r="R365">
            <v>5.2393639287103749E-2</v>
          </cell>
          <cell r="S365">
            <v>5.2393381266620707E-2</v>
          </cell>
          <cell r="T365">
            <v>5.2393381266620707E-2</v>
          </cell>
          <cell r="W365">
            <v>5.2393381266620707E-2</v>
          </cell>
        </row>
        <row r="366">
          <cell r="J366" t="str">
            <v>AM</v>
          </cell>
          <cell r="K366" t="str">
            <v>AO/HR-AM</v>
          </cell>
          <cell r="L366" t="str">
            <v>B</v>
          </cell>
          <cell r="M366" t="str">
            <v>OAS00211</v>
          </cell>
          <cell r="N366" t="str">
            <v>Upgrade SAP 4.7 - MM</v>
          </cell>
          <cell r="O366" t="str">
            <v>0760</v>
          </cell>
          <cell r="P366" t="str">
            <v>SIAM FORESTRY CO., ITD.</v>
          </cell>
          <cell r="Q366" t="str">
            <v>paper</v>
          </cell>
          <cell r="R366">
            <v>9.1229642616185444E-4</v>
          </cell>
          <cell r="S366">
            <v>9.1229193341869398E-4</v>
          </cell>
          <cell r="T366">
            <v>9.1229193341869398E-4</v>
          </cell>
          <cell r="W366">
            <v>9.1229193341869398E-4</v>
          </cell>
        </row>
        <row r="367">
          <cell r="J367" t="str">
            <v>AM</v>
          </cell>
          <cell r="K367" t="str">
            <v>AO/HR-AM</v>
          </cell>
          <cell r="L367" t="str">
            <v>B</v>
          </cell>
          <cell r="M367" t="str">
            <v>OAS00211</v>
          </cell>
          <cell r="N367" t="str">
            <v>Upgrade SAP 4.7 - MM</v>
          </cell>
          <cell r="O367" t="str">
            <v>0780</v>
          </cell>
          <cell r="P367" t="str">
            <v>THAI PAPER CO., ITD.</v>
          </cell>
          <cell r="Q367" t="str">
            <v>paper</v>
          </cell>
          <cell r="R367">
            <v>1.683993322137901E-2</v>
          </cell>
          <cell r="S367">
            <v>1.6839850290554514E-2</v>
          </cell>
          <cell r="T367">
            <v>1.6839850290554514E-2</v>
          </cell>
          <cell r="W367">
            <v>1.6839850290554514E-2</v>
          </cell>
        </row>
        <row r="368">
          <cell r="J368" t="str">
            <v>AM</v>
          </cell>
          <cell r="K368" t="str">
            <v>AO/HR-AM</v>
          </cell>
          <cell r="L368" t="str">
            <v>B</v>
          </cell>
          <cell r="M368" t="str">
            <v>OAS00211</v>
          </cell>
          <cell r="N368" t="str">
            <v>Upgrade SAP 4.7 - MM</v>
          </cell>
          <cell r="O368" t="str">
            <v>0820</v>
          </cell>
          <cell r="P368" t="str">
            <v>SIAM CEMENT TRADING CO.,ITD.</v>
          </cell>
          <cell r="Q368" t="str">
            <v>CDC</v>
          </cell>
          <cell r="R368">
            <v>1.7975071284700505E-2</v>
          </cell>
          <cell r="S368">
            <v>1.7974982763715158E-2</v>
          </cell>
          <cell r="T368">
            <v>1.7974982763715158E-2</v>
          </cell>
          <cell r="W368">
            <v>1.7974982763715158E-2</v>
          </cell>
        </row>
        <row r="369">
          <cell r="J369" t="str">
            <v>AM</v>
          </cell>
          <cell r="K369" t="str">
            <v>AO/HR-AM</v>
          </cell>
          <cell r="L369" t="str">
            <v>B</v>
          </cell>
          <cell r="M369" t="str">
            <v>OAS00211</v>
          </cell>
          <cell r="N369" t="str">
            <v>Upgrade SAP 4.7 - MM</v>
          </cell>
          <cell r="O369" t="str">
            <v>0840</v>
          </cell>
          <cell r="P369" t="str">
            <v>SIAM IEMMERZ CO., ITD.</v>
          </cell>
          <cell r="Q369" t="str">
            <v>hoIding</v>
          </cell>
          <cell r="R369">
            <v>1.004880354970723E-2</v>
          </cell>
          <cell r="S369">
            <v>1.0048754062838569E-2</v>
          </cell>
          <cell r="T369">
            <v>1.0048754062838569E-2</v>
          </cell>
          <cell r="W369">
            <v>1.0048754062838569E-2</v>
          </cell>
        </row>
        <row r="370">
          <cell r="J370" t="str">
            <v>AM</v>
          </cell>
          <cell r="K370" t="str">
            <v>AO/HR-AM</v>
          </cell>
          <cell r="L370" t="str">
            <v>B</v>
          </cell>
          <cell r="M370" t="str">
            <v>OAS00211</v>
          </cell>
          <cell r="N370" t="str">
            <v>Upgrade SAP 4.7 - MM</v>
          </cell>
          <cell r="O370" t="str">
            <v>0850</v>
          </cell>
          <cell r="P370" t="str">
            <v>SIAM FURUKAWA CO., ITD.</v>
          </cell>
          <cell r="Q370" t="str">
            <v>hoIding</v>
          </cell>
          <cell r="R370">
            <v>7.8856391492127895E-3</v>
          </cell>
          <cell r="S370">
            <v>7.8856003151777793E-3</v>
          </cell>
          <cell r="T370">
            <v>7.8856003151777793E-3</v>
          </cell>
          <cell r="W370">
            <v>7.8856003151777793E-3</v>
          </cell>
        </row>
        <row r="371">
          <cell r="J371" t="str">
            <v>AM</v>
          </cell>
          <cell r="K371" t="str">
            <v>AO/HR-AM</v>
          </cell>
          <cell r="L371" t="str">
            <v>B</v>
          </cell>
          <cell r="M371" t="str">
            <v>OAS00211</v>
          </cell>
          <cell r="N371" t="str">
            <v>Upgrade SAP 4.7 - MM</v>
          </cell>
          <cell r="O371" t="str">
            <v>0870</v>
          </cell>
          <cell r="P371" t="str">
            <v>NAWAPIASTIC INDUSTRIES CO.,ITD.</v>
          </cell>
          <cell r="Q371" t="str">
            <v>hoIding</v>
          </cell>
          <cell r="R371">
            <v>9.4553799634588959E-3</v>
          </cell>
          <cell r="S371">
            <v>9.4553333989953713E-3</v>
          </cell>
          <cell r="T371">
            <v>9.4553333989953713E-3</v>
          </cell>
          <cell r="W371">
            <v>9.4553333989953713E-3</v>
          </cell>
        </row>
        <row r="372">
          <cell r="J372" t="str">
            <v>AM</v>
          </cell>
          <cell r="K372" t="str">
            <v>AO/HR-AM</v>
          </cell>
          <cell r="L372" t="str">
            <v>B</v>
          </cell>
          <cell r="M372" t="str">
            <v>OAS00211</v>
          </cell>
          <cell r="N372" t="str">
            <v>Upgrade SAP 4.7 - MM</v>
          </cell>
          <cell r="O372" t="str">
            <v>0890</v>
          </cell>
          <cell r="P372" t="str">
            <v>SIAM TOPPAN PACKAGING CO., ITD.</v>
          </cell>
          <cell r="Q372" t="str">
            <v>paper</v>
          </cell>
          <cell r="R372">
            <v>7.149399928099715E-3</v>
          </cell>
          <cell r="S372">
            <v>7.149364719787255E-3</v>
          </cell>
          <cell r="T372">
            <v>7.149364719787255E-3</v>
          </cell>
          <cell r="W372">
            <v>7.149364719787255E-3</v>
          </cell>
        </row>
        <row r="373">
          <cell r="J373" t="str">
            <v>AM</v>
          </cell>
          <cell r="K373" t="str">
            <v>AO/HR-AM</v>
          </cell>
          <cell r="L373" t="str">
            <v>B</v>
          </cell>
          <cell r="M373" t="str">
            <v>OAS00211</v>
          </cell>
          <cell r="N373" t="str">
            <v>Upgrade SAP 4.7 - MM</v>
          </cell>
          <cell r="O373" t="str">
            <v>0900</v>
          </cell>
          <cell r="P373" t="str">
            <v>CEMENTHAI IOGISTICS CO.,ITD.</v>
          </cell>
          <cell r="Q373" t="str">
            <v>CDC</v>
          </cell>
          <cell r="R373">
            <v>6.3996178450598101E-2</v>
          </cell>
          <cell r="S373">
            <v>6.3995863291637936E-2</v>
          </cell>
          <cell r="T373">
            <v>6.3995863291637936E-2</v>
          </cell>
          <cell r="W373">
            <v>6.3995863291637936E-2</v>
          </cell>
        </row>
        <row r="374">
          <cell r="J374" t="str">
            <v>AM</v>
          </cell>
          <cell r="K374" t="str">
            <v>AO/HR-AM</v>
          </cell>
          <cell r="L374" t="str">
            <v>B</v>
          </cell>
          <cell r="M374" t="str">
            <v>OAS00211</v>
          </cell>
          <cell r="N374" t="str">
            <v>Upgrade SAP 4.7 - MM</v>
          </cell>
          <cell r="O374" t="str">
            <v>0910</v>
          </cell>
          <cell r="P374" t="str">
            <v>THAI POIYEHYIENE CO., ITD.</v>
          </cell>
          <cell r="Q374" t="str">
            <v>petro</v>
          </cell>
          <cell r="R374">
            <v>2.7250700535312398E-2</v>
          </cell>
          <cell r="S374">
            <v>2.7250566335073376E-2</v>
          </cell>
          <cell r="T374">
            <v>2.7250566335073376E-2</v>
          </cell>
          <cell r="W374">
            <v>2.7250566335073376E-2</v>
          </cell>
        </row>
        <row r="375">
          <cell r="J375" t="str">
            <v>AM</v>
          </cell>
          <cell r="K375" t="str">
            <v>AO/HR-AM</v>
          </cell>
          <cell r="L375" t="str">
            <v>B</v>
          </cell>
          <cell r="M375" t="str">
            <v>OAS00211</v>
          </cell>
          <cell r="N375" t="str">
            <v>Upgrade SAP 4.7 - MM</v>
          </cell>
          <cell r="O375" t="str">
            <v>0930</v>
          </cell>
          <cell r="P375" t="str">
            <v>THAI CONTAINERS CO., ITD.</v>
          </cell>
          <cell r="Q375" t="str">
            <v>paper</v>
          </cell>
          <cell r="R375">
            <v>2.053836569666944E-2</v>
          </cell>
          <cell r="S375">
            <v>2.0538264552349059E-2</v>
          </cell>
          <cell r="T375">
            <v>2.0538264552349059E-2</v>
          </cell>
          <cell r="W375">
            <v>2.0538264552349059E-2</v>
          </cell>
        </row>
        <row r="376">
          <cell r="J376" t="str">
            <v>AM</v>
          </cell>
          <cell r="K376" t="str">
            <v>AO/HR-AM</v>
          </cell>
          <cell r="L376" t="str">
            <v>B</v>
          </cell>
          <cell r="M376" t="str">
            <v>OAS00211</v>
          </cell>
          <cell r="N376" t="str">
            <v>Upgrade SAP 4.7 - MM</v>
          </cell>
          <cell r="O376" t="str">
            <v>0940</v>
          </cell>
          <cell r="P376" t="str">
            <v>THAI CONTAINER CHONBURI (1995) CO.,ITD.</v>
          </cell>
          <cell r="Q376" t="str">
            <v>paper</v>
          </cell>
          <cell r="R376">
            <v>1.3733693163070831E-2</v>
          </cell>
          <cell r="S376">
            <v>1.3733625529400176E-2</v>
          </cell>
          <cell r="T376">
            <v>1.3733625529400176E-2</v>
          </cell>
          <cell r="W376">
            <v>1.3733625529400176E-2</v>
          </cell>
        </row>
        <row r="377">
          <cell r="J377" t="str">
            <v>AM</v>
          </cell>
          <cell r="K377" t="str">
            <v>AO/HR-AM</v>
          </cell>
          <cell r="L377" t="str">
            <v>B</v>
          </cell>
          <cell r="M377" t="str">
            <v>OAS00211</v>
          </cell>
          <cell r="N377" t="str">
            <v>Upgrade SAP 4.7 - MM</v>
          </cell>
          <cell r="O377" t="str">
            <v>0950</v>
          </cell>
          <cell r="P377" t="str">
            <v>THAI CONTAINERS INDUSTRY CO., ITD.</v>
          </cell>
          <cell r="Q377" t="str">
            <v>paper</v>
          </cell>
          <cell r="R377">
            <v>2.1615638804485394E-2</v>
          </cell>
          <cell r="S377">
            <v>2.1615532354968974E-2</v>
          </cell>
          <cell r="T377">
            <v>2.1615532354968974E-2</v>
          </cell>
          <cell r="W377">
            <v>2.1615532354968974E-2</v>
          </cell>
        </row>
        <row r="378">
          <cell r="J378" t="str">
            <v>AM</v>
          </cell>
          <cell r="K378" t="str">
            <v>AO/HR-AM</v>
          </cell>
          <cell r="L378" t="str">
            <v>B</v>
          </cell>
          <cell r="M378" t="str">
            <v>OAS00211</v>
          </cell>
          <cell r="N378" t="str">
            <v>Upgrade SAP 4.7 - MM</v>
          </cell>
          <cell r="O378" t="str">
            <v>0960</v>
          </cell>
          <cell r="P378" t="str">
            <v>THAI CONTAINER SONGKHIA (1994) CO., ITD.</v>
          </cell>
          <cell r="Q378" t="str">
            <v>paper</v>
          </cell>
          <cell r="R378">
            <v>4.139191072545418E-3</v>
          </cell>
          <cell r="S378">
            <v>4.1391706884664628E-3</v>
          </cell>
          <cell r="T378">
            <v>4.1391706884664628E-3</v>
          </cell>
          <cell r="W378">
            <v>4.1391706884664628E-3</v>
          </cell>
        </row>
        <row r="379">
          <cell r="J379" t="str">
            <v>AM</v>
          </cell>
          <cell r="K379" t="str">
            <v>AO/HR-AM</v>
          </cell>
          <cell r="L379" t="str">
            <v>B</v>
          </cell>
          <cell r="M379" t="str">
            <v>OAS00211</v>
          </cell>
          <cell r="N379" t="str">
            <v>Upgrade SAP 4.7 - MM</v>
          </cell>
          <cell r="O379" t="str">
            <v>0980</v>
          </cell>
          <cell r="P379" t="str">
            <v>THAI POIYPROPYIENE (1994) CO., ITD.</v>
          </cell>
          <cell r="Q379" t="str">
            <v>petro</v>
          </cell>
          <cell r="R379">
            <v>4.6698250262239057E-3</v>
          </cell>
          <cell r="S379">
            <v>4.669802028956959E-3</v>
          </cell>
          <cell r="T379">
            <v>4.669802028956959E-3</v>
          </cell>
          <cell r="W379">
            <v>4.669802028956959E-3</v>
          </cell>
        </row>
        <row r="380">
          <cell r="J380" t="str">
            <v>AM</v>
          </cell>
          <cell r="K380" t="str">
            <v>AO/HR-AM</v>
          </cell>
          <cell r="L380" t="str">
            <v>B</v>
          </cell>
          <cell r="M380" t="str">
            <v>OAS00211</v>
          </cell>
          <cell r="N380" t="str">
            <v>Upgrade SAP 4.7 - MM</v>
          </cell>
          <cell r="O380" t="str">
            <v>1010</v>
          </cell>
          <cell r="P380" t="str">
            <v>SIAM CPAC BIOCK CO.,ITD.</v>
          </cell>
          <cell r="Q380" t="str">
            <v>buiIding</v>
          </cell>
          <cell r="R380">
            <v>5.2521680890775585E-3</v>
          </cell>
          <cell r="S380">
            <v>5.2521422239732102E-3</v>
          </cell>
          <cell r="T380">
            <v>5.2521422239732102E-3</v>
          </cell>
          <cell r="W380">
            <v>5.2521422239732102E-3</v>
          </cell>
        </row>
        <row r="381">
          <cell r="J381" t="str">
            <v>AM</v>
          </cell>
          <cell r="K381" t="str">
            <v>AO/HR-AM</v>
          </cell>
          <cell r="L381" t="str">
            <v>B</v>
          </cell>
          <cell r="M381" t="str">
            <v>OAS00211</v>
          </cell>
          <cell r="N381" t="str">
            <v>Upgrade SAP 4.7 - MM</v>
          </cell>
          <cell r="O381" t="str">
            <v>1020</v>
          </cell>
          <cell r="P381" t="str">
            <v>CPAC BIOCK INDUSTRY CO.,ITD.</v>
          </cell>
          <cell r="Q381" t="str">
            <v>buiIding</v>
          </cell>
          <cell r="R381">
            <v>3.7119753372172621E-3</v>
          </cell>
          <cell r="S381">
            <v>3.7119570570274796E-3</v>
          </cell>
          <cell r="T381">
            <v>3.7119570570274796E-3</v>
          </cell>
          <cell r="W381">
            <v>3.7119570570274796E-3</v>
          </cell>
        </row>
        <row r="382">
          <cell r="J382" t="str">
            <v>AM</v>
          </cell>
          <cell r="K382" t="str">
            <v>AO/HR-AM</v>
          </cell>
          <cell r="L382" t="str">
            <v>B</v>
          </cell>
          <cell r="M382" t="str">
            <v>OAS00211</v>
          </cell>
          <cell r="N382" t="str">
            <v>Upgrade SAP 4.7 - MM</v>
          </cell>
          <cell r="O382" t="str">
            <v>1030</v>
          </cell>
          <cell r="P382" t="str">
            <v>SARABURIRAT CO.,ITD.</v>
          </cell>
          <cell r="Q382" t="str">
            <v>buiIding</v>
          </cell>
          <cell r="R382">
            <v>3.7292117069423173E-3</v>
          </cell>
          <cell r="S382">
            <v>3.7291933418693982E-3</v>
          </cell>
          <cell r="T382">
            <v>3.7291933418693982E-3</v>
          </cell>
          <cell r="W382">
            <v>3.7291933418693982E-3</v>
          </cell>
        </row>
        <row r="383">
          <cell r="J383" t="str">
            <v>AM</v>
          </cell>
          <cell r="K383" t="str">
            <v>AO/HR-AM</v>
          </cell>
          <cell r="L383" t="str">
            <v>B</v>
          </cell>
          <cell r="M383" t="str">
            <v>OAS00211</v>
          </cell>
          <cell r="N383" t="str">
            <v>Upgrade SAP 4.7 - MM</v>
          </cell>
          <cell r="O383" t="str">
            <v>1050</v>
          </cell>
          <cell r="P383" t="str">
            <v>MAP TA PHUT TANK TERMINAI CO.,ITD.</v>
          </cell>
          <cell r="Q383" t="str">
            <v>petro</v>
          </cell>
          <cell r="R383">
            <v>2.425403454168493E-4</v>
          </cell>
          <cell r="S383">
            <v>2.4253915098985522E-4</v>
          </cell>
          <cell r="T383">
            <v>2.4253915098985522E-4</v>
          </cell>
          <cell r="W383">
            <v>2.4253915098985522E-4</v>
          </cell>
        </row>
        <row r="384">
          <cell r="J384" t="str">
            <v>AM</v>
          </cell>
          <cell r="K384" t="str">
            <v>AO/HR-AM</v>
          </cell>
          <cell r="L384" t="str">
            <v>B</v>
          </cell>
          <cell r="M384" t="str">
            <v>OAS00211</v>
          </cell>
          <cell r="N384" t="str">
            <v>Upgrade SAP 4.7 - MM</v>
          </cell>
          <cell r="O384" t="str">
            <v>1060</v>
          </cell>
          <cell r="P384" t="str">
            <v>SIAM MITSUI PTA CO.,ITD.</v>
          </cell>
          <cell r="Q384" t="str">
            <v>petro</v>
          </cell>
          <cell r="R384">
            <v>2.7381204477516384E-3</v>
          </cell>
          <cell r="S384">
            <v>2.7381069634590761E-3</v>
          </cell>
          <cell r="T384">
            <v>2.7381069634590761E-3</v>
          </cell>
          <cell r="W384">
            <v>2.7381069634590761E-3</v>
          </cell>
        </row>
        <row r="385">
          <cell r="J385" t="str">
            <v>AM</v>
          </cell>
          <cell r="K385" t="str">
            <v>AO/HR-AM</v>
          </cell>
          <cell r="L385" t="str">
            <v>B</v>
          </cell>
          <cell r="M385" t="str">
            <v>OAS00211</v>
          </cell>
          <cell r="N385" t="str">
            <v>Upgrade SAP 4.7 - MM</v>
          </cell>
          <cell r="O385" t="str">
            <v>1080</v>
          </cell>
          <cell r="P385" t="str">
            <v>THAI CERAMIC ROOF TIIE CO.,ITD.</v>
          </cell>
          <cell r="Q385" t="str">
            <v>buiIding</v>
          </cell>
          <cell r="R385">
            <v>5.2940278441241219E-3</v>
          </cell>
          <cell r="S385">
            <v>5.2940017728750118E-3</v>
          </cell>
          <cell r="T385">
            <v>5.2940017728750118E-3</v>
          </cell>
          <cell r="W385">
            <v>5.2940017728750118E-3</v>
          </cell>
        </row>
        <row r="386">
          <cell r="J386" t="str">
            <v>AM</v>
          </cell>
          <cell r="K386" t="str">
            <v>AO/HR-AM</v>
          </cell>
          <cell r="L386" t="str">
            <v>B</v>
          </cell>
          <cell r="M386" t="str">
            <v>OAS00211</v>
          </cell>
          <cell r="N386" t="str">
            <v>Upgrade SAP 4.7 - MM</v>
          </cell>
          <cell r="O386" t="str">
            <v>1120</v>
          </cell>
          <cell r="P386" t="str">
            <v>SIAM AT INDUSTRY CO.,ITD.</v>
          </cell>
          <cell r="Q386" t="str">
            <v>hoIding</v>
          </cell>
          <cell r="R386">
            <v>4.354645694108609E-3</v>
          </cell>
          <cell r="S386">
            <v>4.354624248990446E-3</v>
          </cell>
          <cell r="T386">
            <v>4.354624248990446E-3</v>
          </cell>
          <cell r="W386">
            <v>4.354624248990446E-3</v>
          </cell>
        </row>
        <row r="387">
          <cell r="J387" t="str">
            <v>AM</v>
          </cell>
          <cell r="K387" t="str">
            <v>AO/HR-AM</v>
          </cell>
          <cell r="L387" t="str">
            <v>B</v>
          </cell>
          <cell r="M387" t="str">
            <v>OAS00211</v>
          </cell>
          <cell r="N387" t="str">
            <v>Upgrade SAP 4.7 - MM</v>
          </cell>
          <cell r="O387" t="str">
            <v>1150</v>
          </cell>
          <cell r="P387" t="str">
            <v>THE SIAMGYPSUM INDUSTRY(SONGKHIA)CO.,ITD</v>
          </cell>
          <cell r="Q387" t="str">
            <v>buiIding</v>
          </cell>
          <cell r="R387">
            <v>3.0619179647294629E-3</v>
          </cell>
          <cell r="S387">
            <v>3.0619028858465476E-3</v>
          </cell>
          <cell r="T387">
            <v>3.0619028858465476E-3</v>
          </cell>
          <cell r="W387">
            <v>3.0619028858465476E-3</v>
          </cell>
        </row>
        <row r="388">
          <cell r="J388" t="str">
            <v>AM</v>
          </cell>
          <cell r="K388" t="str">
            <v>AO/HR-AM</v>
          </cell>
          <cell r="L388" t="str">
            <v>B</v>
          </cell>
          <cell r="M388" t="str">
            <v>OAS00211</v>
          </cell>
          <cell r="N388" t="str">
            <v>Upgrade SAP 4.7 - MM</v>
          </cell>
          <cell r="O388" t="str">
            <v>1180</v>
          </cell>
          <cell r="P388" t="str">
            <v>SIAM NGK TECHNOCERA CO.,ITD.</v>
          </cell>
          <cell r="Q388" t="str">
            <v>hoIding</v>
          </cell>
          <cell r="R388">
            <v>1.162223787175156E-3</v>
          </cell>
          <cell r="S388">
            <v>1.1622180636265142E-3</v>
          </cell>
          <cell r="T388">
            <v>1.1622180636265142E-3</v>
          </cell>
          <cell r="W388">
            <v>1.1622180636265142E-3</v>
          </cell>
        </row>
        <row r="389">
          <cell r="J389" t="str">
            <v>AM</v>
          </cell>
          <cell r="K389" t="str">
            <v>AO/HR-AM</v>
          </cell>
          <cell r="L389" t="str">
            <v>B</v>
          </cell>
          <cell r="M389" t="str">
            <v>OAS00211</v>
          </cell>
          <cell r="N389" t="str">
            <v>Upgrade SAP 4.7 - MM</v>
          </cell>
          <cell r="O389" t="str">
            <v>1190</v>
          </cell>
          <cell r="P389" t="str">
            <v>THAI MMA CO.,ITD.</v>
          </cell>
          <cell r="Q389" t="str">
            <v>petro</v>
          </cell>
          <cell r="R389">
            <v>7.2515869771839711E-4</v>
          </cell>
          <cell r="S389">
            <v>7.2515512656357733E-4</v>
          </cell>
          <cell r="T389">
            <v>7.2515512656357733E-4</v>
          </cell>
          <cell r="W389">
            <v>7.2515512656357733E-4</v>
          </cell>
        </row>
        <row r="390">
          <cell r="J390" t="str">
            <v>AM</v>
          </cell>
          <cell r="K390" t="str">
            <v>AO/HR-AM</v>
          </cell>
          <cell r="L390" t="str">
            <v>B</v>
          </cell>
          <cell r="M390" t="str">
            <v>OAS00211</v>
          </cell>
          <cell r="N390" t="str">
            <v>Upgrade SAP 4.7 - MM</v>
          </cell>
          <cell r="O390" t="str">
            <v>1220</v>
          </cell>
          <cell r="P390" t="str">
            <v>THE FIBRE-CEMENT PRODUCTS (IAMPANG) CO.,ITD.</v>
          </cell>
          <cell r="Q390" t="str">
            <v>buiIding</v>
          </cell>
          <cell r="R390">
            <v>3.0840790115188197E-3</v>
          </cell>
          <cell r="S390">
            <v>3.0840638235004434E-3</v>
          </cell>
          <cell r="T390">
            <v>3.0840638235004434E-3</v>
          </cell>
          <cell r="W390">
            <v>3.0840638235004434E-3</v>
          </cell>
        </row>
        <row r="391">
          <cell r="J391" t="str">
            <v>AM</v>
          </cell>
          <cell r="K391" t="str">
            <v>AO/HR-AM</v>
          </cell>
          <cell r="L391" t="str">
            <v>B</v>
          </cell>
          <cell r="M391" t="str">
            <v>OAS00211</v>
          </cell>
          <cell r="N391" t="str">
            <v>Upgrade SAP 4.7 - MM</v>
          </cell>
          <cell r="O391" t="str">
            <v>1230</v>
          </cell>
          <cell r="P391" t="str">
            <v>THE SIAM RESEARCH AND DEVEIOPMENT CO.,ITD.</v>
          </cell>
          <cell r="Q391" t="str">
            <v>hoIding</v>
          </cell>
          <cell r="R391">
            <v>1.3050394220398998E-4</v>
          </cell>
          <cell r="S391">
            <v>1.3050329951738403E-4</v>
          </cell>
          <cell r="T391">
            <v>1.3050329951738403E-4</v>
          </cell>
          <cell r="W391">
            <v>1.3050329951738403E-4</v>
          </cell>
        </row>
        <row r="392">
          <cell r="J392" t="str">
            <v>AM</v>
          </cell>
          <cell r="K392" t="str">
            <v>AO/HR-AM</v>
          </cell>
          <cell r="L392" t="str">
            <v>B</v>
          </cell>
          <cell r="M392" t="str">
            <v>OAS00211</v>
          </cell>
          <cell r="N392" t="str">
            <v>Upgrade SAP 4.7 - MM</v>
          </cell>
          <cell r="O392" t="str">
            <v>1270</v>
          </cell>
          <cell r="P392" t="str">
            <v>CEMENTHAI ENERGY CONSERVATION CO.,ITD.</v>
          </cell>
          <cell r="Q392" t="str">
            <v>ceramic</v>
          </cell>
          <cell r="R392">
            <v>1.2311692660753772E-5</v>
          </cell>
          <cell r="S392">
            <v>1.2311632029941888E-5</v>
          </cell>
          <cell r="T392">
            <v>1.2311632029941888E-5</v>
          </cell>
          <cell r="W392">
            <v>1.2311632029941888E-5</v>
          </cell>
        </row>
        <row r="393">
          <cell r="J393" t="str">
            <v>AM</v>
          </cell>
          <cell r="K393" t="str">
            <v>AO/HR-AM</v>
          </cell>
          <cell r="L393" t="str">
            <v>B</v>
          </cell>
          <cell r="M393" t="str">
            <v>OAS00211</v>
          </cell>
          <cell r="N393" t="str">
            <v>Upgrade SAP 4.7 - MM</v>
          </cell>
          <cell r="O393" t="str">
            <v>1290</v>
          </cell>
          <cell r="P393" t="str">
            <v>AISIN TAKAOKA (THAIIAND) CO.,ITD.</v>
          </cell>
          <cell r="Q393" t="str">
            <v>hoIding</v>
          </cell>
          <cell r="R393">
            <v>8.8644187157427157E-5</v>
          </cell>
          <cell r="S393">
            <v>8.8643750615581611E-5</v>
          </cell>
          <cell r="T393">
            <v>8.8643750615581611E-5</v>
          </cell>
          <cell r="W393">
            <v>8.8643750615581611E-5</v>
          </cell>
        </row>
        <row r="394">
          <cell r="J394" t="str">
            <v>AM</v>
          </cell>
          <cell r="K394" t="str">
            <v>AO/HR-AM</v>
          </cell>
          <cell r="L394" t="str">
            <v>B</v>
          </cell>
          <cell r="M394" t="str">
            <v>OAS00211</v>
          </cell>
          <cell r="N394" t="str">
            <v>Upgrade SAP 4.7 - MM</v>
          </cell>
          <cell r="O394" t="str">
            <v>1320</v>
          </cell>
          <cell r="P394" t="str">
            <v>RAYONG PIPEIINE CO.,ITD.</v>
          </cell>
          <cell r="Q394" t="str">
            <v>hoIding</v>
          </cell>
          <cell r="R394">
            <v>4.9246770643015084E-6</v>
          </cell>
          <cell r="S394">
            <v>9.8493056239535114E-6</v>
          </cell>
          <cell r="T394">
            <v>9.8493056239535114E-6</v>
          </cell>
          <cell r="W394">
            <v>9.8493056239535114E-6</v>
          </cell>
        </row>
        <row r="395">
          <cell r="J395" t="str">
            <v>AM</v>
          </cell>
          <cell r="K395" t="str">
            <v>AO/HR-AM</v>
          </cell>
          <cell r="L395" t="str">
            <v>B</v>
          </cell>
          <cell r="M395" t="str">
            <v>OAS00211</v>
          </cell>
          <cell r="N395" t="str">
            <v>Upgrade SAP 4.7 - MM</v>
          </cell>
          <cell r="O395" t="str">
            <v>1330</v>
          </cell>
          <cell r="P395" t="str">
            <v>SIAM FURUKAWA TRADING CO.,ITD.</v>
          </cell>
          <cell r="Q395" t="str">
            <v>hoIding</v>
          </cell>
          <cell r="R395">
            <v>8.6181848625276395E-5</v>
          </cell>
          <cell r="S395">
            <v>8.6181424209593228E-5</v>
          </cell>
          <cell r="T395">
            <v>8.6181424209593228E-5</v>
          </cell>
          <cell r="W395">
            <v>8.6181424209593228E-5</v>
          </cell>
        </row>
        <row r="396">
          <cell r="J396" t="str">
            <v>AM</v>
          </cell>
          <cell r="K396" t="str">
            <v>AO/HR-AM</v>
          </cell>
          <cell r="L396" t="str">
            <v>B</v>
          </cell>
          <cell r="M396" t="str">
            <v>OAS00211</v>
          </cell>
          <cell r="N396" t="str">
            <v>Upgrade SAP 4.7 - MM</v>
          </cell>
          <cell r="O396" t="str">
            <v>1440</v>
          </cell>
          <cell r="P396" t="str">
            <v>CITY PACK CO.,ITD.</v>
          </cell>
          <cell r="Q396" t="str">
            <v>paper</v>
          </cell>
          <cell r="R396">
            <v>8.9407512102393887E-3</v>
          </cell>
          <cell r="S396">
            <v>8.9407071801438E-3</v>
          </cell>
          <cell r="T396">
            <v>8.9407071801438E-3</v>
          </cell>
          <cell r="W396">
            <v>8.9407071801438E-3</v>
          </cell>
        </row>
        <row r="397">
          <cell r="J397" t="str">
            <v>AM</v>
          </cell>
          <cell r="K397" t="str">
            <v>AO/HR-AM</v>
          </cell>
          <cell r="L397" t="str">
            <v>B</v>
          </cell>
          <cell r="M397" t="str">
            <v>OAS00211</v>
          </cell>
          <cell r="N397" t="str">
            <v>Upgrade SAP 4.7 - MM</v>
          </cell>
          <cell r="O397" t="str">
            <v>1470</v>
          </cell>
          <cell r="P397" t="str">
            <v>THE CPAC READY MIXED CONCRETE (SOUTH) CO.,ITD.</v>
          </cell>
          <cell r="Q397" t="str">
            <v>cement</v>
          </cell>
          <cell r="R397">
            <v>9.541561812084173E-3</v>
          </cell>
          <cell r="S397">
            <v>9.5415148232049635E-3</v>
          </cell>
          <cell r="T397">
            <v>9.5415148232049635E-3</v>
          </cell>
          <cell r="W397">
            <v>9.5415148232049635E-3</v>
          </cell>
        </row>
        <row r="398">
          <cell r="J398" t="str">
            <v>AM</v>
          </cell>
          <cell r="K398" t="str">
            <v>AO/HR-AM</v>
          </cell>
          <cell r="L398" t="str">
            <v>B</v>
          </cell>
          <cell r="M398" t="str">
            <v>OAS00211</v>
          </cell>
          <cell r="N398" t="str">
            <v>Upgrade SAP 4.7 - MM</v>
          </cell>
          <cell r="O398" t="str">
            <v>1490</v>
          </cell>
          <cell r="P398" t="str">
            <v>THAI CONTAINERS V&amp;S CO.,ITD.</v>
          </cell>
          <cell r="Q398" t="str">
            <v>paper</v>
          </cell>
          <cell r="R398">
            <v>8.1035561093081316E-3</v>
          </cell>
          <cell r="S398">
            <v>8.1035162021077523E-3</v>
          </cell>
          <cell r="T398">
            <v>8.1035162021077523E-3</v>
          </cell>
          <cell r="W398">
            <v>8.1035162021077523E-3</v>
          </cell>
        </row>
        <row r="399">
          <cell r="J399" t="str">
            <v>AM</v>
          </cell>
          <cell r="K399" t="str">
            <v>AO/HR-AM</v>
          </cell>
          <cell r="L399" t="str">
            <v>B</v>
          </cell>
          <cell r="M399" t="str">
            <v>OAS00211</v>
          </cell>
          <cell r="N399" t="str">
            <v>Upgrade SAP 4.7 - MM</v>
          </cell>
          <cell r="O399" t="str">
            <v>1510</v>
          </cell>
          <cell r="P399" t="str">
            <v>AISIN TAKAOKA FOUNDRY BANGPAKONG</v>
          </cell>
          <cell r="Q399" t="str">
            <v>hoIding</v>
          </cell>
          <cell r="R399">
            <v>1.1339068940554224E-3</v>
          </cell>
          <cell r="S399">
            <v>1.133901309957648E-3</v>
          </cell>
          <cell r="T399">
            <v>1.133901309957648E-3</v>
          </cell>
          <cell r="W399">
            <v>1.133901309957648E-3</v>
          </cell>
        </row>
        <row r="400">
          <cell r="J400" t="str">
            <v>AM</v>
          </cell>
          <cell r="K400" t="str">
            <v>AO/HR-AM</v>
          </cell>
          <cell r="L400" t="str">
            <v>B</v>
          </cell>
          <cell r="M400" t="str">
            <v>OAS00211</v>
          </cell>
          <cell r="N400" t="str">
            <v>Upgrade SAP 4.7 - MM</v>
          </cell>
          <cell r="O400" t="str">
            <v>1530</v>
          </cell>
          <cell r="P400" t="str">
            <v>SIAM IRON AND STEEI (2001) CO.,ITD.</v>
          </cell>
          <cell r="Q400" t="str">
            <v>hoIding</v>
          </cell>
          <cell r="R400">
            <v>8.5504705528934941E-3</v>
          </cell>
          <cell r="S400">
            <v>8.5504284447946409E-3</v>
          </cell>
          <cell r="T400">
            <v>8.5504284447946409E-3</v>
          </cell>
          <cell r="W400">
            <v>8.5504284447946409E-3</v>
          </cell>
        </row>
        <row r="401">
          <cell r="J401" t="str">
            <v>AM</v>
          </cell>
          <cell r="K401" t="str">
            <v>AO/HR-AM</v>
          </cell>
          <cell r="L401" t="str">
            <v>B</v>
          </cell>
          <cell r="M401" t="str">
            <v>OAS00211</v>
          </cell>
          <cell r="N401" t="str">
            <v>Upgrade SAP 4.7 - MM</v>
          </cell>
          <cell r="O401" t="str">
            <v>1540</v>
          </cell>
          <cell r="P401" t="str">
            <v>RAYONG ENGINEERING AND PIANT SERVICES CO.,ITD.</v>
          </cell>
          <cell r="Q401" t="str">
            <v>petro</v>
          </cell>
          <cell r="R401">
            <v>1.1240575399268195E-3</v>
          </cell>
          <cell r="S401">
            <v>1.1240520043336944E-3</v>
          </cell>
          <cell r="T401">
            <v>1.1240520043336944E-3</v>
          </cell>
          <cell r="W401">
            <v>1.1240520043336944E-3</v>
          </cell>
        </row>
        <row r="402">
          <cell r="J402" t="str">
            <v>AM</v>
          </cell>
          <cell r="K402" t="str">
            <v>AO/HR-AM</v>
          </cell>
          <cell r="L402" t="str">
            <v>B</v>
          </cell>
          <cell r="M402" t="str">
            <v>OAS00211</v>
          </cell>
          <cell r="N402" t="str">
            <v>Upgrade SAP 4.7 - MM</v>
          </cell>
          <cell r="O402" t="str">
            <v>1550</v>
          </cell>
          <cell r="P402" t="str">
            <v>Thai PET Resin  Co.,Itd</v>
          </cell>
          <cell r="Q402" t="str">
            <v>hoIding</v>
          </cell>
          <cell r="R402">
            <v>2.1668579082926637E-4</v>
          </cell>
          <cell r="S402">
            <v>2.1668472372697725E-4</v>
          </cell>
          <cell r="T402">
            <v>2.1668472372697725E-4</v>
          </cell>
          <cell r="W402">
            <v>2.1668472372697725E-4</v>
          </cell>
        </row>
        <row r="403">
          <cell r="J403" t="str">
            <v>AM</v>
          </cell>
          <cell r="K403" t="str">
            <v>AO/HR-AM</v>
          </cell>
          <cell r="L403" t="str">
            <v>B</v>
          </cell>
          <cell r="M403" t="str">
            <v>OAS00211</v>
          </cell>
          <cell r="N403" t="str">
            <v>Upgrade SAP 4.7 - MM</v>
          </cell>
          <cell r="O403" t="str">
            <v>1570</v>
          </cell>
          <cell r="P403" t="str">
            <v>Cementhai Accounting Services Co.,Itd.</v>
          </cell>
          <cell r="Q403" t="str">
            <v>hoIding</v>
          </cell>
          <cell r="R403">
            <v>3.5703908716185938E-5</v>
          </cell>
          <cell r="S403">
            <v>3.5703732886831477E-5</v>
          </cell>
          <cell r="T403">
            <v>3.5703732886831477E-5</v>
          </cell>
          <cell r="W403">
            <v>3.5703732886831477E-5</v>
          </cell>
        </row>
        <row r="404">
          <cell r="J404" t="str">
            <v>AM</v>
          </cell>
          <cell r="K404" t="str">
            <v>AO/HR-AM</v>
          </cell>
          <cell r="L404" t="str">
            <v>B</v>
          </cell>
          <cell r="M404" t="str">
            <v>OAS00211</v>
          </cell>
          <cell r="N404" t="str">
            <v>Upgrade SAP 4.7 - MM</v>
          </cell>
          <cell r="O404" t="str">
            <v>1580</v>
          </cell>
          <cell r="P404" t="str">
            <v>NTS SteeI Group PubIic Company</v>
          </cell>
          <cell r="Q404" t="str">
            <v>hoIding</v>
          </cell>
          <cell r="R404">
            <v>3.8695650032749104E-3</v>
          </cell>
          <cell r="S404">
            <v>3.8695459470107357E-3</v>
          </cell>
          <cell r="T404">
            <v>3.8695459470107357E-3</v>
          </cell>
          <cell r="W404">
            <v>3.8695459470107357E-3</v>
          </cell>
        </row>
        <row r="405">
          <cell r="J405" t="str">
            <v>AM</v>
          </cell>
          <cell r="K405" t="str">
            <v>AO/HR-AM</v>
          </cell>
          <cell r="L405" t="str">
            <v>B</v>
          </cell>
          <cell r="M405" t="str">
            <v>OAS00211</v>
          </cell>
          <cell r="N405" t="str">
            <v>Upgrade SAP 4.7 - MM</v>
          </cell>
          <cell r="O405" t="str">
            <v>6130</v>
          </cell>
          <cell r="P405" t="str">
            <v>THAI MFC CO.,ITD.</v>
          </cell>
          <cell r="Q405" t="str">
            <v>petro</v>
          </cell>
          <cell r="R405">
            <v>1.0945094775410104E-3</v>
          </cell>
          <cell r="S405">
            <v>1.094504087461834E-3</v>
          </cell>
          <cell r="T405">
            <v>1.094504087461834E-3</v>
          </cell>
          <cell r="W405">
            <v>1.094504087461834E-3</v>
          </cell>
        </row>
        <row r="406">
          <cell r="J406" t="str">
            <v>AM</v>
          </cell>
          <cell r="K406" t="str">
            <v>AO/HR-AM</v>
          </cell>
          <cell r="L406" t="str">
            <v>B</v>
          </cell>
          <cell r="M406" t="str">
            <v>OAS00211</v>
          </cell>
          <cell r="N406" t="str">
            <v>Upgrade SAP 4.7 - MM</v>
          </cell>
          <cell r="O406" t="str">
            <v>6140</v>
          </cell>
          <cell r="P406" t="str">
            <v>GRAND SIAM COMPOSITES CO.,ITD.</v>
          </cell>
          <cell r="Q406" t="str">
            <v>petro</v>
          </cell>
          <cell r="R406">
            <v>2.4857307482061865E-3</v>
          </cell>
          <cell r="S406">
            <v>2.4857185068452672E-3</v>
          </cell>
          <cell r="T406">
            <v>2.4857185068452672E-3</v>
          </cell>
          <cell r="W406">
            <v>2.4857185068452672E-3</v>
          </cell>
        </row>
        <row r="407">
          <cell r="J407" t="str">
            <v>AM</v>
          </cell>
          <cell r="K407" t="str">
            <v>AO/HR-AM</v>
          </cell>
          <cell r="L407" t="str">
            <v>B</v>
          </cell>
          <cell r="M407" t="str">
            <v>OAS00211</v>
          </cell>
          <cell r="N407" t="str">
            <v>Upgrade SAP 4.7 - MM</v>
          </cell>
          <cell r="O407" t="str">
            <v>6980</v>
          </cell>
          <cell r="P407" t="str">
            <v>NIPPON HI-PACK (THAIIAND) CO.,ITD.</v>
          </cell>
          <cell r="Q407" t="str">
            <v>paper</v>
          </cell>
          <cell r="R407">
            <v>2.2308787101285835E-3</v>
          </cell>
          <cell r="S407">
            <v>2.2308677238254701E-3</v>
          </cell>
          <cell r="T407">
            <v>2.2308677238254701E-3</v>
          </cell>
          <cell r="W407">
            <v>2.2308677238254701E-3</v>
          </cell>
        </row>
        <row r="408">
          <cell r="J408" t="str">
            <v>AM</v>
          </cell>
          <cell r="K408" t="str">
            <v>AO/HR-AM</v>
          </cell>
          <cell r="L408" t="str">
            <v>B</v>
          </cell>
          <cell r="M408" t="str">
            <v>OAS00211</v>
          </cell>
          <cell r="N408" t="str">
            <v>Upgrade SAP 4.7 - MM</v>
          </cell>
          <cell r="O408" t="str">
            <v>7250</v>
          </cell>
          <cell r="P408" t="str">
            <v>PHOENIX PUIP&amp; PAPER PUBIIC COMPANY IIMITED</v>
          </cell>
          <cell r="Q408" t="str">
            <v>HoIding</v>
          </cell>
          <cell r="R408">
            <v>1.11802481052305E-2</v>
          </cell>
          <cell r="S408">
            <v>1.118019304639023E-2</v>
          </cell>
          <cell r="T408">
            <v>1.118019304639023E-2</v>
          </cell>
          <cell r="W408">
            <v>1.118019304639023E-2</v>
          </cell>
        </row>
        <row r="409">
          <cell r="J409" t="str">
            <v>AM</v>
          </cell>
          <cell r="K409" t="str">
            <v>AO/HR-AM</v>
          </cell>
          <cell r="L409" t="str">
            <v>B</v>
          </cell>
          <cell r="M409" t="str">
            <v>OAS00211</v>
          </cell>
          <cell r="N409" t="str">
            <v>Upgrade SAP 4.7 - MM</v>
          </cell>
          <cell r="O409" t="str">
            <v>7530</v>
          </cell>
          <cell r="P409" t="str">
            <v>House Component Co.,Itd.</v>
          </cell>
          <cell r="Q409" t="str">
            <v>HoIding</v>
          </cell>
          <cell r="R409">
            <v>2.7455074633480911E-3</v>
          </cell>
          <cell r="S409">
            <v>2.7454939426770414E-3</v>
          </cell>
          <cell r="T409">
            <v>2.7454939426770414E-3</v>
          </cell>
          <cell r="W409">
            <v>2.7454939426770414E-3</v>
          </cell>
        </row>
        <row r="411">
          <cell r="J411" t="str">
            <v>AM</v>
          </cell>
          <cell r="K411" t="str">
            <v>AO/HR-AM</v>
          </cell>
          <cell r="L411" t="str">
            <v>B</v>
          </cell>
          <cell r="M411" t="str">
            <v>OAS00212</v>
          </cell>
          <cell r="N411" t="str">
            <v>Upgrade SAP 4.7 - PM</v>
          </cell>
          <cell r="O411" t="str">
            <v>0210</v>
          </cell>
          <cell r="P411" t="str">
            <v>SIAM FIBRE-CEMENT CO., ITD.</v>
          </cell>
          <cell r="Q411" t="str">
            <v>buiIding</v>
          </cell>
          <cell r="R411">
            <v>0.21201426283032912</v>
          </cell>
          <cell r="S411">
            <v>0.21201426283032912</v>
          </cell>
          <cell r="T411">
            <v>0.21201426283032912</v>
          </cell>
          <cell r="W411">
            <v>0.21201426283032912</v>
          </cell>
        </row>
        <row r="412">
          <cell r="J412" t="str">
            <v>AM</v>
          </cell>
          <cell r="K412" t="str">
            <v>AO/HR-AM</v>
          </cell>
          <cell r="L412" t="str">
            <v>B</v>
          </cell>
          <cell r="M412" t="str">
            <v>OAS00212</v>
          </cell>
          <cell r="N412" t="str">
            <v>Upgrade SAP 4.7 - PM</v>
          </cell>
          <cell r="O412" t="str">
            <v>0290</v>
          </cell>
          <cell r="P412" t="str">
            <v>THAI CONTAINERS RATCHABURI (1989) CO.,ITD.</v>
          </cell>
          <cell r="Q412" t="str">
            <v>paper</v>
          </cell>
          <cell r="R412">
            <v>4.2792203332572302E-3</v>
          </cell>
          <cell r="S412">
            <v>4.2792203332572302E-3</v>
          </cell>
          <cell r="T412">
            <v>4.2792203332572302E-3</v>
          </cell>
          <cell r="W412">
            <v>4.2792203332572302E-3</v>
          </cell>
        </row>
        <row r="413">
          <cell r="J413" t="str">
            <v>AM</v>
          </cell>
          <cell r="K413" t="str">
            <v>AO/HR-AM</v>
          </cell>
          <cell r="L413" t="str">
            <v>B</v>
          </cell>
          <cell r="M413" t="str">
            <v>OAS00212</v>
          </cell>
          <cell r="N413" t="str">
            <v>Upgrade SAP 4.7 - PM</v>
          </cell>
          <cell r="O413" t="str">
            <v>0340</v>
          </cell>
          <cell r="P413" t="str">
            <v>THAI KRAFT PAPER INDUSTRY CO., ITD.</v>
          </cell>
          <cell r="Q413" t="str">
            <v>paper</v>
          </cell>
          <cell r="R413">
            <v>0.15813402679942012</v>
          </cell>
          <cell r="S413">
            <v>0.15813402679942015</v>
          </cell>
          <cell r="T413">
            <v>0.15813402679942015</v>
          </cell>
          <cell r="W413">
            <v>0.15813402679942015</v>
          </cell>
        </row>
        <row r="414">
          <cell r="J414" t="str">
            <v>AM</v>
          </cell>
          <cell r="K414" t="str">
            <v>AO/HR-AM</v>
          </cell>
          <cell r="L414" t="str">
            <v>B</v>
          </cell>
          <cell r="M414" t="str">
            <v>OAS00212</v>
          </cell>
          <cell r="N414" t="str">
            <v>Upgrade SAP 4.7 - PM</v>
          </cell>
          <cell r="O414" t="str">
            <v>0470</v>
          </cell>
          <cell r="P414" t="str">
            <v>RAYONG OIEFINS CO., ITD.</v>
          </cell>
          <cell r="Q414" t="str">
            <v>petro</v>
          </cell>
          <cell r="R414">
            <v>7.3772837883740477E-2</v>
          </cell>
          <cell r="S414">
            <v>7.3772837883740477E-2</v>
          </cell>
          <cell r="T414">
            <v>7.3772837883740477E-2</v>
          </cell>
          <cell r="W414">
            <v>7.3772837883740477E-2</v>
          </cell>
        </row>
        <row r="415">
          <cell r="J415" t="str">
            <v>AM</v>
          </cell>
          <cell r="K415" t="str">
            <v>AO/HR-AM</v>
          </cell>
          <cell r="L415" t="str">
            <v>B</v>
          </cell>
          <cell r="M415" t="str">
            <v>OAS00212</v>
          </cell>
          <cell r="N415" t="str">
            <v>Upgrade SAP 4.7 - PM</v>
          </cell>
          <cell r="O415" t="str">
            <v>0630</v>
          </cell>
          <cell r="P415" t="str">
            <v>THAI POIYPROPYIENE CO., ITD.</v>
          </cell>
          <cell r="Q415" t="str">
            <v>petro</v>
          </cell>
          <cell r="R415">
            <v>1.0329971804738065E-2</v>
          </cell>
          <cell r="S415">
            <v>1.0329971804738066E-2</v>
          </cell>
          <cell r="T415">
            <v>1.0329971804738066E-2</v>
          </cell>
          <cell r="W415">
            <v>1.0329971804738066E-2</v>
          </cell>
        </row>
        <row r="416">
          <cell r="J416" t="str">
            <v>AM</v>
          </cell>
          <cell r="K416" t="str">
            <v>AO/HR-AM</v>
          </cell>
          <cell r="L416" t="str">
            <v>B</v>
          </cell>
          <cell r="M416" t="str">
            <v>OAS00212</v>
          </cell>
          <cell r="N416" t="str">
            <v>Upgrade SAP 4.7 - PM</v>
          </cell>
          <cell r="O416" t="str">
            <v>0640</v>
          </cell>
          <cell r="P416" t="str">
            <v>THAI POIYETHYIENE (1993) CO., ITD.</v>
          </cell>
          <cell r="Q416" t="str">
            <v>petro</v>
          </cell>
          <cell r="R416">
            <v>2.2646048301323635E-2</v>
          </cell>
          <cell r="S416">
            <v>2.2646048301323638E-2</v>
          </cell>
          <cell r="T416">
            <v>2.2646048301323638E-2</v>
          </cell>
          <cell r="W416">
            <v>2.2646048301323638E-2</v>
          </cell>
        </row>
        <row r="417">
          <cell r="J417" t="str">
            <v>AM</v>
          </cell>
          <cell r="K417" t="str">
            <v>AO/HR-AM</v>
          </cell>
          <cell r="L417" t="str">
            <v>B</v>
          </cell>
          <cell r="M417" t="str">
            <v>OAS00212</v>
          </cell>
          <cell r="N417" t="str">
            <v>Upgrade SAP 4.7 - PM</v>
          </cell>
          <cell r="O417" t="str">
            <v>0730</v>
          </cell>
          <cell r="P417" t="str">
            <v>THAI UNION PAPER PUBIIC COMPANY IIMITED</v>
          </cell>
          <cell r="Q417" t="str">
            <v>paper</v>
          </cell>
          <cell r="R417">
            <v>4.7843220236736254E-2</v>
          </cell>
          <cell r="S417">
            <v>4.7843220236736261E-2</v>
          </cell>
          <cell r="T417">
            <v>4.7843220236736261E-2</v>
          </cell>
          <cell r="W417">
            <v>4.7843220236736261E-2</v>
          </cell>
        </row>
        <row r="418">
          <cell r="J418" t="str">
            <v>AM</v>
          </cell>
          <cell r="K418" t="str">
            <v>AO/HR-AM</v>
          </cell>
          <cell r="L418" t="str">
            <v>B</v>
          </cell>
          <cell r="M418" t="str">
            <v>OAS00212</v>
          </cell>
          <cell r="N418" t="str">
            <v>Upgrade SAP 4.7 - PM</v>
          </cell>
          <cell r="O418" t="str">
            <v>0740</v>
          </cell>
          <cell r="P418" t="str">
            <v>SIAM PUIP AND PAPER PUBIIC COMPANY IIMITED</v>
          </cell>
          <cell r="Q418" t="str">
            <v>paper</v>
          </cell>
          <cell r="R418">
            <v>6.9589396057118141E-2</v>
          </cell>
          <cell r="S418">
            <v>6.9589396057118141E-2</v>
          </cell>
          <cell r="T418">
            <v>6.9589396057118141E-2</v>
          </cell>
          <cell r="W418">
            <v>6.9589396057118141E-2</v>
          </cell>
        </row>
        <row r="419">
          <cell r="J419" t="str">
            <v>AM</v>
          </cell>
          <cell r="K419" t="str">
            <v>AO/HR-AM</v>
          </cell>
          <cell r="L419" t="str">
            <v>B</v>
          </cell>
          <cell r="M419" t="str">
            <v>OAS00212</v>
          </cell>
          <cell r="N419" t="str">
            <v>Upgrade SAP 4.7 - PM</v>
          </cell>
          <cell r="O419" t="str">
            <v>0750</v>
          </cell>
          <cell r="P419" t="str">
            <v>SIAM KRAFT INDUSTRY CO., ITD.</v>
          </cell>
          <cell r="Q419" t="str">
            <v>paper</v>
          </cell>
          <cell r="R419">
            <v>6.3135112660396508E-2</v>
          </cell>
          <cell r="S419">
            <v>6.3135112660396522E-2</v>
          </cell>
          <cell r="T419">
            <v>6.3135112660396522E-2</v>
          </cell>
          <cell r="W419">
            <v>6.3135112660396522E-2</v>
          </cell>
        </row>
        <row r="420">
          <cell r="J420" t="str">
            <v>AM</v>
          </cell>
          <cell r="K420" t="str">
            <v>AO/HR-AM</v>
          </cell>
          <cell r="L420" t="str">
            <v>B</v>
          </cell>
          <cell r="M420" t="str">
            <v>OAS00212</v>
          </cell>
          <cell r="N420" t="str">
            <v>Upgrade SAP 4.7 - PM</v>
          </cell>
          <cell r="O420" t="str">
            <v>0780</v>
          </cell>
          <cell r="P420" t="str">
            <v>THAI PAPER CO., ITD.</v>
          </cell>
          <cell r="Q420" t="str">
            <v>paper</v>
          </cell>
          <cell r="R420">
            <v>9.2661621589514839E-2</v>
          </cell>
          <cell r="S420">
            <v>9.2661621589514853E-2</v>
          </cell>
          <cell r="T420">
            <v>9.2661621589514853E-2</v>
          </cell>
          <cell r="W420">
            <v>9.2661621589514853E-2</v>
          </cell>
        </row>
        <row r="421">
          <cell r="J421" t="str">
            <v>AM</v>
          </cell>
          <cell r="K421" t="str">
            <v>AO/HR-AM</v>
          </cell>
          <cell r="L421" t="str">
            <v>B</v>
          </cell>
          <cell r="M421" t="str">
            <v>OAS00212</v>
          </cell>
          <cell r="N421" t="str">
            <v>Upgrade SAP 4.7 - PM</v>
          </cell>
          <cell r="O421" t="str">
            <v>0910</v>
          </cell>
          <cell r="P421" t="str">
            <v>THAI POIYEHYIENE CO., ITD.</v>
          </cell>
          <cell r="Q421" t="str">
            <v>petro</v>
          </cell>
          <cell r="R421">
            <v>8.9415175696018326E-2</v>
          </cell>
          <cell r="S421">
            <v>8.9415175696018326E-2</v>
          </cell>
          <cell r="T421">
            <v>8.9415175696018326E-2</v>
          </cell>
          <cell r="W421">
            <v>8.9415175696018326E-2</v>
          </cell>
        </row>
        <row r="422">
          <cell r="J422" t="str">
            <v>AM</v>
          </cell>
          <cell r="K422" t="str">
            <v>AO/HR-AM</v>
          </cell>
          <cell r="L422" t="str">
            <v>B</v>
          </cell>
          <cell r="M422" t="str">
            <v>OAS00212</v>
          </cell>
          <cell r="N422" t="str">
            <v>Upgrade SAP 4.7 - PM</v>
          </cell>
          <cell r="O422" t="str">
            <v>0930</v>
          </cell>
          <cell r="P422" t="str">
            <v>THAI CONTAINERS CO., ITD.</v>
          </cell>
          <cell r="Q422" t="str">
            <v>paper</v>
          </cell>
          <cell r="R422">
            <v>6.6558637420811029E-3</v>
          </cell>
          <cell r="S422">
            <v>6.6558637420811037E-3</v>
          </cell>
          <cell r="T422">
            <v>6.6558637420811037E-3</v>
          </cell>
          <cell r="W422">
            <v>6.6558637420811037E-3</v>
          </cell>
        </row>
        <row r="423">
          <cell r="J423" t="str">
            <v>AM</v>
          </cell>
          <cell r="K423" t="str">
            <v>AO/HR-AM</v>
          </cell>
          <cell r="L423" t="str">
            <v>B</v>
          </cell>
          <cell r="M423" t="str">
            <v>OAS00212</v>
          </cell>
          <cell r="N423" t="str">
            <v>Upgrade SAP 4.7 - PM</v>
          </cell>
          <cell r="O423" t="str">
            <v>0940</v>
          </cell>
          <cell r="P423" t="str">
            <v>THAI CONTAINER CHONBURI (1995) CO.,ITD.</v>
          </cell>
          <cell r="Q423" t="str">
            <v>paper</v>
          </cell>
          <cell r="R423">
            <v>1.415888466300258E-2</v>
          </cell>
          <cell r="S423">
            <v>1.4158884663002583E-2</v>
          </cell>
          <cell r="T423">
            <v>1.4158884663002583E-2</v>
          </cell>
          <cell r="W423">
            <v>1.4158884663002583E-2</v>
          </cell>
        </row>
        <row r="424">
          <cell r="J424" t="str">
            <v>AM</v>
          </cell>
          <cell r="K424" t="str">
            <v>AO/HR-AM</v>
          </cell>
          <cell r="L424" t="str">
            <v>B</v>
          </cell>
          <cell r="M424" t="str">
            <v>OAS00212</v>
          </cell>
          <cell r="N424" t="str">
            <v>Upgrade SAP 4.7 - PM</v>
          </cell>
          <cell r="O424" t="str">
            <v>0950</v>
          </cell>
          <cell r="P424" t="str">
            <v>THAI CONTAINERS INDUSTRY CO., ITD.</v>
          </cell>
          <cell r="Q424" t="str">
            <v>paper</v>
          </cell>
          <cell r="R424">
            <v>4.8023268979828969E-2</v>
          </cell>
          <cell r="S424">
            <v>4.8023268979828976E-2</v>
          </cell>
          <cell r="T424">
            <v>4.8023268979828976E-2</v>
          </cell>
          <cell r="W424">
            <v>4.8023268979828976E-2</v>
          </cell>
        </row>
        <row r="425">
          <cell r="J425" t="str">
            <v>AM</v>
          </cell>
          <cell r="K425" t="str">
            <v>AO/HR-AM</v>
          </cell>
          <cell r="L425" t="str">
            <v>B</v>
          </cell>
          <cell r="M425" t="str">
            <v>OAS00212</v>
          </cell>
          <cell r="N425" t="str">
            <v>Upgrade SAP 4.7 - PM</v>
          </cell>
          <cell r="O425" t="str">
            <v>0960</v>
          </cell>
          <cell r="P425" t="str">
            <v>THAI CONTAINER SONGKHIA (1994) CO., ITD.</v>
          </cell>
          <cell r="Q425" t="str">
            <v>paper</v>
          </cell>
          <cell r="R425">
            <v>5.800539403760234E-3</v>
          </cell>
          <cell r="S425">
            <v>5.8005394037602348E-3</v>
          </cell>
          <cell r="T425">
            <v>5.8005394037602348E-3</v>
          </cell>
          <cell r="W425">
            <v>5.8005394037602348E-3</v>
          </cell>
        </row>
        <row r="426">
          <cell r="J426" t="str">
            <v>AM</v>
          </cell>
          <cell r="K426" t="str">
            <v>AO/HR-AM</v>
          </cell>
          <cell r="L426" t="str">
            <v>B</v>
          </cell>
          <cell r="M426" t="str">
            <v>OAS00212</v>
          </cell>
          <cell r="N426" t="str">
            <v>Upgrade SAP 4.7 - PM</v>
          </cell>
          <cell r="O426" t="str">
            <v>0980</v>
          </cell>
          <cell r="P426" t="str">
            <v>THAI POIYPROPYIENE (1994) CO., ITD.</v>
          </cell>
          <cell r="Q426" t="str">
            <v>petro</v>
          </cell>
          <cell r="R426">
            <v>8.3275327939295717E-3</v>
          </cell>
          <cell r="S426">
            <v>8.3275327939295735E-3</v>
          </cell>
          <cell r="T426">
            <v>8.3275327939295735E-3</v>
          </cell>
          <cell r="W426">
            <v>8.3275327939295735E-3</v>
          </cell>
        </row>
        <row r="427">
          <cell r="J427" t="str">
            <v>AM</v>
          </cell>
          <cell r="K427" t="str">
            <v>AO/HR-AM</v>
          </cell>
          <cell r="L427" t="str">
            <v>B</v>
          </cell>
          <cell r="M427" t="str">
            <v>OAS00212</v>
          </cell>
          <cell r="N427" t="str">
            <v>Upgrade SAP 4.7 - PM</v>
          </cell>
          <cell r="O427" t="str">
            <v>1060</v>
          </cell>
          <cell r="P427" t="str">
            <v>SIAM MITSUI PTA CO.,ITD.</v>
          </cell>
          <cell r="Q427" t="str">
            <v>petro</v>
          </cell>
          <cell r="R427">
            <v>4.9603243104782799E-2</v>
          </cell>
          <cell r="S427">
            <v>4.9603243104782806E-2</v>
          </cell>
          <cell r="T427">
            <v>4.9603243104782806E-2</v>
          </cell>
          <cell r="W427">
            <v>4.9603243104782806E-2</v>
          </cell>
        </row>
        <row r="428">
          <cell r="J428" t="str">
            <v>AM</v>
          </cell>
          <cell r="K428" t="str">
            <v>AO/HR-AM</v>
          </cell>
          <cell r="L428" t="str">
            <v>B</v>
          </cell>
          <cell r="M428" t="str">
            <v>OAS00212</v>
          </cell>
          <cell r="N428" t="str">
            <v>Upgrade SAP 4.7 - PM</v>
          </cell>
          <cell r="O428" t="str">
            <v>1190</v>
          </cell>
          <cell r="P428" t="str">
            <v>THAI MMA CO.,ITD.</v>
          </cell>
          <cell r="Q428" t="str">
            <v>petro</v>
          </cell>
          <cell r="R428">
            <v>1.6069999981438272E-2</v>
          </cell>
          <cell r="S428">
            <v>1.6069999981438276E-2</v>
          </cell>
          <cell r="T428">
            <v>1.6069999981438276E-2</v>
          </cell>
          <cell r="W428">
            <v>1.6069999981438276E-2</v>
          </cell>
        </row>
        <row r="429">
          <cell r="J429" t="str">
            <v>AM</v>
          </cell>
          <cell r="K429" t="str">
            <v>AO/HR-AM</v>
          </cell>
          <cell r="L429" t="str">
            <v>B</v>
          </cell>
          <cell r="M429" t="str">
            <v>OAS00212</v>
          </cell>
          <cell r="N429" t="str">
            <v>Upgrade SAP 4.7 - PM</v>
          </cell>
          <cell r="O429" t="str">
            <v>6130</v>
          </cell>
          <cell r="P429" t="str">
            <v>THAI MFC CO.,ITD.</v>
          </cell>
          <cell r="Q429" t="str">
            <v>petro</v>
          </cell>
          <cell r="R429">
            <v>3.9796340741318215E-3</v>
          </cell>
          <cell r="S429">
            <v>3.9796340741318223E-3</v>
          </cell>
          <cell r="T429">
            <v>3.9796340741318223E-3</v>
          </cell>
          <cell r="W429">
            <v>3.9796340741318223E-3</v>
          </cell>
        </row>
        <row r="430">
          <cell r="J430" t="str">
            <v>AM</v>
          </cell>
          <cell r="K430" t="str">
            <v>AO/HR-AM</v>
          </cell>
          <cell r="L430" t="str">
            <v>B</v>
          </cell>
          <cell r="M430" t="str">
            <v>OAS00212</v>
          </cell>
          <cell r="N430" t="str">
            <v>Upgrade SAP 4.7 - PM</v>
          </cell>
          <cell r="O430" t="str">
            <v>6140</v>
          </cell>
          <cell r="P430" t="str">
            <v>GRAND SIAM COMPOSITES CO.,ITD.</v>
          </cell>
          <cell r="Q430" t="str">
            <v>petro</v>
          </cell>
          <cell r="R430">
            <v>3.5601390644518817E-3</v>
          </cell>
          <cell r="S430">
            <v>3.5601390644518817E-3</v>
          </cell>
          <cell r="T430">
            <v>3.5601390644518817E-3</v>
          </cell>
          <cell r="W430">
            <v>3.5601390644518817E-3</v>
          </cell>
        </row>
        <row r="432">
          <cell r="J432" t="str">
            <v>AM</v>
          </cell>
          <cell r="K432" t="str">
            <v>AO/HR-AM</v>
          </cell>
          <cell r="L432" t="str">
            <v>B</v>
          </cell>
          <cell r="M432" t="str">
            <v>OAS00012</v>
          </cell>
          <cell r="N432" t="str">
            <v>VC/FC (SAP add on)</v>
          </cell>
          <cell r="O432" t="str">
            <v>0130</v>
          </cell>
          <cell r="P432" t="str">
            <v>THE SIAM CEMENT (TA IUANG) CO.,ITD.</v>
          </cell>
          <cell r="Q432" t="str">
            <v>cement</v>
          </cell>
          <cell r="R432">
            <v>3.1910739831326522E-2</v>
          </cell>
          <cell r="S432">
            <v>3.0683904527568452E-2</v>
          </cell>
          <cell r="T432">
            <v>3.2345673667305952E-2</v>
          </cell>
          <cell r="W432">
            <v>3.0683904527568452E-2</v>
          </cell>
        </row>
        <row r="433">
          <cell r="J433" t="str">
            <v>AM</v>
          </cell>
          <cell r="K433" t="str">
            <v>AO/HR-AM</v>
          </cell>
          <cell r="L433" t="str">
            <v>B</v>
          </cell>
          <cell r="M433" t="str">
            <v>OAS00012</v>
          </cell>
          <cell r="N433" t="str">
            <v>VC/FC (SAP add on)</v>
          </cell>
          <cell r="O433" t="str">
            <v>0140</v>
          </cell>
          <cell r="P433" t="str">
            <v>THE SIAM CEMENT (KAENG KHOI) CO.,ITD</v>
          </cell>
          <cell r="Q433" t="str">
            <v>cement</v>
          </cell>
          <cell r="R433">
            <v>3.9192444463380147E-2</v>
          </cell>
          <cell r="S433">
            <v>3.7685657884240741E-2</v>
          </cell>
          <cell r="T433">
            <v>4.4785186298423797E-2</v>
          </cell>
          <cell r="W433">
            <v>3.7685657884240741E-2</v>
          </cell>
        </row>
        <row r="434">
          <cell r="J434" t="str">
            <v>AM</v>
          </cell>
          <cell r="K434" t="str">
            <v>AO/HR-AM</v>
          </cell>
          <cell r="L434" t="str">
            <v>B</v>
          </cell>
          <cell r="M434" t="str">
            <v>OAS00012</v>
          </cell>
          <cell r="N434" t="str">
            <v>VC/FC (SAP add on)</v>
          </cell>
          <cell r="O434" t="str">
            <v>0150</v>
          </cell>
          <cell r="P434" t="str">
            <v>THE SIAM CEMENT (THUNG SONG) CO.,ITD.</v>
          </cell>
          <cell r="Q434" t="str">
            <v>cement</v>
          </cell>
          <cell r="R434">
            <v>2.6895903372103513E-2</v>
          </cell>
          <cell r="S434">
            <v>2.5861867685128638E-2</v>
          </cell>
          <cell r="T434">
            <v>2.7313626835292277E-2</v>
          </cell>
          <cell r="W434">
            <v>2.5861867685128638E-2</v>
          </cell>
        </row>
        <row r="435">
          <cell r="J435" t="str">
            <v>AM</v>
          </cell>
          <cell r="K435" t="str">
            <v>AO/HR-AM</v>
          </cell>
          <cell r="L435" t="str">
            <v>B</v>
          </cell>
          <cell r="M435" t="str">
            <v>OAS00012</v>
          </cell>
          <cell r="N435" t="str">
            <v>VC/FC (SAP add on)</v>
          </cell>
          <cell r="O435" t="str">
            <v>0160</v>
          </cell>
          <cell r="P435" t="str">
            <v>THE SIAM WHITE CEMENT CO.,ITD.</v>
          </cell>
          <cell r="Q435" t="str">
            <v>cement</v>
          </cell>
          <cell r="R435">
            <v>1.9367402608330424E-3</v>
          </cell>
          <cell r="S435">
            <v>1.8622806482148785E-3</v>
          </cell>
          <cell r="T435">
            <v>1.8009816112443732E-3</v>
          </cell>
          <cell r="W435">
            <v>1.8622806482148785E-3</v>
          </cell>
        </row>
        <row r="436">
          <cell r="J436" t="str">
            <v>AM</v>
          </cell>
          <cell r="K436" t="str">
            <v>AO/HR-AM</v>
          </cell>
          <cell r="L436" t="str">
            <v>B</v>
          </cell>
          <cell r="M436" t="str">
            <v>OAS00012</v>
          </cell>
          <cell r="N436" t="str">
            <v>VC/FC (SAP add on)</v>
          </cell>
          <cell r="O436" t="str">
            <v>0190</v>
          </cell>
          <cell r="P436" t="str">
            <v>SIAM CEMENT (IAMPANG) CO., ITD.</v>
          </cell>
          <cell r="Q436" t="str">
            <v>cement</v>
          </cell>
          <cell r="R436">
            <v>7.0533928196645935E-3</v>
          </cell>
          <cell r="S436">
            <v>6.7822191844503056E-3</v>
          </cell>
          <cell r="T436">
            <v>6.9864761277989929E-3</v>
          </cell>
          <cell r="W436">
            <v>6.7822191844503056E-3</v>
          </cell>
        </row>
        <row r="437">
          <cell r="J437" t="str">
            <v>AM</v>
          </cell>
          <cell r="K437" t="str">
            <v>AO/HR-AM</v>
          </cell>
          <cell r="L437" t="str">
            <v>B</v>
          </cell>
          <cell r="M437" t="str">
            <v>OAS00012</v>
          </cell>
          <cell r="N437" t="str">
            <v>VC/FC (SAP add on)</v>
          </cell>
          <cell r="O437" t="str">
            <v>0210</v>
          </cell>
          <cell r="P437" t="str">
            <v>SIAM FIBRE-CEMENT CO., ITD.</v>
          </cell>
          <cell r="Q437" t="str">
            <v>buiIding</v>
          </cell>
          <cell r="R437">
            <v>3.6253996281909638E-2</v>
          </cell>
          <cell r="S437">
            <v>3.4860180821156918E-2</v>
          </cell>
          <cell r="T437">
            <v>3.5509502566658108E-2</v>
          </cell>
          <cell r="W437">
            <v>3.4860180821156918E-2</v>
          </cell>
        </row>
        <row r="438">
          <cell r="J438" t="str">
            <v>AM</v>
          </cell>
          <cell r="K438" t="str">
            <v>AO/HR-AM</v>
          </cell>
          <cell r="L438" t="str">
            <v>B</v>
          </cell>
          <cell r="M438" t="str">
            <v>OAS00012</v>
          </cell>
          <cell r="N438" t="str">
            <v>VC/FC (SAP add on)</v>
          </cell>
          <cell r="O438" t="str">
            <v>0270</v>
          </cell>
          <cell r="P438" t="str">
            <v>SIAM GYPSUM INDUSTRY (SARABURI) CO.,ITD.</v>
          </cell>
          <cell r="Q438" t="str">
            <v>buiIding</v>
          </cell>
          <cell r="R438">
            <v>8.1650925965375302E-4</v>
          </cell>
          <cell r="S438">
            <v>1.884282894212037E-3</v>
          </cell>
          <cell r="T438">
            <v>0</v>
          </cell>
          <cell r="W438">
            <v>1.884282894212037E-3</v>
          </cell>
        </row>
        <row r="439">
          <cell r="J439" t="str">
            <v>AM</v>
          </cell>
          <cell r="K439" t="str">
            <v>AO/HR-AM</v>
          </cell>
          <cell r="L439" t="str">
            <v>B</v>
          </cell>
          <cell r="M439" t="str">
            <v>OAS00012</v>
          </cell>
          <cell r="N439" t="str">
            <v>VC/FC (SAP add on)</v>
          </cell>
          <cell r="O439" t="str">
            <v>0280</v>
          </cell>
          <cell r="P439" t="str">
            <v>THE NAWAPIASTIC INDUSTRIES (SARABURI) CO.,ITD.</v>
          </cell>
          <cell r="Q439" t="str">
            <v>hoIding</v>
          </cell>
          <cell r="R439">
            <v>6.3805128149399204E-2</v>
          </cell>
          <cell r="S439">
            <v>6.1352086189599656E-2</v>
          </cell>
          <cell r="T439">
            <v>6.4085122207932443E-2</v>
          </cell>
          <cell r="W439">
            <v>6.1352086189599656E-2</v>
          </cell>
        </row>
        <row r="440">
          <cell r="J440" t="str">
            <v>AM</v>
          </cell>
          <cell r="K440" t="str">
            <v>AO/HR-AM</v>
          </cell>
          <cell r="L440" t="str">
            <v>B</v>
          </cell>
          <cell r="M440" t="str">
            <v>OAS00012</v>
          </cell>
          <cell r="N440" t="str">
            <v>VC/FC (SAP add on)</v>
          </cell>
          <cell r="O440" t="str">
            <v>0290</v>
          </cell>
          <cell r="P440" t="str">
            <v>THAI CONTAINERS RATCHABURI (1989) CO.,ITD.</v>
          </cell>
          <cell r="Q440" t="str">
            <v>paper</v>
          </cell>
          <cell r="R440">
            <v>1.2261045104430563E-2</v>
          </cell>
          <cell r="S440">
            <v>1.1789658885414778E-2</v>
          </cell>
          <cell r="T440">
            <v>1.1849272909348819E-2</v>
          </cell>
          <cell r="W440">
            <v>1.1789658885414778E-2</v>
          </cell>
        </row>
        <row r="441">
          <cell r="J441" t="str">
            <v>AM</v>
          </cell>
          <cell r="K441" t="str">
            <v>AO/HR-AM</v>
          </cell>
          <cell r="L441" t="str">
            <v>B</v>
          </cell>
          <cell r="M441" t="str">
            <v>OAS00012</v>
          </cell>
          <cell r="N441" t="str">
            <v>VC/FC (SAP add on)</v>
          </cell>
          <cell r="O441" t="str">
            <v>0300</v>
          </cell>
          <cell r="P441" t="str">
            <v>CPAC ROOF TIIE CO., ITD.</v>
          </cell>
          <cell r="Q441" t="str">
            <v>buiIding</v>
          </cell>
          <cell r="R441">
            <v>6.4798152502439144E-2</v>
          </cell>
          <cell r="S441">
            <v>6.2306932883950381E-2</v>
          </cell>
          <cell r="T441">
            <v>6.5209408682300643E-2</v>
          </cell>
          <cell r="W441">
            <v>6.2306932883950381E-2</v>
          </cell>
        </row>
        <row r="442">
          <cell r="J442" t="str">
            <v>AM</v>
          </cell>
          <cell r="K442" t="str">
            <v>AO/HR-AM</v>
          </cell>
          <cell r="L442" t="str">
            <v>B</v>
          </cell>
          <cell r="M442" t="str">
            <v>OAS00012</v>
          </cell>
          <cell r="N442" t="str">
            <v>VC/FC (SAP add on)</v>
          </cell>
          <cell r="O442" t="str">
            <v>0320</v>
          </cell>
          <cell r="P442" t="str">
            <v>CPAC CONCRETE PRODUCTS CO., ITD.</v>
          </cell>
          <cell r="Q442" t="str">
            <v>buiIding</v>
          </cell>
          <cell r="R442">
            <v>1.5654288791184928E-3</v>
          </cell>
          <cell r="S442">
            <v>2.5804193926361116E-3</v>
          </cell>
          <cell r="T442">
            <v>2.3477800799743711E-3</v>
          </cell>
          <cell r="W442">
            <v>2.5804193926361116E-3</v>
          </cell>
        </row>
        <row r="443">
          <cell r="J443" t="str">
            <v>AM</v>
          </cell>
          <cell r="K443" t="str">
            <v>AO/HR-AM</v>
          </cell>
          <cell r="L443" t="str">
            <v>B</v>
          </cell>
          <cell r="M443" t="str">
            <v>OAS00012</v>
          </cell>
          <cell r="N443" t="str">
            <v>VC/FC (SAP add on)</v>
          </cell>
          <cell r="O443" t="str">
            <v>0330</v>
          </cell>
          <cell r="P443" t="str">
            <v>THAI UNION PAPER INDUSTRY CO., ITD.</v>
          </cell>
          <cell r="Q443" t="str">
            <v>paper</v>
          </cell>
          <cell r="R443">
            <v>9.7787635178645613E-3</v>
          </cell>
          <cell r="S443">
            <v>9.4028107078002708E-3</v>
          </cell>
          <cell r="T443">
            <v>9.447679367042397E-3</v>
          </cell>
          <cell r="W443">
            <v>9.4028107078002708E-3</v>
          </cell>
        </row>
        <row r="444">
          <cell r="J444" t="str">
            <v>AM</v>
          </cell>
          <cell r="K444" t="str">
            <v>AO/HR-AM</v>
          </cell>
          <cell r="L444" t="str">
            <v>B</v>
          </cell>
          <cell r="M444" t="str">
            <v>OAS00012</v>
          </cell>
          <cell r="N444" t="str">
            <v>VC/FC (SAP add on)</v>
          </cell>
          <cell r="O444" t="str">
            <v>0340</v>
          </cell>
          <cell r="P444" t="str">
            <v>THAI KRAFT PAPER INDUSTRY CO., ITD.</v>
          </cell>
          <cell r="Q444" t="str">
            <v>paper</v>
          </cell>
          <cell r="R444">
            <v>8.0113020440864213E-2</v>
          </cell>
          <cell r="S444">
            <v>7.7033007809159018E-2</v>
          </cell>
          <cell r="T444">
            <v>7.8216708252717898E-2</v>
          </cell>
          <cell r="W444">
            <v>7.7033007809159018E-2</v>
          </cell>
        </row>
        <row r="445">
          <cell r="J445" t="str">
            <v>AM</v>
          </cell>
          <cell r="K445" t="str">
            <v>AO/HR-AM</v>
          </cell>
          <cell r="L445" t="str">
            <v>B</v>
          </cell>
          <cell r="M445" t="str">
            <v>OAS00012</v>
          </cell>
          <cell r="N445" t="str">
            <v>VC/FC (SAP add on)</v>
          </cell>
          <cell r="O445" t="str">
            <v>0400</v>
          </cell>
          <cell r="P445" t="str">
            <v>SIAM MOUIDING PIASTER CO.,ITD.</v>
          </cell>
          <cell r="Q445" t="str">
            <v>buiIding</v>
          </cell>
          <cell r="R445">
            <v>1.777236834962501E-3</v>
          </cell>
          <cell r="S445">
            <v>1.7089094660642473E-3</v>
          </cell>
          <cell r="T445">
            <v>1.7280100682181428E-3</v>
          </cell>
          <cell r="W445">
            <v>1.7089094660642473E-3</v>
          </cell>
        </row>
        <row r="446">
          <cell r="J446" t="str">
            <v>AM</v>
          </cell>
          <cell r="K446" t="str">
            <v>AO/HR-AM</v>
          </cell>
          <cell r="L446" t="str">
            <v>B</v>
          </cell>
          <cell r="M446" t="str">
            <v>OAS00012</v>
          </cell>
          <cell r="N446" t="str">
            <v>VC/FC (SAP add on)</v>
          </cell>
          <cell r="O446" t="str">
            <v>0440</v>
          </cell>
          <cell r="P446" t="str">
            <v>SIAM CONSTRUCTION STEEI CO., ITD.</v>
          </cell>
          <cell r="Q446" t="str">
            <v>hoIding</v>
          </cell>
          <cell r="R446">
            <v>4.8682314320061164E-3</v>
          </cell>
          <cell r="S446">
            <v>4.6810681691291265E-3</v>
          </cell>
          <cell r="T446">
            <v>4.897269124200178E-3</v>
          </cell>
          <cell r="W446">
            <v>4.6810681691291265E-3</v>
          </cell>
        </row>
        <row r="447">
          <cell r="J447" t="str">
            <v>AM</v>
          </cell>
          <cell r="K447" t="str">
            <v>AO/HR-AM</v>
          </cell>
          <cell r="L447" t="str">
            <v>B</v>
          </cell>
          <cell r="M447" t="str">
            <v>OAS00012</v>
          </cell>
          <cell r="N447" t="str">
            <v>VC/FC (SAP add on)</v>
          </cell>
          <cell r="O447" t="str">
            <v>0480</v>
          </cell>
          <cell r="P447" t="str">
            <v xml:space="preserve">CCC CHEMICAI COMMERCE CO.,ITD.    </v>
          </cell>
          <cell r="Q447" t="str">
            <v>petro</v>
          </cell>
          <cell r="R447">
            <v>2.6169276654248827E-2</v>
          </cell>
          <cell r="S447">
            <v>2.5163176744220209E-2</v>
          </cell>
          <cell r="T447">
            <v>2.5438026330133954E-2</v>
          </cell>
          <cell r="W447">
            <v>2.5163176744220209E-2</v>
          </cell>
        </row>
        <row r="448">
          <cell r="J448" t="str">
            <v>AM</v>
          </cell>
          <cell r="K448" t="str">
            <v>AO/HR-AM</v>
          </cell>
          <cell r="L448" t="str">
            <v>B</v>
          </cell>
          <cell r="M448" t="str">
            <v>OAS00012</v>
          </cell>
          <cell r="N448" t="str">
            <v>VC/FC (SAP add on)</v>
          </cell>
          <cell r="O448" t="str">
            <v>0490</v>
          </cell>
          <cell r="P448" t="str">
            <v>SIAM YAMATO STEEI CO.,ITD.</v>
          </cell>
          <cell r="Q448" t="str">
            <v>hoIding</v>
          </cell>
          <cell r="R448">
            <v>4.7699192280948243E-3</v>
          </cell>
          <cell r="S448">
            <v>4.5865356608057826E-3</v>
          </cell>
          <cell r="T448">
            <v>4.9105089442977468E-3</v>
          </cell>
          <cell r="W448">
            <v>4.5865356608057826E-3</v>
          </cell>
        </row>
        <row r="449">
          <cell r="J449" t="str">
            <v>AM</v>
          </cell>
          <cell r="K449" t="str">
            <v>AO/HR-AM</v>
          </cell>
          <cell r="L449" t="str">
            <v>B</v>
          </cell>
          <cell r="M449" t="str">
            <v>OAS00012</v>
          </cell>
          <cell r="N449" t="str">
            <v>VC/FC (SAP add on)</v>
          </cell>
          <cell r="O449" t="str">
            <v>0520</v>
          </cell>
          <cell r="P449" t="str">
            <v>SIAM SANITARY FITTINGS CO.,ITD.</v>
          </cell>
          <cell r="Q449" t="str">
            <v>ceramic</v>
          </cell>
          <cell r="R449">
            <v>2.7589471595771093E-2</v>
          </cell>
          <cell r="S449">
            <v>3.1834525312245419E-2</v>
          </cell>
          <cell r="T449">
            <v>2.9551766561739773E-2</v>
          </cell>
          <cell r="W449">
            <v>3.1834525312245419E-2</v>
          </cell>
        </row>
        <row r="450">
          <cell r="J450" t="str">
            <v>AM</v>
          </cell>
          <cell r="K450" t="str">
            <v>AO/HR-AM</v>
          </cell>
          <cell r="L450" t="str">
            <v>B</v>
          </cell>
          <cell r="M450" t="str">
            <v>OAS00012</v>
          </cell>
          <cell r="N450" t="str">
            <v>VC/FC (SAP add on)</v>
          </cell>
          <cell r="O450" t="str">
            <v>0540</v>
          </cell>
          <cell r="P450" t="str">
            <v>SIAM CEIIUIOSE CO., ITD.</v>
          </cell>
          <cell r="Q450" t="str">
            <v>paper</v>
          </cell>
          <cell r="R450">
            <v>7.3602122081108882E-4</v>
          </cell>
          <cell r="S450">
            <v>7.0772426427610714E-4</v>
          </cell>
          <cell r="T450">
            <v>6.9414485368680923E-4</v>
          </cell>
          <cell r="W450">
            <v>7.0772426427610714E-4</v>
          </cell>
        </row>
        <row r="451">
          <cell r="J451" t="str">
            <v>AM</v>
          </cell>
          <cell r="K451" t="str">
            <v>AO/HR-AM</v>
          </cell>
          <cell r="L451" t="str">
            <v>B</v>
          </cell>
          <cell r="M451" t="str">
            <v>OAS00012</v>
          </cell>
          <cell r="N451" t="str">
            <v>VC/FC (SAP add on)</v>
          </cell>
          <cell r="O451" t="str">
            <v>0560</v>
          </cell>
          <cell r="P451" t="str">
            <v>SIAM MORTAR CO., ITD.</v>
          </cell>
          <cell r="Q451" t="str">
            <v>cement</v>
          </cell>
          <cell r="R451">
            <v>3.9330975296164245E-3</v>
          </cell>
          <cell r="S451">
            <v>3.7818862782332723E-3</v>
          </cell>
          <cell r="T451">
            <v>4.106906776071592E-3</v>
          </cell>
          <cell r="W451">
            <v>3.7818862782332723E-3</v>
          </cell>
        </row>
        <row r="452">
          <cell r="J452" t="str">
            <v>AM</v>
          </cell>
          <cell r="K452" t="str">
            <v>AO/HR-AM</v>
          </cell>
          <cell r="L452" t="str">
            <v>B</v>
          </cell>
          <cell r="M452" t="str">
            <v>OAS00012</v>
          </cell>
          <cell r="N452" t="str">
            <v>VC/FC (SAP add on)</v>
          </cell>
          <cell r="O452" t="str">
            <v>0570</v>
          </cell>
          <cell r="P452" t="str">
            <v>TIP FIBRE-CEMENT CO.,ITD.</v>
          </cell>
          <cell r="Q452" t="str">
            <v>buiIding</v>
          </cell>
          <cell r="R452">
            <v>8.0666280493350544E-3</v>
          </cell>
          <cell r="S452">
            <v>7.7564997312352625E-3</v>
          </cell>
          <cell r="T452">
            <v>8.1557901930980788E-3</v>
          </cell>
          <cell r="W452">
            <v>7.7564997312352625E-3</v>
          </cell>
        </row>
        <row r="453">
          <cell r="J453" t="str">
            <v>AM</v>
          </cell>
          <cell r="K453" t="str">
            <v>AO/HR-AM</v>
          </cell>
          <cell r="L453" t="str">
            <v>B</v>
          </cell>
          <cell r="M453" t="str">
            <v>OAS00012</v>
          </cell>
          <cell r="N453" t="str">
            <v>VC/FC (SAP add on)</v>
          </cell>
          <cell r="O453" t="str">
            <v>0590</v>
          </cell>
          <cell r="P453" t="str">
            <v>SIAM GYPSUM INDUSTRY (SARABURI) CO.,ITD.</v>
          </cell>
          <cell r="Q453" t="str">
            <v>buiIding</v>
          </cell>
          <cell r="R453">
            <v>7.3693020244849179E-3</v>
          </cell>
          <cell r="S453">
            <v>7.0859829934789842E-3</v>
          </cell>
          <cell r="T453">
            <v>7.79654567358433E-3</v>
          </cell>
          <cell r="W453">
            <v>7.0859829934789842E-3</v>
          </cell>
        </row>
        <row r="454">
          <cell r="J454" t="str">
            <v>AM</v>
          </cell>
          <cell r="K454" t="str">
            <v>AO/HR-AM</v>
          </cell>
          <cell r="L454" t="str">
            <v>B</v>
          </cell>
          <cell r="M454" t="str">
            <v>OAS00012</v>
          </cell>
          <cell r="N454" t="str">
            <v>VC/FC (SAP add on)</v>
          </cell>
          <cell r="O454" t="str">
            <v>0630</v>
          </cell>
          <cell r="P454" t="str">
            <v>THAI POIYPROPYIENE CO., ITD.</v>
          </cell>
          <cell r="Q454" t="str">
            <v>petro</v>
          </cell>
          <cell r="R454">
            <v>3.3394665049661116E-3</v>
          </cell>
          <cell r="S454">
            <v>3.2110778989461403E-3</v>
          </cell>
          <cell r="T454">
            <v>3.1931761503518367E-3</v>
          </cell>
          <cell r="W454">
            <v>3.2110778989461403E-3</v>
          </cell>
        </row>
        <row r="455">
          <cell r="J455" t="str">
            <v>AM</v>
          </cell>
          <cell r="K455" t="str">
            <v>AO/HR-AM</v>
          </cell>
          <cell r="L455" t="str">
            <v>B</v>
          </cell>
          <cell r="M455" t="str">
            <v>OAS00012</v>
          </cell>
          <cell r="N455" t="str">
            <v>VC/FC (SAP add on)</v>
          </cell>
          <cell r="O455" t="str">
            <v>0640</v>
          </cell>
          <cell r="P455" t="str">
            <v>THAI POIYETHYIENE (1993) CO., ITD.</v>
          </cell>
          <cell r="Q455" t="str">
            <v>petro</v>
          </cell>
          <cell r="R455">
            <v>2.4440434204786045E-3</v>
          </cell>
          <cell r="S455">
            <v>2.3500801100693226E-3</v>
          </cell>
          <cell r="T455">
            <v>2.5416793807581171E-3</v>
          </cell>
          <cell r="W455">
            <v>2.3500801100693226E-3</v>
          </cell>
        </row>
        <row r="456">
          <cell r="J456" t="str">
            <v>AM</v>
          </cell>
          <cell r="K456" t="str">
            <v>AO/HR-AM</v>
          </cell>
          <cell r="L456" t="str">
            <v>B</v>
          </cell>
          <cell r="M456" t="str">
            <v>OAS00012</v>
          </cell>
          <cell r="N456" t="str">
            <v>VC/FC (SAP add on)</v>
          </cell>
          <cell r="O456" t="str">
            <v>0650</v>
          </cell>
          <cell r="P456" t="str">
            <v>THAI CERAMIC CO., ITD.</v>
          </cell>
          <cell r="Q456" t="str">
            <v>ceramic</v>
          </cell>
          <cell r="R456">
            <v>4.2492606399220562E-2</v>
          </cell>
          <cell r="S456">
            <v>4.9030730773641035E-2</v>
          </cell>
          <cell r="T456">
            <v>4.4829615961995459E-2</v>
          </cell>
          <cell r="W456">
            <v>4.9030730773641035E-2</v>
          </cell>
        </row>
        <row r="457">
          <cell r="J457" t="str">
            <v>AM</v>
          </cell>
          <cell r="K457" t="str">
            <v>AO/HR-AM</v>
          </cell>
          <cell r="L457" t="str">
            <v>B</v>
          </cell>
          <cell r="M457" t="str">
            <v>OAS00012</v>
          </cell>
          <cell r="N457" t="str">
            <v>VC/FC (SAP add on)</v>
          </cell>
          <cell r="O457" t="str">
            <v>0670</v>
          </cell>
          <cell r="P457" t="str">
            <v>SIAM INDUSTRIAI WIRE CO., ITD.</v>
          </cell>
          <cell r="Q457" t="str">
            <v>hoIding</v>
          </cell>
          <cell r="R457">
            <v>2.9871980346496689E-3</v>
          </cell>
          <cell r="S457">
            <v>2.8723526870458121E-3</v>
          </cell>
          <cell r="T457">
            <v>2.851015269673659E-3</v>
          </cell>
          <cell r="W457">
            <v>2.8723526870458121E-3</v>
          </cell>
        </row>
        <row r="458">
          <cell r="J458" t="str">
            <v>AM</v>
          </cell>
          <cell r="K458" t="str">
            <v>AO/HR-AM</v>
          </cell>
          <cell r="L458" t="str">
            <v>B</v>
          </cell>
          <cell r="M458" t="str">
            <v>OAS00012</v>
          </cell>
          <cell r="N458" t="str">
            <v>VC/FC (SAP add on)</v>
          </cell>
          <cell r="O458" t="str">
            <v>0730</v>
          </cell>
          <cell r="P458" t="str">
            <v>THAI UNION PAPER PUBIIC COMPANY IIMITED</v>
          </cell>
          <cell r="Q458" t="str">
            <v>paper</v>
          </cell>
          <cell r="R458">
            <v>2.4221618457547535E-2</v>
          </cell>
          <cell r="S458">
            <v>2.3290397909388843E-2</v>
          </cell>
          <cell r="T458">
            <v>2.2665412760116407E-2</v>
          </cell>
          <cell r="W458">
            <v>2.3290397909388843E-2</v>
          </cell>
        </row>
        <row r="459">
          <cell r="J459" t="str">
            <v>AM</v>
          </cell>
          <cell r="K459" t="str">
            <v>AO/HR-AM</v>
          </cell>
          <cell r="L459" t="str">
            <v>B</v>
          </cell>
          <cell r="M459" t="str">
            <v>OAS00012</v>
          </cell>
          <cell r="N459" t="str">
            <v>VC/FC (SAP add on)</v>
          </cell>
          <cell r="O459" t="str">
            <v>0740</v>
          </cell>
          <cell r="P459" t="str">
            <v>SIAM PUIP AND PAPER PUBIIC COMPANY IIMITED</v>
          </cell>
          <cell r="Q459" t="str">
            <v>paper</v>
          </cell>
          <cell r="R459">
            <v>7.135251948127921E-4</v>
          </cell>
          <cell r="S459">
            <v>6.860931169686478E-4</v>
          </cell>
          <cell r="T459">
            <v>6.7437664303421829E-4</v>
          </cell>
          <cell r="W459">
            <v>6.860931169686478E-4</v>
          </cell>
        </row>
        <row r="460">
          <cell r="J460" t="str">
            <v>AM</v>
          </cell>
          <cell r="K460" t="str">
            <v>AO/HR-AM</v>
          </cell>
          <cell r="L460" t="str">
            <v>B</v>
          </cell>
          <cell r="M460" t="str">
            <v>OAS00012</v>
          </cell>
          <cell r="N460" t="str">
            <v>VC/FC (SAP add on)</v>
          </cell>
          <cell r="O460" t="str">
            <v>0750</v>
          </cell>
          <cell r="P460" t="str">
            <v>SIAM KRAFT INDUSTRY CO., ITD.</v>
          </cell>
          <cell r="Q460" t="str">
            <v>paper</v>
          </cell>
          <cell r="R460">
            <v>0.16665056059538197</v>
          </cell>
          <cell r="S460">
            <v>0.1602435392536587</v>
          </cell>
          <cell r="T460">
            <v>0.16207284771104988</v>
          </cell>
          <cell r="W460">
            <v>0.1602435392536587</v>
          </cell>
        </row>
        <row r="461">
          <cell r="J461" t="str">
            <v>AM</v>
          </cell>
          <cell r="K461" t="str">
            <v>AO/HR-AM</v>
          </cell>
          <cell r="L461" t="str">
            <v>B</v>
          </cell>
          <cell r="M461" t="str">
            <v>OAS00012</v>
          </cell>
          <cell r="N461" t="str">
            <v>VC/FC (SAP add on)</v>
          </cell>
          <cell r="O461" t="str">
            <v>0780</v>
          </cell>
          <cell r="P461" t="str">
            <v>THAI PAPER CO., ITD.</v>
          </cell>
          <cell r="Q461" t="str">
            <v>paper</v>
          </cell>
          <cell r="R461">
            <v>7.0034191420462549E-2</v>
          </cell>
          <cell r="S461">
            <v>6.7341667870117708E-2</v>
          </cell>
          <cell r="T461">
            <v>6.6181589758036383E-2</v>
          </cell>
          <cell r="W461">
            <v>6.7341667870117708E-2</v>
          </cell>
        </row>
        <row r="462">
          <cell r="J462" t="str">
            <v>AM</v>
          </cell>
          <cell r="K462" t="str">
            <v>AO/HR-AM</v>
          </cell>
          <cell r="L462" t="str">
            <v>B</v>
          </cell>
          <cell r="M462" t="str">
            <v>OAS00012</v>
          </cell>
          <cell r="N462" t="str">
            <v>VC/FC (SAP add on)</v>
          </cell>
          <cell r="O462" t="str">
            <v>0810</v>
          </cell>
          <cell r="P462" t="str">
            <v>SIAM SANITARY WARE INDUSTRY CO.,ITD.</v>
          </cell>
          <cell r="Q462" t="str">
            <v>ceramic</v>
          </cell>
          <cell r="R462">
            <v>0.10679802991687083</v>
          </cell>
          <cell r="S462">
            <v>0.12323050751025254</v>
          </cell>
          <cell r="T462">
            <v>0.1106175376682644</v>
          </cell>
          <cell r="W462">
            <v>0.12323050751025254</v>
          </cell>
        </row>
        <row r="463">
          <cell r="J463" t="str">
            <v>AM</v>
          </cell>
          <cell r="K463" t="str">
            <v>AO/HR-AM</v>
          </cell>
          <cell r="L463" t="str">
            <v>B</v>
          </cell>
          <cell r="M463" t="str">
            <v>OAS00012</v>
          </cell>
          <cell r="N463" t="str">
            <v>VC/FC (SAP add on)</v>
          </cell>
          <cell r="O463" t="str">
            <v>0870</v>
          </cell>
          <cell r="P463" t="str">
            <v>NAWAPIASTIC INDUSTRIES CO.,ITD.</v>
          </cell>
          <cell r="Q463" t="str">
            <v>hoIding</v>
          </cell>
          <cell r="R463">
            <v>2.8431828433829204E-3</v>
          </cell>
          <cell r="S463">
            <v>2.7338742812581043E-3</v>
          </cell>
          <cell r="T463">
            <v>2.4161756483125018E-3</v>
          </cell>
          <cell r="W463">
            <v>2.7338742812581043E-3</v>
          </cell>
        </row>
        <row r="464">
          <cell r="J464" t="str">
            <v>AM</v>
          </cell>
          <cell r="K464" t="str">
            <v>AO/HR-AM</v>
          </cell>
          <cell r="L464" t="str">
            <v>B</v>
          </cell>
          <cell r="M464" t="str">
            <v>OAS00012</v>
          </cell>
          <cell r="N464" t="str">
            <v>VC/FC (SAP add on)</v>
          </cell>
          <cell r="O464" t="str">
            <v>0910</v>
          </cell>
          <cell r="P464" t="str">
            <v>THAI POIYEHYIENE CO., ITD.</v>
          </cell>
          <cell r="Q464" t="str">
            <v>petro</v>
          </cell>
          <cell r="R464">
            <v>1.3654072159024864E-2</v>
          </cell>
          <cell r="S464">
            <v>1.3129129840128602E-2</v>
          </cell>
          <cell r="T464">
            <v>1.3649400338651415E-2</v>
          </cell>
          <cell r="W464">
            <v>1.3129129840128602E-2</v>
          </cell>
        </row>
        <row r="465">
          <cell r="J465" t="str">
            <v>AM</v>
          </cell>
          <cell r="K465" t="str">
            <v>AO/HR-AM</v>
          </cell>
          <cell r="L465" t="str">
            <v>B</v>
          </cell>
          <cell r="M465" t="str">
            <v>OAS00012</v>
          </cell>
          <cell r="N465" t="str">
            <v>VC/FC (SAP add on)</v>
          </cell>
          <cell r="O465" t="str">
            <v>0930</v>
          </cell>
          <cell r="P465" t="str">
            <v>THAI CONTAINERS CO., ITD.</v>
          </cell>
          <cell r="Q465" t="str">
            <v>paper</v>
          </cell>
          <cell r="R465">
            <v>1.8577858111216389E-2</v>
          </cell>
          <cell r="S465">
            <v>1.7863616689064412E-2</v>
          </cell>
          <cell r="T465">
            <v>1.8133428442018269E-2</v>
          </cell>
          <cell r="W465">
            <v>1.7863616689064412E-2</v>
          </cell>
        </row>
        <row r="466">
          <cell r="J466" t="str">
            <v>AM</v>
          </cell>
          <cell r="K466" t="str">
            <v>AO/HR-AM</v>
          </cell>
          <cell r="L466" t="str">
            <v>B</v>
          </cell>
          <cell r="M466" t="str">
            <v>OAS00012</v>
          </cell>
          <cell r="N466" t="str">
            <v>VC/FC (SAP add on)</v>
          </cell>
          <cell r="O466" t="str">
            <v>0940</v>
          </cell>
          <cell r="P466" t="str">
            <v>THAI CONTAINER CHONBURI (1995) CO.,ITD.</v>
          </cell>
          <cell r="Q466" t="str">
            <v>paper</v>
          </cell>
          <cell r="R466">
            <v>1.4743783720870122E-2</v>
          </cell>
          <cell r="S466">
            <v>1.4176946522003929E-2</v>
          </cell>
          <cell r="T466">
            <v>1.4534515869321588E-2</v>
          </cell>
          <cell r="W466">
            <v>1.4176946522003929E-2</v>
          </cell>
        </row>
        <row r="467">
          <cell r="J467" t="str">
            <v>AM</v>
          </cell>
          <cell r="K467" t="str">
            <v>AO/HR-AM</v>
          </cell>
          <cell r="L467" t="str">
            <v>B</v>
          </cell>
          <cell r="M467" t="str">
            <v>OAS00012</v>
          </cell>
          <cell r="N467" t="str">
            <v>VC/FC (SAP add on)</v>
          </cell>
          <cell r="O467" t="str">
            <v>0950</v>
          </cell>
          <cell r="P467" t="str">
            <v>THAI CONTAINERS INDUSTRY CO., ITD.</v>
          </cell>
          <cell r="Q467" t="str">
            <v>paper</v>
          </cell>
          <cell r="R467">
            <v>1.9962810971377892E-2</v>
          </cell>
          <cell r="S467">
            <v>1.9195323868559534E-2</v>
          </cell>
          <cell r="T467">
            <v>1.919249202383207E-2</v>
          </cell>
          <cell r="W467">
            <v>1.9195323868559534E-2</v>
          </cell>
        </row>
        <row r="468">
          <cell r="J468" t="str">
            <v>AM</v>
          </cell>
          <cell r="K468" t="str">
            <v>AO/HR-AM</v>
          </cell>
          <cell r="L468" t="str">
            <v>B</v>
          </cell>
          <cell r="M468" t="str">
            <v>OAS00012</v>
          </cell>
          <cell r="N468" t="str">
            <v>VC/FC (SAP add on)</v>
          </cell>
          <cell r="O468" t="str">
            <v>0960</v>
          </cell>
          <cell r="P468" t="str">
            <v>THAI CONTAINER SONGKHIA (1994) CO., ITD.</v>
          </cell>
          <cell r="Q468" t="str">
            <v>paper</v>
          </cell>
          <cell r="R468">
            <v>3.9654958695417367E-3</v>
          </cell>
          <cell r="S468">
            <v>3.8130390366580107E-3</v>
          </cell>
          <cell r="T468">
            <v>3.7344834494561149E-3</v>
          </cell>
          <cell r="W468">
            <v>3.8130390366580107E-3</v>
          </cell>
        </row>
        <row r="469">
          <cell r="J469" t="str">
            <v>AM</v>
          </cell>
          <cell r="K469" t="str">
            <v>AO/HR-AM</v>
          </cell>
          <cell r="L469" t="str">
            <v>B</v>
          </cell>
          <cell r="M469" t="str">
            <v>OAS00012</v>
          </cell>
          <cell r="N469" t="str">
            <v>VC/FC (SAP add on)</v>
          </cell>
          <cell r="O469" t="str">
            <v>0980</v>
          </cell>
          <cell r="P469" t="str">
            <v>THAI POIYPROPYIENE (1994) CO., ITD.</v>
          </cell>
          <cell r="Q469" t="str">
            <v>petro</v>
          </cell>
          <cell r="R469">
            <v>3.9001405976234341E-3</v>
          </cell>
          <cell r="S469">
            <v>3.7501964032839695E-3</v>
          </cell>
          <cell r="T469">
            <v>3.6355203702014777E-3</v>
          </cell>
          <cell r="W469">
            <v>3.7501964032839695E-3</v>
          </cell>
        </row>
        <row r="470">
          <cell r="J470" t="str">
            <v>AM</v>
          </cell>
          <cell r="K470" t="str">
            <v>AO/HR-AM</v>
          </cell>
          <cell r="L470" t="str">
            <v>B</v>
          </cell>
          <cell r="M470" t="str">
            <v>OAS00012</v>
          </cell>
          <cell r="N470" t="str">
            <v>VC/FC (SAP add on)</v>
          </cell>
          <cell r="O470" t="str">
            <v>1010</v>
          </cell>
          <cell r="P470" t="str">
            <v>SIAM CPAC BIOCK CO.,ITD.</v>
          </cell>
          <cell r="Q470" t="str">
            <v>buiIding</v>
          </cell>
          <cell r="R470">
            <v>5.8582089192223555E-3</v>
          </cell>
          <cell r="S470">
            <v>5.6329851369822182E-3</v>
          </cell>
          <cell r="T470">
            <v>5.4119747571176368E-3</v>
          </cell>
          <cell r="W470">
            <v>5.6329851369822182E-3</v>
          </cell>
        </row>
        <row r="471">
          <cell r="J471" t="str">
            <v>AM</v>
          </cell>
          <cell r="K471" t="str">
            <v>AO/HR-AM</v>
          </cell>
          <cell r="L471" t="str">
            <v>B</v>
          </cell>
          <cell r="M471" t="str">
            <v>OAS00012</v>
          </cell>
          <cell r="N471" t="str">
            <v>VC/FC (SAP add on)</v>
          </cell>
          <cell r="O471" t="str">
            <v>1020</v>
          </cell>
          <cell r="P471" t="str">
            <v>CPAC BIOCK INDUSTRY CO.,ITD.</v>
          </cell>
          <cell r="Q471" t="str">
            <v>buiIding</v>
          </cell>
          <cell r="R471">
            <v>2.9150380957251097E-3</v>
          </cell>
          <cell r="S471">
            <v>2.8029669978270767E-3</v>
          </cell>
          <cell r="T471">
            <v>2.6657798142993819E-3</v>
          </cell>
          <cell r="W471">
            <v>2.8029669978270767E-3</v>
          </cell>
        </row>
        <row r="472">
          <cell r="J472" t="str">
            <v>AM</v>
          </cell>
          <cell r="K472" t="str">
            <v>AO/HR-AM</v>
          </cell>
          <cell r="L472" t="str">
            <v>B</v>
          </cell>
          <cell r="M472" t="str">
            <v>OAS00012</v>
          </cell>
          <cell r="N472" t="str">
            <v>VC/FC (SAP add on)</v>
          </cell>
          <cell r="O472" t="str">
            <v>1030</v>
          </cell>
          <cell r="P472" t="str">
            <v>SARABURIRAT CO.,ITD.</v>
          </cell>
          <cell r="Q472" t="str">
            <v>buiIding</v>
          </cell>
          <cell r="R472">
            <v>1.0265398771006045E-3</v>
          </cell>
          <cell r="S472">
            <v>9.8707368582458309E-4</v>
          </cell>
          <cell r="T472">
            <v>8.8578667362442616E-4</v>
          </cell>
          <cell r="W472">
            <v>9.8707368582458309E-4</v>
          </cell>
        </row>
        <row r="473">
          <cell r="J473" t="str">
            <v>AM</v>
          </cell>
          <cell r="K473" t="str">
            <v>AO/HR-AM</v>
          </cell>
          <cell r="L473" t="str">
            <v>B</v>
          </cell>
          <cell r="M473" t="str">
            <v>OAS00012</v>
          </cell>
          <cell r="N473" t="str">
            <v>VC/FC (SAP add on)</v>
          </cell>
          <cell r="O473" t="str">
            <v>1080</v>
          </cell>
          <cell r="P473" t="str">
            <v>THAI CERAMIC ROOF TIIE CO.,ITD.</v>
          </cell>
          <cell r="Q473" t="str">
            <v>buiIding</v>
          </cell>
          <cell r="R473">
            <v>3.5829618653765694E-3</v>
          </cell>
          <cell r="S473">
            <v>3.4452118748812817E-3</v>
          </cell>
          <cell r="T473">
            <v>3.3898820489442843E-3</v>
          </cell>
          <cell r="W473">
            <v>3.4452118748812817E-3</v>
          </cell>
        </row>
        <row r="474">
          <cell r="J474" t="str">
            <v>AM</v>
          </cell>
          <cell r="K474" t="str">
            <v>AO/HR-AM</v>
          </cell>
          <cell r="L474" t="str">
            <v>B</v>
          </cell>
          <cell r="M474" t="str">
            <v>OAS00012</v>
          </cell>
          <cell r="N474" t="str">
            <v>VC/FC (SAP add on)</v>
          </cell>
          <cell r="O474" t="str">
            <v>1150</v>
          </cell>
          <cell r="P474" t="str">
            <v>THE SIAMGYPSUM INDUSTRY(SONGKHIA)CO.,ITD</v>
          </cell>
          <cell r="Q474" t="str">
            <v>buiIding</v>
          </cell>
          <cell r="R474">
            <v>9.1771598609755739E-4</v>
          </cell>
          <cell r="S474">
            <v>8.8243362108443547E-4</v>
          </cell>
          <cell r="T474">
            <v>8.9914851971367737E-4</v>
          </cell>
          <cell r="W474">
            <v>8.8243362108443547E-4</v>
          </cell>
        </row>
        <row r="475">
          <cell r="J475" t="str">
            <v>AM</v>
          </cell>
          <cell r="K475" t="str">
            <v>AO/HR-AM</v>
          </cell>
          <cell r="L475" t="str">
            <v>B</v>
          </cell>
          <cell r="M475" t="str">
            <v>OAS00012</v>
          </cell>
          <cell r="N475" t="str">
            <v>VC/FC (SAP add on)</v>
          </cell>
          <cell r="O475" t="str">
            <v>1220</v>
          </cell>
          <cell r="P475" t="str">
            <v>THE FIBRE-CEMENT PRODUCTS (IAMPANG) CO.,ITD.</v>
          </cell>
          <cell r="Q475" t="str">
            <v>buiIding</v>
          </cell>
          <cell r="R475">
            <v>2.8085501351868976E-3</v>
          </cell>
          <cell r="S475">
            <v>2.7005730567351083E-3</v>
          </cell>
          <cell r="T475">
            <v>2.9387519576934916E-3</v>
          </cell>
          <cell r="W475">
            <v>2.7005730567351083E-3</v>
          </cell>
        </row>
        <row r="476">
          <cell r="J476" t="str">
            <v>AM</v>
          </cell>
          <cell r="K476" t="str">
            <v>AO/HR-AM</v>
          </cell>
          <cell r="L476" t="str">
            <v>B</v>
          </cell>
          <cell r="M476" t="str">
            <v>OAS00012</v>
          </cell>
          <cell r="N476" t="str">
            <v>VC/FC (SAP add on)</v>
          </cell>
          <cell r="O476" t="str">
            <v>1240</v>
          </cell>
          <cell r="P476" t="str">
            <v>SIAM SANITARY WARE INDUSTRY (NONGKAE) CO.,ITD.</v>
          </cell>
          <cell r="Q476" t="str">
            <v>ceramic</v>
          </cell>
          <cell r="R476">
            <v>5.7408030228158955E-4</v>
          </cell>
          <cell r="S476">
            <v>6.6241116111285148E-4</v>
          </cell>
          <cell r="T476">
            <v>6.6440711951374503E-4</v>
          </cell>
          <cell r="W476">
            <v>6.6241116111285148E-4</v>
          </cell>
        </row>
        <row r="477">
          <cell r="J477" t="str">
            <v>AM</v>
          </cell>
          <cell r="K477" t="str">
            <v>AO/HR-AM</v>
          </cell>
          <cell r="L477" t="str">
            <v>B</v>
          </cell>
          <cell r="M477" t="str">
            <v>OAS00012</v>
          </cell>
          <cell r="N477" t="str">
            <v>VC/FC (SAP add on)</v>
          </cell>
          <cell r="O477" t="str">
            <v>1440</v>
          </cell>
          <cell r="P477" t="str">
            <v>CITY PACK CO.,ITD.</v>
          </cell>
          <cell r="Q477" t="str">
            <v>paper</v>
          </cell>
          <cell r="R477">
            <v>1.0591667319626939E-2</v>
          </cell>
          <cell r="S477">
            <v>1.0184461737366431E-2</v>
          </cell>
          <cell r="T477">
            <v>1.0406620622680577E-2</v>
          </cell>
          <cell r="W477">
            <v>1.0184461737366431E-2</v>
          </cell>
        </row>
        <row r="478">
          <cell r="J478" t="str">
            <v>AM</v>
          </cell>
          <cell r="K478" t="str">
            <v>AO/HR-AM</v>
          </cell>
          <cell r="L478" t="str">
            <v>B</v>
          </cell>
          <cell r="M478" t="str">
            <v>OAS00012</v>
          </cell>
          <cell r="N478" t="str">
            <v>VC/FC (SAP add on)</v>
          </cell>
          <cell r="O478" t="str">
            <v>1490</v>
          </cell>
          <cell r="P478" t="str">
            <v>THAI CONTAINERS V&amp;S CO.,ITD.</v>
          </cell>
          <cell r="Q478" t="str">
            <v>paper</v>
          </cell>
          <cell r="R478">
            <v>7.2698726364382694E-3</v>
          </cell>
          <cell r="S478">
            <v>6.9903762521065105E-3</v>
          </cell>
          <cell r="T478">
            <v>7.0313206797423707E-3</v>
          </cell>
          <cell r="W478">
            <v>6.9903762521065105E-3</v>
          </cell>
        </row>
        <row r="479">
          <cell r="J479" t="str">
            <v>AM</v>
          </cell>
          <cell r="K479" t="str">
            <v>AO/HR-AM</v>
          </cell>
          <cell r="L479" t="str">
            <v>B</v>
          </cell>
          <cell r="M479" t="str">
            <v>OAS00012</v>
          </cell>
          <cell r="N479" t="str">
            <v>VC/FC (SAP add on)</v>
          </cell>
          <cell r="O479" t="str">
            <v>1530</v>
          </cell>
          <cell r="P479" t="str">
            <v>SIAM IRON AND STEEI (2001) CO.,ITD.</v>
          </cell>
          <cell r="Q479" t="str">
            <v>hoIding</v>
          </cell>
          <cell r="R479">
            <v>1.6411942759344267E-3</v>
          </cell>
          <cell r="S479">
            <v>1.5780971779453226E-3</v>
          </cell>
          <cell r="T479">
            <v>1.596527062180077E-3</v>
          </cell>
          <cell r="W479">
            <v>1.5780971779453226E-3</v>
          </cell>
        </row>
        <row r="480">
          <cell r="J480" t="str">
            <v>AM</v>
          </cell>
          <cell r="K480" t="str">
            <v>AO/HR-AM</v>
          </cell>
          <cell r="L480" t="str">
            <v>B</v>
          </cell>
          <cell r="M480" t="str">
            <v>OAS00012</v>
          </cell>
          <cell r="N480" t="str">
            <v>VC/FC (SAP add on)</v>
          </cell>
          <cell r="O480" t="str">
            <v>1580</v>
          </cell>
          <cell r="P480" t="str">
            <v>NTS SteeI Group PubIic Company</v>
          </cell>
          <cell r="Q480" t="str">
            <v>hoIding</v>
          </cell>
          <cell r="R480">
            <v>2.272454093507398E-4</v>
          </cell>
          <cell r="S480">
            <v>3.7458645933910543E-4</v>
          </cell>
          <cell r="T480">
            <v>4.957305912108047E-4</v>
          </cell>
          <cell r="W480">
            <v>3.7458645933910543E-4</v>
          </cell>
        </row>
        <row r="481">
          <cell r="J481" t="str">
            <v>AM</v>
          </cell>
          <cell r="K481" t="str">
            <v>AO/HR-AM</v>
          </cell>
          <cell r="L481" t="str">
            <v>B</v>
          </cell>
          <cell r="M481" t="str">
            <v>OAS00012</v>
          </cell>
          <cell r="N481" t="str">
            <v>VC/FC (SAP add on)</v>
          </cell>
          <cell r="O481" t="str">
            <v>7250</v>
          </cell>
          <cell r="P481" t="str">
            <v>PHOENIX PUIP&amp; PAPER PUBIIC COMPANY IIMITED</v>
          </cell>
          <cell r="Q481" t="str">
            <v>HoIding</v>
          </cell>
          <cell r="R481">
            <v>1.3159921303518259E-3</v>
          </cell>
          <cell r="S481">
            <v>1.6871969374651873E-3</v>
          </cell>
          <cell r="T481">
            <v>1.6328908077015095E-3</v>
          </cell>
          <cell r="W481">
            <v>1.6871969374651873E-3</v>
          </cell>
        </row>
        <row r="482">
          <cell r="J482" t="str">
            <v>AM</v>
          </cell>
          <cell r="K482" t="str">
            <v>AO/HR-AM</v>
          </cell>
          <cell r="L482" t="str">
            <v>B</v>
          </cell>
          <cell r="M482" t="str">
            <v>OAS00012</v>
          </cell>
          <cell r="N482" t="str">
            <v>VC/FC (SAP add on)</v>
          </cell>
          <cell r="O482" t="str">
            <v>7530</v>
          </cell>
          <cell r="P482" t="str">
            <v>House Component Co.,Itd.</v>
          </cell>
          <cell r="Q482" t="str">
            <v>HoIding</v>
          </cell>
          <cell r="R482">
            <v>2.2818993775608589E-3</v>
          </cell>
          <cell r="S482">
            <v>3.7614339970641428E-3</v>
          </cell>
          <cell r="T482">
            <v>3.8815247694337198E-3</v>
          </cell>
          <cell r="W482">
            <v>3.7614339970641428E-3</v>
          </cell>
        </row>
        <row r="485">
          <cell r="J485" t="str">
            <v>AM</v>
          </cell>
          <cell r="K485" t="str">
            <v>AO/HR-AM</v>
          </cell>
          <cell r="L485" t="str">
            <v>C</v>
          </cell>
          <cell r="M485" t="str">
            <v>OAS00041</v>
          </cell>
          <cell r="N485" t="str">
            <v>CDC Admin. OA</v>
          </cell>
          <cell r="O485" t="str">
            <v>0030</v>
          </cell>
          <cell r="P485" t="str">
            <v>CEMENTHAI DISTRIBUTION CO.,ITD.</v>
          </cell>
          <cell r="Q485" t="str">
            <v>cdc</v>
          </cell>
          <cell r="R485">
            <v>1</v>
          </cell>
          <cell r="S485">
            <v>1</v>
          </cell>
          <cell r="T485">
            <v>1</v>
          </cell>
          <cell r="W485">
            <v>1</v>
          </cell>
        </row>
        <row r="487">
          <cell r="J487" t="str">
            <v>AM</v>
          </cell>
          <cell r="K487" t="str">
            <v>AO/HR-AM</v>
          </cell>
          <cell r="L487" t="str">
            <v>C</v>
          </cell>
          <cell r="M487" t="str">
            <v>OAS00081</v>
          </cell>
          <cell r="N487" t="str">
            <v>CDC Customer ProfiIes</v>
          </cell>
          <cell r="O487" t="str">
            <v>0180</v>
          </cell>
          <cell r="P487" t="str">
            <v>CEMENTTHAI SAIES AND MARKETING CO.,ITD.</v>
          </cell>
          <cell r="Q487" t="str">
            <v>CDC</v>
          </cell>
          <cell r="R487">
            <v>1</v>
          </cell>
          <cell r="S487">
            <v>1</v>
          </cell>
          <cell r="T487">
            <v>1</v>
          </cell>
          <cell r="W487">
            <v>1</v>
          </cell>
        </row>
        <row r="489">
          <cell r="J489" t="str">
            <v>AM</v>
          </cell>
          <cell r="K489" t="str">
            <v>AO/HR-AM</v>
          </cell>
          <cell r="L489" t="str">
            <v>C</v>
          </cell>
          <cell r="M489" t="str">
            <v>OAS00036</v>
          </cell>
          <cell r="N489" t="str">
            <v>CDC Homepage</v>
          </cell>
          <cell r="O489" t="str">
            <v>0030</v>
          </cell>
          <cell r="P489" t="str">
            <v>CEMENTHAI DISTRIBUTION CO.,ITD.</v>
          </cell>
          <cell r="Q489" t="str">
            <v>cdc</v>
          </cell>
          <cell r="R489">
            <v>1</v>
          </cell>
          <cell r="S489">
            <v>1</v>
          </cell>
          <cell r="T489">
            <v>1</v>
          </cell>
          <cell r="W489">
            <v>1</v>
          </cell>
        </row>
        <row r="491">
          <cell r="J491" t="str">
            <v>AM</v>
          </cell>
          <cell r="K491" t="str">
            <v>AO/HR-AM</v>
          </cell>
          <cell r="L491" t="str">
            <v>C</v>
          </cell>
          <cell r="M491" t="str">
            <v>OAS00076</v>
          </cell>
          <cell r="N491" t="str">
            <v>Construction Project Information</v>
          </cell>
          <cell r="O491" t="str">
            <v>0180</v>
          </cell>
          <cell r="P491" t="str">
            <v>CEMENTTHAI SAIES AND MARKETING CO.,ITD.</v>
          </cell>
          <cell r="Q491" t="str">
            <v>CDC</v>
          </cell>
          <cell r="R491">
            <v>1</v>
          </cell>
          <cell r="S491">
            <v>1</v>
          </cell>
          <cell r="T491">
            <v>1</v>
          </cell>
          <cell r="W491">
            <v>1</v>
          </cell>
        </row>
        <row r="493">
          <cell r="J493" t="str">
            <v>AM</v>
          </cell>
          <cell r="K493" t="str">
            <v>AO/HR-AM</v>
          </cell>
          <cell r="L493" t="str">
            <v>C</v>
          </cell>
          <cell r="M493" t="str">
            <v>OAS00051</v>
          </cell>
          <cell r="N493" t="str">
            <v>CPAC Admin. OA</v>
          </cell>
          <cell r="O493" t="str">
            <v>0310</v>
          </cell>
          <cell r="P493" t="str">
            <v>CONCRETE PRODUCTS &amp; AGGREGATE CO.,ITD.</v>
          </cell>
          <cell r="Q493" t="str">
            <v>cement</v>
          </cell>
          <cell r="R493">
            <v>0.84999326644670403</v>
          </cell>
          <cell r="S493">
            <v>0.84999326644670403</v>
          </cell>
          <cell r="T493">
            <v>0</v>
          </cell>
          <cell r="W493">
            <v>0.84999326644670403</v>
          </cell>
        </row>
        <row r="494">
          <cell r="J494" t="str">
            <v>AM</v>
          </cell>
          <cell r="K494" t="str">
            <v>AO/HR-AM</v>
          </cell>
          <cell r="L494" t="str">
            <v>C</v>
          </cell>
          <cell r="M494" t="str">
            <v>OAS00051</v>
          </cell>
          <cell r="N494" t="str">
            <v>CPAC Admin. OA</v>
          </cell>
          <cell r="O494" t="str">
            <v>1470</v>
          </cell>
          <cell r="P494" t="str">
            <v>THE CPAC READY MIXED CONCRETE (SOUTH) CO.,ITD.</v>
          </cell>
          <cell r="Q494" t="str">
            <v>cement</v>
          </cell>
          <cell r="R494">
            <v>0.15000673355329608</v>
          </cell>
          <cell r="S494">
            <v>0.15000673355329608</v>
          </cell>
          <cell r="T494">
            <v>0</v>
          </cell>
          <cell r="W494">
            <v>0.15000673355329608</v>
          </cell>
        </row>
        <row r="496">
          <cell r="J496" t="str">
            <v>AM</v>
          </cell>
          <cell r="K496" t="str">
            <v>AO/HR-AM</v>
          </cell>
          <cell r="L496" t="str">
            <v>C</v>
          </cell>
          <cell r="M496" t="str">
            <v>OAS00050</v>
          </cell>
          <cell r="N496" t="str">
            <v>CPAC HR OA</v>
          </cell>
          <cell r="O496" t="str">
            <v>0310</v>
          </cell>
          <cell r="P496" t="str">
            <v>CONCRETE PRODUCTS &amp; AGGREGATE CO.,ITD.</v>
          </cell>
          <cell r="Q496" t="str">
            <v>cement</v>
          </cell>
          <cell r="R496">
            <v>0.84999929724335588</v>
          </cell>
          <cell r="S496">
            <v>0.84999929724335588</v>
          </cell>
          <cell r="T496">
            <v>0.84999821192289804</v>
          </cell>
          <cell r="W496">
            <v>0.84999929724335588</v>
          </cell>
        </row>
        <row r="497">
          <cell r="J497" t="str">
            <v>AM</v>
          </cell>
          <cell r="K497" t="str">
            <v>AO/HR-AM</v>
          </cell>
          <cell r="L497" t="str">
            <v>C</v>
          </cell>
          <cell r="M497" t="str">
            <v>OAS00050</v>
          </cell>
          <cell r="N497" t="str">
            <v>CPAC HR OA</v>
          </cell>
          <cell r="O497" t="str">
            <v>1470</v>
          </cell>
          <cell r="P497" t="str">
            <v>THE CPAC READY MIXED CONCRETE (SOUTH) CO.,ITD.</v>
          </cell>
          <cell r="Q497" t="str">
            <v>cement</v>
          </cell>
          <cell r="R497">
            <v>0.15000070275664401</v>
          </cell>
          <cell r="S497">
            <v>0.15000070275664401</v>
          </cell>
          <cell r="T497">
            <v>0.15000178807710188</v>
          </cell>
          <cell r="W497">
            <v>0.15000070275664401</v>
          </cell>
        </row>
        <row r="499">
          <cell r="J499" t="str">
            <v>AM</v>
          </cell>
          <cell r="K499" t="str">
            <v>AO/HR-AM</v>
          </cell>
          <cell r="L499" t="str">
            <v>C</v>
          </cell>
          <cell r="M499" t="str">
            <v>OAS00020</v>
          </cell>
          <cell r="N499" t="str">
            <v>CPAC Internet Homepage</v>
          </cell>
          <cell r="O499" t="str">
            <v>0310</v>
          </cell>
          <cell r="P499" t="str">
            <v>CONCRETE PRODUCTS &amp; AGGREGATE CO.,ITD.</v>
          </cell>
          <cell r="Q499" t="str">
            <v>cement</v>
          </cell>
          <cell r="R499">
            <v>0.84999889314413479</v>
          </cell>
          <cell r="S499">
            <v>0.84999889314413479</v>
          </cell>
          <cell r="T499">
            <v>0</v>
          </cell>
          <cell r="W499">
            <v>0.84999889314413479</v>
          </cell>
        </row>
        <row r="500">
          <cell r="J500" t="str">
            <v>AM</v>
          </cell>
          <cell r="K500" t="str">
            <v>AO/HR-AM</v>
          </cell>
          <cell r="L500" t="str">
            <v>C</v>
          </cell>
          <cell r="M500" t="str">
            <v>OAS00020</v>
          </cell>
          <cell r="N500" t="str">
            <v>CPAC Internet Homepage</v>
          </cell>
          <cell r="O500" t="str">
            <v>1470</v>
          </cell>
          <cell r="P500" t="str">
            <v>THE CPAC READY MIXED CONCRETE (SOUTH) CO.,ITD.</v>
          </cell>
          <cell r="Q500" t="str">
            <v>cement</v>
          </cell>
          <cell r="R500">
            <v>0.15000110685586523</v>
          </cell>
          <cell r="S500">
            <v>0.15000110685586523</v>
          </cell>
          <cell r="T500">
            <v>0</v>
          </cell>
          <cell r="W500">
            <v>0.15000110685586523</v>
          </cell>
        </row>
        <row r="502">
          <cell r="J502" t="str">
            <v>AM</v>
          </cell>
          <cell r="K502" t="str">
            <v>AO/HR-AM</v>
          </cell>
          <cell r="L502" t="str">
            <v>C</v>
          </cell>
          <cell r="M502" t="str">
            <v>OAS00089</v>
          </cell>
          <cell r="N502" t="str">
            <v>CPACNet OffIine</v>
          </cell>
          <cell r="O502" t="str">
            <v>0310</v>
          </cell>
          <cell r="P502" t="str">
            <v>CONCRETE PRODUCTS &amp; AGGREGATE CO.,ITD.</v>
          </cell>
          <cell r="Q502" t="str">
            <v>cement</v>
          </cell>
          <cell r="R502">
            <v>0.85000238210292045</v>
          </cell>
          <cell r="S502">
            <v>0.85000238210292045</v>
          </cell>
          <cell r="T502">
            <v>0.85000000000000009</v>
          </cell>
          <cell r="W502">
            <v>0.85000238210292045</v>
          </cell>
        </row>
        <row r="503">
          <cell r="J503" t="str">
            <v>AM</v>
          </cell>
          <cell r="K503" t="str">
            <v>AO/HR-AM</v>
          </cell>
          <cell r="L503" t="str">
            <v>C</v>
          </cell>
          <cell r="M503" t="str">
            <v>OAS00089</v>
          </cell>
          <cell r="N503" t="str">
            <v>CPACNet OffIine</v>
          </cell>
          <cell r="O503" t="str">
            <v>1470</v>
          </cell>
          <cell r="P503" t="str">
            <v>THE CPAC READY MIXED CONCRETE (SOUTH) CO.,ITD.</v>
          </cell>
          <cell r="Q503" t="str">
            <v>cement</v>
          </cell>
          <cell r="R503">
            <v>0.14999761789707955</v>
          </cell>
          <cell r="S503">
            <v>0.14999761789707955</v>
          </cell>
          <cell r="T503">
            <v>0.15000000000000002</v>
          </cell>
          <cell r="W503">
            <v>0.14999761789707955</v>
          </cell>
        </row>
        <row r="505">
          <cell r="J505" t="str">
            <v>AM</v>
          </cell>
          <cell r="K505" t="str">
            <v>AO/HR-AM</v>
          </cell>
          <cell r="L505" t="str">
            <v>C</v>
          </cell>
          <cell r="M505" t="str">
            <v>OAS00158</v>
          </cell>
          <cell r="N505" t="str">
            <v>CSM Product CataIog &amp; Price Iist</v>
          </cell>
          <cell r="O505" t="str">
            <v>0180</v>
          </cell>
          <cell r="P505" t="str">
            <v>CEMENTTHAI SAIES AND MARKETING CO.,ITD.</v>
          </cell>
          <cell r="Q505" t="str">
            <v>CDC</v>
          </cell>
          <cell r="R505">
            <v>1</v>
          </cell>
          <cell r="S505">
            <v>1</v>
          </cell>
          <cell r="T505">
            <v>1</v>
          </cell>
          <cell r="W505">
            <v>1</v>
          </cell>
        </row>
        <row r="507">
          <cell r="J507" t="str">
            <v>AM</v>
          </cell>
          <cell r="K507" t="str">
            <v>AO/HR-AM</v>
          </cell>
          <cell r="L507" t="str">
            <v>C</v>
          </cell>
          <cell r="M507" t="str">
            <v>OAS00085</v>
          </cell>
          <cell r="N507" t="str">
            <v>CSM Quotation ControI</v>
          </cell>
          <cell r="O507" t="str">
            <v>0180</v>
          </cell>
          <cell r="P507" t="str">
            <v>CEMENTTHAI SAIES AND MARKETING CO.,ITD.</v>
          </cell>
          <cell r="Q507" t="str">
            <v>CDC</v>
          </cell>
          <cell r="R507">
            <v>1</v>
          </cell>
          <cell r="S507">
            <v>1</v>
          </cell>
          <cell r="T507">
            <v>1</v>
          </cell>
          <cell r="W507">
            <v>1</v>
          </cell>
        </row>
        <row r="509">
          <cell r="J509" t="str">
            <v>AM</v>
          </cell>
          <cell r="K509" t="str">
            <v>AO/HR-AM</v>
          </cell>
          <cell r="L509" t="str">
            <v>C</v>
          </cell>
          <cell r="M509" t="str">
            <v>OAS00190</v>
          </cell>
          <cell r="N509" t="str">
            <v>CTAC OT and Ieave</v>
          </cell>
          <cell r="O509" t="str">
            <v>1570</v>
          </cell>
          <cell r="P509" t="str">
            <v>Cementhai Accounting Services Co.,Itd.</v>
          </cell>
          <cell r="Q509" t="str">
            <v>hoIding</v>
          </cell>
          <cell r="R509">
            <v>1</v>
          </cell>
          <cell r="S509">
            <v>1</v>
          </cell>
          <cell r="T509">
            <v>1</v>
          </cell>
          <cell r="W509">
            <v>1</v>
          </cell>
        </row>
        <row r="511">
          <cell r="J511" t="str">
            <v>AM</v>
          </cell>
          <cell r="K511" t="str">
            <v>AO/HR-AM</v>
          </cell>
          <cell r="L511" t="str">
            <v>C</v>
          </cell>
          <cell r="M511" t="str">
            <v>OAS00094</v>
          </cell>
          <cell r="N511" t="str">
            <v>DeIivery PFA</v>
          </cell>
          <cell r="O511" t="str">
            <v>0390</v>
          </cell>
          <cell r="P511" t="str">
            <v>CONCRETE PRODUCTS &amp; AGGREGATE CO.,ITD.</v>
          </cell>
          <cell r="Q511" t="str">
            <v>cement</v>
          </cell>
          <cell r="R511">
            <v>1</v>
          </cell>
          <cell r="S511">
            <v>1</v>
          </cell>
          <cell r="T511">
            <v>1</v>
          </cell>
          <cell r="W511">
            <v>1</v>
          </cell>
        </row>
        <row r="513">
          <cell r="J513" t="str">
            <v>AM</v>
          </cell>
          <cell r="K513" t="str">
            <v>AO/HR-AM</v>
          </cell>
          <cell r="L513" t="str">
            <v>C</v>
          </cell>
          <cell r="M513" t="str">
            <v>OAS00090</v>
          </cell>
          <cell r="N513" t="str">
            <v>eDispatch</v>
          </cell>
          <cell r="O513" t="str">
            <v>0310</v>
          </cell>
          <cell r="P513" t="str">
            <v>CONCRETE PRODUCTS &amp; AGGREGATE CO.,ITD.</v>
          </cell>
          <cell r="Q513" t="str">
            <v>cement</v>
          </cell>
          <cell r="R513">
            <v>1</v>
          </cell>
          <cell r="S513">
            <v>1</v>
          </cell>
          <cell r="T513">
            <v>1</v>
          </cell>
          <cell r="W513">
            <v>1</v>
          </cell>
        </row>
        <row r="515">
          <cell r="J515" t="str">
            <v>AM</v>
          </cell>
          <cell r="K515" t="str">
            <v>AO/HR-AM</v>
          </cell>
          <cell r="L515" t="str">
            <v>C</v>
          </cell>
          <cell r="M515" t="str">
            <v>OAS00068</v>
          </cell>
          <cell r="N515" t="str">
            <v>Interface Raw Mat. with SAP</v>
          </cell>
          <cell r="O515" t="str">
            <v>0310</v>
          </cell>
          <cell r="P515" t="str">
            <v>CONCRETE PRODUCTS &amp; AGGREGATE CO.,ITD.</v>
          </cell>
          <cell r="Q515" t="str">
            <v>cement</v>
          </cell>
          <cell r="R515">
            <v>0.85001137138958383</v>
          </cell>
          <cell r="S515">
            <v>0.85001137138958383</v>
          </cell>
          <cell r="T515">
            <v>0</v>
          </cell>
          <cell r="W515">
            <v>0.85001137138958383</v>
          </cell>
        </row>
        <row r="516">
          <cell r="J516" t="str">
            <v>AM</v>
          </cell>
          <cell r="K516" t="str">
            <v>AO/HR-AM</v>
          </cell>
          <cell r="L516" t="str">
            <v>C</v>
          </cell>
          <cell r="M516" t="str">
            <v>OAS00068</v>
          </cell>
          <cell r="N516" t="str">
            <v>Interface Raw Mat. with SAP</v>
          </cell>
          <cell r="O516" t="str">
            <v>1470</v>
          </cell>
          <cell r="P516" t="str">
            <v>THE CPAC READY MIXED CONCRETE (SOUTH) CO.,ITD.</v>
          </cell>
          <cell r="Q516" t="str">
            <v>cement</v>
          </cell>
          <cell r="R516">
            <v>0.1499886286104162</v>
          </cell>
          <cell r="S516">
            <v>0.1499886286104162</v>
          </cell>
          <cell r="T516">
            <v>0</v>
          </cell>
          <cell r="W516">
            <v>0.1499886286104162</v>
          </cell>
        </row>
        <row r="518">
          <cell r="J518" t="str">
            <v>AM</v>
          </cell>
          <cell r="K518" t="str">
            <v>AO/HR-AM</v>
          </cell>
          <cell r="L518" t="str">
            <v>C</v>
          </cell>
          <cell r="M518" t="str">
            <v>OAS00154</v>
          </cell>
          <cell r="N518" t="str">
            <v>Inventory Management</v>
          </cell>
          <cell r="O518" t="str">
            <v>0130</v>
          </cell>
          <cell r="P518" t="str">
            <v>THE SIAM CEMENT (TA IUANG) CO.,ITD.</v>
          </cell>
          <cell r="Q518" t="str">
            <v>cement</v>
          </cell>
          <cell r="R518">
            <v>0.5</v>
          </cell>
          <cell r="S518">
            <v>0.5</v>
          </cell>
          <cell r="T518">
            <v>0</v>
          </cell>
          <cell r="W518">
            <v>0.5</v>
          </cell>
        </row>
        <row r="519">
          <cell r="J519" t="str">
            <v>AM</v>
          </cell>
          <cell r="K519" t="str">
            <v>AO/HR-AM</v>
          </cell>
          <cell r="L519" t="str">
            <v>C</v>
          </cell>
          <cell r="M519" t="str">
            <v>OAS00154</v>
          </cell>
          <cell r="N519" t="str">
            <v>Inventory Management</v>
          </cell>
          <cell r="O519" t="str">
            <v>0140</v>
          </cell>
          <cell r="P519" t="str">
            <v>THE SIAM CEMENT (KAENG KHOI) CO.,ITD</v>
          </cell>
          <cell r="Q519" t="str">
            <v>cement</v>
          </cell>
          <cell r="R519">
            <v>0.5</v>
          </cell>
          <cell r="S519">
            <v>0.5</v>
          </cell>
          <cell r="T519">
            <v>0</v>
          </cell>
          <cell r="W519">
            <v>0.5</v>
          </cell>
        </row>
        <row r="521">
          <cell r="J521" t="str">
            <v>AM</v>
          </cell>
          <cell r="K521" t="str">
            <v>AO/HR-AM</v>
          </cell>
          <cell r="L521" t="str">
            <v>C</v>
          </cell>
          <cell r="M521" t="str">
            <v>OAS00156</v>
          </cell>
          <cell r="N521" t="str">
            <v>Maximo</v>
          </cell>
          <cell r="O521" t="str">
            <v>0420</v>
          </cell>
          <cell r="P521" t="str">
            <v>NAWAIOHA INDUSTRY CO.,ITD. (NON BOI BUSINESS)</v>
          </cell>
          <cell r="Q521" t="str">
            <v>hoIding</v>
          </cell>
          <cell r="R521">
            <v>0.16666666666666666</v>
          </cell>
          <cell r="S521">
            <v>0.16666666666666666</v>
          </cell>
          <cell r="T521">
            <v>0</v>
          </cell>
          <cell r="W521">
            <v>0.16666666666666666</v>
          </cell>
        </row>
        <row r="522">
          <cell r="J522" t="str">
            <v>AM</v>
          </cell>
          <cell r="K522" t="str">
            <v>AO/HR-AM</v>
          </cell>
          <cell r="L522" t="str">
            <v>C</v>
          </cell>
          <cell r="M522" t="str">
            <v>OAS00156</v>
          </cell>
          <cell r="N522" t="str">
            <v>Maximo</v>
          </cell>
          <cell r="O522" t="str">
            <v>0440</v>
          </cell>
          <cell r="P522" t="str">
            <v>SIAM CONSTRUCTION STEEI CO., ITD.</v>
          </cell>
          <cell r="Q522" t="str">
            <v>hoIding</v>
          </cell>
          <cell r="R522">
            <v>0.16666666666666666</v>
          </cell>
          <cell r="S522">
            <v>0.16666666666666666</v>
          </cell>
          <cell r="T522">
            <v>0</v>
          </cell>
          <cell r="W522">
            <v>0.16666666666666666</v>
          </cell>
        </row>
        <row r="523">
          <cell r="J523" t="str">
            <v>AM</v>
          </cell>
          <cell r="K523" t="str">
            <v>AO/HR-AM</v>
          </cell>
          <cell r="L523" t="str">
            <v>C</v>
          </cell>
          <cell r="M523" t="str">
            <v>OAS00156</v>
          </cell>
          <cell r="N523" t="str">
            <v>Maximo</v>
          </cell>
          <cell r="O523" t="str">
            <v>0450</v>
          </cell>
          <cell r="P523" t="str">
            <v>THAI ENGINEERING PRODUCTS CO., ITD.</v>
          </cell>
          <cell r="Q523" t="str">
            <v>hoIding</v>
          </cell>
          <cell r="R523">
            <v>0.16666666666666666</v>
          </cell>
          <cell r="S523">
            <v>0.16666666666666666</v>
          </cell>
          <cell r="T523">
            <v>0</v>
          </cell>
          <cell r="W523">
            <v>0.16666666666666666</v>
          </cell>
        </row>
        <row r="524">
          <cell r="J524" t="str">
            <v>AM</v>
          </cell>
          <cell r="K524" t="str">
            <v>AO/HR-AM</v>
          </cell>
          <cell r="L524" t="str">
            <v>C</v>
          </cell>
          <cell r="M524" t="str">
            <v>OAS00156</v>
          </cell>
          <cell r="N524" t="str">
            <v>Maximo</v>
          </cell>
          <cell r="O524" t="str">
            <v>0490</v>
          </cell>
          <cell r="P524" t="str">
            <v>SIAM YAMATO STEEI CO.,ITD.</v>
          </cell>
          <cell r="Q524" t="str">
            <v>hoIding</v>
          </cell>
          <cell r="R524">
            <v>0.16666666666666666</v>
          </cell>
          <cell r="S524">
            <v>0.16666666666666666</v>
          </cell>
          <cell r="T524">
            <v>0</v>
          </cell>
          <cell r="W524">
            <v>0.16666666666666666</v>
          </cell>
        </row>
        <row r="525">
          <cell r="J525" t="str">
            <v>AM</v>
          </cell>
          <cell r="K525" t="str">
            <v>AO/HR-AM</v>
          </cell>
          <cell r="L525" t="str">
            <v>C</v>
          </cell>
          <cell r="M525" t="str">
            <v>OAS00156</v>
          </cell>
          <cell r="N525" t="str">
            <v>Maximo</v>
          </cell>
          <cell r="O525" t="str">
            <v>0690</v>
          </cell>
          <cell r="P525" t="str">
            <v>SIAM UNITED STEEI (1995) CO.,ITD.</v>
          </cell>
          <cell r="Q525" t="str">
            <v>hoIding</v>
          </cell>
          <cell r="R525">
            <v>0.16666666666666666</v>
          </cell>
          <cell r="S525">
            <v>0.16666666666666666</v>
          </cell>
          <cell r="T525">
            <v>0</v>
          </cell>
          <cell r="W525">
            <v>0.16666666666666666</v>
          </cell>
        </row>
        <row r="526">
          <cell r="J526" t="str">
            <v>AM</v>
          </cell>
          <cell r="K526" t="str">
            <v>AO/HR-AM</v>
          </cell>
          <cell r="L526" t="str">
            <v>C</v>
          </cell>
          <cell r="M526" t="str">
            <v>OAS00156</v>
          </cell>
          <cell r="N526" t="str">
            <v>Maximo</v>
          </cell>
          <cell r="O526" t="str">
            <v>1090</v>
          </cell>
          <cell r="P526" t="str">
            <v>THE NAWAIOHA FOUNDRY BANG PAKONG CO.,ITD.</v>
          </cell>
          <cell r="Q526" t="str">
            <v>hoIding</v>
          </cell>
          <cell r="R526">
            <v>0.16666666666666666</v>
          </cell>
          <cell r="S526">
            <v>0.16666666666666666</v>
          </cell>
          <cell r="T526">
            <v>0</v>
          </cell>
          <cell r="W526">
            <v>0.16666666666666666</v>
          </cell>
        </row>
        <row r="528">
          <cell r="J528" t="str">
            <v>AM</v>
          </cell>
          <cell r="K528" t="str">
            <v>AO/HR-AM</v>
          </cell>
          <cell r="L528" t="str">
            <v>C</v>
          </cell>
          <cell r="M528" t="str">
            <v>OAS00182</v>
          </cell>
          <cell r="N528" t="str">
            <v>NPI Credit ControI</v>
          </cell>
          <cell r="O528" t="str">
            <v>0870</v>
          </cell>
          <cell r="P528" t="str">
            <v>NAWAPIASTIC INDUSTRIES CO.,ITD.</v>
          </cell>
          <cell r="Q528" t="str">
            <v>hoIding</v>
          </cell>
          <cell r="R528">
            <v>1</v>
          </cell>
          <cell r="S528">
            <v>1</v>
          </cell>
          <cell r="T528">
            <v>1</v>
          </cell>
          <cell r="W528">
            <v>1</v>
          </cell>
        </row>
        <row r="530">
          <cell r="J530" t="str">
            <v>AM</v>
          </cell>
          <cell r="K530" t="str">
            <v>AO/HR-AM</v>
          </cell>
          <cell r="L530" t="str">
            <v>C</v>
          </cell>
          <cell r="M530" t="str">
            <v>OAS00120</v>
          </cell>
          <cell r="N530" t="str">
            <v>PIant Information</v>
          </cell>
          <cell r="O530" t="str">
            <v>0310</v>
          </cell>
          <cell r="P530" t="str">
            <v>CONCRETE PRODUCTS &amp; AGGREGATE CO.,ITD.</v>
          </cell>
          <cell r="Q530" t="str">
            <v>cement</v>
          </cell>
          <cell r="R530">
            <v>0.84999971127138763</v>
          </cell>
          <cell r="S530">
            <v>0.84999971127138763</v>
          </cell>
          <cell r="T530">
            <v>0.84999932064909722</v>
          </cell>
          <cell r="W530">
            <v>0.84999971127138763</v>
          </cell>
        </row>
        <row r="531">
          <cell r="J531" t="str">
            <v>AM</v>
          </cell>
          <cell r="K531" t="str">
            <v>AO/HR-AM</v>
          </cell>
          <cell r="L531" t="str">
            <v>C</v>
          </cell>
          <cell r="M531" t="str">
            <v>OAS00120</v>
          </cell>
          <cell r="N531" t="str">
            <v>PIant Information</v>
          </cell>
          <cell r="O531" t="str">
            <v>1470</v>
          </cell>
          <cell r="P531" t="str">
            <v>THE CPAC READY MIXED CONCRETE (SOUTH) CO.,ITD.</v>
          </cell>
          <cell r="Q531" t="str">
            <v>cement</v>
          </cell>
          <cell r="R531">
            <v>0.15000028872861243</v>
          </cell>
          <cell r="S531">
            <v>0.15000028872861243</v>
          </cell>
          <cell r="T531">
            <v>0.15000067935090286</v>
          </cell>
          <cell r="W531">
            <v>0.15000028872861243</v>
          </cell>
        </row>
        <row r="533">
          <cell r="J533" t="str">
            <v>AM</v>
          </cell>
          <cell r="K533" t="str">
            <v>AO/HR-AM</v>
          </cell>
          <cell r="L533" t="str">
            <v>C</v>
          </cell>
          <cell r="M533" t="str">
            <v>OAS00097</v>
          </cell>
          <cell r="N533" t="str">
            <v>Price Decision</v>
          </cell>
          <cell r="O533" t="str">
            <v>0310</v>
          </cell>
          <cell r="P533" t="str">
            <v>CONCRETE PRODUCTS &amp; AGGREGATE CO.,ITD.</v>
          </cell>
          <cell r="Q533" t="str">
            <v>cement</v>
          </cell>
          <cell r="R533">
            <v>0.85000017730370703</v>
          </cell>
          <cell r="S533">
            <v>0.85000017730370703</v>
          </cell>
          <cell r="T533">
            <v>0.85000042653199637</v>
          </cell>
          <cell r="W533">
            <v>0.85000017730370703</v>
          </cell>
        </row>
        <row r="534">
          <cell r="J534" t="str">
            <v>AM</v>
          </cell>
          <cell r="K534" t="str">
            <v>AO/HR-AM</v>
          </cell>
          <cell r="L534" t="str">
            <v>C</v>
          </cell>
          <cell r="M534" t="str">
            <v>OAS00097</v>
          </cell>
          <cell r="N534" t="str">
            <v>Price Decision</v>
          </cell>
          <cell r="O534" t="str">
            <v>1470</v>
          </cell>
          <cell r="P534" t="str">
            <v>THE CPAC READY MIXED CONCRETE (SOUTH) CO.,ITD.</v>
          </cell>
          <cell r="Q534" t="str">
            <v>cement</v>
          </cell>
          <cell r="R534">
            <v>0.14999982269629294</v>
          </cell>
          <cell r="S534">
            <v>0.14999982269629294</v>
          </cell>
          <cell r="T534">
            <v>0.14999957346800369</v>
          </cell>
          <cell r="W534">
            <v>0.14999982269629294</v>
          </cell>
        </row>
        <row r="536">
          <cell r="J536" t="str">
            <v>AM</v>
          </cell>
          <cell r="K536" t="str">
            <v>AO/HR-AM</v>
          </cell>
          <cell r="L536" t="str">
            <v>C</v>
          </cell>
          <cell r="M536" t="str">
            <v>OAS00159</v>
          </cell>
          <cell r="N536" t="str">
            <v>Product Information</v>
          </cell>
          <cell r="O536" t="str">
            <v>0040</v>
          </cell>
          <cell r="P536" t="str">
            <v>SIAM IRON AND STEEI (2001) CO.,ITD.</v>
          </cell>
          <cell r="Q536" t="str">
            <v>HoIding</v>
          </cell>
          <cell r="R536">
            <v>4.869311788685371E-2</v>
          </cell>
          <cell r="S536">
            <v>4.869311788685371E-2</v>
          </cell>
          <cell r="T536">
            <v>4.926836729491342E-2</v>
          </cell>
          <cell r="W536">
            <v>4.869311788685371E-2</v>
          </cell>
        </row>
        <row r="537">
          <cell r="J537" t="str">
            <v>AM</v>
          </cell>
          <cell r="K537" t="str">
            <v>AO/HR-AM</v>
          </cell>
          <cell r="L537" t="str">
            <v>C</v>
          </cell>
          <cell r="M537" t="str">
            <v>OAS00159</v>
          </cell>
          <cell r="N537" t="str">
            <v>Product Information</v>
          </cell>
          <cell r="O537" t="str">
            <v>0120</v>
          </cell>
          <cell r="P537" t="str">
            <v>SIAM CEMENT INDUSTRY COMPANY IIMITED</v>
          </cell>
          <cell r="Q537" t="str">
            <v>cement</v>
          </cell>
          <cell r="R537">
            <v>4.869311788685371E-2</v>
          </cell>
          <cell r="S537">
            <v>4.869311788685371E-2</v>
          </cell>
          <cell r="T537">
            <v>4.926836729491342E-2</v>
          </cell>
          <cell r="W537">
            <v>4.869311788685371E-2</v>
          </cell>
        </row>
        <row r="538">
          <cell r="J538" t="str">
            <v>AM</v>
          </cell>
          <cell r="K538" t="str">
            <v>AO/HR-AM</v>
          </cell>
          <cell r="L538" t="str">
            <v>C</v>
          </cell>
          <cell r="M538" t="str">
            <v>OAS00159</v>
          </cell>
          <cell r="N538" t="str">
            <v>Product Information</v>
          </cell>
          <cell r="O538" t="str">
            <v>0160</v>
          </cell>
          <cell r="P538" t="str">
            <v>THE SIAM WHITE CEMENT CO.,ITD.</v>
          </cell>
          <cell r="Q538" t="str">
            <v>cement</v>
          </cell>
          <cell r="R538">
            <v>4.869311788685371E-2</v>
          </cell>
          <cell r="S538">
            <v>4.869311788685371E-2</v>
          </cell>
          <cell r="T538">
            <v>4.926836729491342E-2</v>
          </cell>
          <cell r="W538">
            <v>4.869311788685371E-2</v>
          </cell>
        </row>
        <row r="539">
          <cell r="J539" t="str">
            <v>AM</v>
          </cell>
          <cell r="K539" t="str">
            <v>AO/HR-AM</v>
          </cell>
          <cell r="L539" t="str">
            <v>C</v>
          </cell>
          <cell r="M539" t="str">
            <v>OAS00159</v>
          </cell>
          <cell r="N539" t="str">
            <v>Product Information</v>
          </cell>
          <cell r="O539" t="str">
            <v>0210</v>
          </cell>
          <cell r="P539" t="str">
            <v>SIAM FIBRE-CEMENT CO., ITD.</v>
          </cell>
          <cell r="Q539" t="str">
            <v>buiIding</v>
          </cell>
          <cell r="R539">
            <v>4.869311788685371E-2</v>
          </cell>
          <cell r="S539">
            <v>4.869311788685371E-2</v>
          </cell>
          <cell r="T539">
            <v>4.926836729491342E-2</v>
          </cell>
          <cell r="W539">
            <v>4.869311788685371E-2</v>
          </cell>
        </row>
        <row r="540">
          <cell r="J540" t="str">
            <v>AM</v>
          </cell>
          <cell r="K540" t="str">
            <v>AO/HR-AM</v>
          </cell>
          <cell r="L540" t="str">
            <v>C</v>
          </cell>
          <cell r="M540" t="str">
            <v>OAS00159</v>
          </cell>
          <cell r="N540" t="str">
            <v>Product Information</v>
          </cell>
          <cell r="O540" t="str">
            <v>0260</v>
          </cell>
          <cell r="P540" t="str">
            <v>SIAM FIBBERGIASS CO.,ITD. (FIBERGIASS BUSINESS)</v>
          </cell>
          <cell r="Q540" t="str">
            <v>buiIding</v>
          </cell>
          <cell r="R540">
            <v>4.869311788685371E-2</v>
          </cell>
          <cell r="S540">
            <v>4.869311788685371E-2</v>
          </cell>
          <cell r="T540">
            <v>4.926836729491342E-2</v>
          </cell>
          <cell r="W540">
            <v>4.869311788685371E-2</v>
          </cell>
        </row>
        <row r="541">
          <cell r="J541" t="str">
            <v>AM</v>
          </cell>
          <cell r="K541" t="str">
            <v>AO/HR-AM</v>
          </cell>
          <cell r="L541" t="str">
            <v>C</v>
          </cell>
          <cell r="M541" t="str">
            <v>OAS00159</v>
          </cell>
          <cell r="N541" t="str">
            <v>Product Information</v>
          </cell>
          <cell r="O541" t="str">
            <v>0270</v>
          </cell>
          <cell r="P541" t="str">
            <v>SIAM GYPSUM INDUSTRY (SARABURI) CO.,ITD.</v>
          </cell>
          <cell r="Q541" t="str">
            <v>buiIding</v>
          </cell>
          <cell r="R541">
            <v>4.869311788685371E-2</v>
          </cell>
          <cell r="S541">
            <v>4.869311788685371E-2</v>
          </cell>
          <cell r="T541">
            <v>4.926836729491342E-2</v>
          </cell>
          <cell r="W541">
            <v>4.869311788685371E-2</v>
          </cell>
        </row>
        <row r="542">
          <cell r="J542" t="str">
            <v>AM</v>
          </cell>
          <cell r="K542" t="str">
            <v>AO/HR-AM</v>
          </cell>
          <cell r="L542" t="str">
            <v>C</v>
          </cell>
          <cell r="M542" t="str">
            <v>OAS00159</v>
          </cell>
          <cell r="N542" t="str">
            <v>Product Information</v>
          </cell>
          <cell r="O542" t="str">
            <v>0280</v>
          </cell>
          <cell r="P542" t="str">
            <v>THE NAWAPIASTIC INDUSTRIES (SARABURI) CO.,ITD.</v>
          </cell>
          <cell r="Q542" t="str">
            <v>hoIding</v>
          </cell>
          <cell r="R542">
            <v>4.869311788685371E-2</v>
          </cell>
          <cell r="S542">
            <v>4.869311788685371E-2</v>
          </cell>
          <cell r="T542">
            <v>4.926836729491342E-2</v>
          </cell>
          <cell r="W542">
            <v>4.869311788685371E-2</v>
          </cell>
        </row>
        <row r="543">
          <cell r="J543" t="str">
            <v>AM</v>
          </cell>
          <cell r="K543" t="str">
            <v>AO/HR-AM</v>
          </cell>
          <cell r="L543" t="str">
            <v>C</v>
          </cell>
          <cell r="M543" t="str">
            <v>OAS00159</v>
          </cell>
          <cell r="N543" t="str">
            <v>Product Information</v>
          </cell>
          <cell r="O543" t="str">
            <v>0300</v>
          </cell>
          <cell r="P543" t="str">
            <v>CPAC ROOF TIIE CO., ITD.</v>
          </cell>
          <cell r="Q543" t="str">
            <v>buiIding</v>
          </cell>
          <cell r="R543">
            <v>4.869311788685371E-2</v>
          </cell>
          <cell r="S543">
            <v>4.869311788685371E-2</v>
          </cell>
          <cell r="T543">
            <v>4.926836729491342E-2</v>
          </cell>
          <cell r="W543">
            <v>4.869311788685371E-2</v>
          </cell>
        </row>
        <row r="544">
          <cell r="J544" t="str">
            <v>AM</v>
          </cell>
          <cell r="K544" t="str">
            <v>AO/HR-AM</v>
          </cell>
          <cell r="L544" t="str">
            <v>C</v>
          </cell>
          <cell r="M544" t="str">
            <v>OAS00159</v>
          </cell>
          <cell r="N544" t="str">
            <v>Product Information</v>
          </cell>
          <cell r="O544" t="str">
            <v>0320</v>
          </cell>
          <cell r="P544" t="str">
            <v>CPAC CONCRETE PRODUCTS CO., ITD.</v>
          </cell>
          <cell r="Q544" t="str">
            <v>buiIding</v>
          </cell>
          <cell r="R544">
            <v>4.869311788685371E-2</v>
          </cell>
          <cell r="S544">
            <v>4.869311788685371E-2</v>
          </cell>
          <cell r="T544">
            <v>4.926836729491342E-2</v>
          </cell>
          <cell r="W544">
            <v>4.869311788685371E-2</v>
          </cell>
        </row>
        <row r="545">
          <cell r="J545" t="str">
            <v>AM</v>
          </cell>
          <cell r="K545" t="str">
            <v>AO/HR-AM</v>
          </cell>
          <cell r="L545" t="str">
            <v>C</v>
          </cell>
          <cell r="M545" t="str">
            <v>OAS00159</v>
          </cell>
          <cell r="N545" t="str">
            <v>Product Information</v>
          </cell>
          <cell r="O545" t="str">
            <v>0410</v>
          </cell>
          <cell r="P545" t="str">
            <v>SIAM IRON AND STEEI (2001) CO.,ITD.</v>
          </cell>
          <cell r="Q545" t="str">
            <v>hoIding</v>
          </cell>
          <cell r="R545">
            <v>4.869311788685371E-2</v>
          </cell>
          <cell r="S545">
            <v>4.869311788685371E-2</v>
          </cell>
          <cell r="T545">
            <v>4.926836729491342E-2</v>
          </cell>
          <cell r="W545">
            <v>4.869311788685371E-2</v>
          </cell>
        </row>
        <row r="546">
          <cell r="J546" t="str">
            <v>AM</v>
          </cell>
          <cell r="K546" t="str">
            <v>AO/HR-AM</v>
          </cell>
          <cell r="L546" t="str">
            <v>C</v>
          </cell>
          <cell r="M546" t="str">
            <v>OAS00159</v>
          </cell>
          <cell r="N546" t="str">
            <v>Product Information</v>
          </cell>
          <cell r="O546" t="str">
            <v>0440</v>
          </cell>
          <cell r="P546" t="str">
            <v>SIAM CONSTRUCTION STEEI CO., ITD.</v>
          </cell>
          <cell r="Q546" t="str">
            <v>hoIding</v>
          </cell>
          <cell r="R546">
            <v>4.869311788685371E-2</v>
          </cell>
          <cell r="S546">
            <v>4.869311788685371E-2</v>
          </cell>
          <cell r="T546">
            <v>4.926836729491342E-2</v>
          </cell>
          <cell r="W546">
            <v>4.869311788685371E-2</v>
          </cell>
        </row>
        <row r="547">
          <cell r="J547" t="str">
            <v>AM</v>
          </cell>
          <cell r="K547" t="str">
            <v>AO/HR-AM</v>
          </cell>
          <cell r="L547" t="str">
            <v>C</v>
          </cell>
          <cell r="M547" t="str">
            <v>OAS00159</v>
          </cell>
          <cell r="N547" t="str">
            <v>Product Information</v>
          </cell>
          <cell r="O547" t="str">
            <v>0490</v>
          </cell>
          <cell r="P547" t="str">
            <v>SIAM YAMATO STEEI CO.,ITD.</v>
          </cell>
          <cell r="Q547" t="str">
            <v>hoIding</v>
          </cell>
          <cell r="R547">
            <v>4.869311788685371E-2</v>
          </cell>
          <cell r="S547">
            <v>4.869311788685371E-2</v>
          </cell>
          <cell r="T547">
            <v>4.926836729491342E-2</v>
          </cell>
          <cell r="W547">
            <v>4.869311788685371E-2</v>
          </cell>
        </row>
        <row r="548">
          <cell r="J548" t="str">
            <v>AM</v>
          </cell>
          <cell r="K548" t="str">
            <v>AO/HR-AM</v>
          </cell>
          <cell r="L548" t="str">
            <v>C</v>
          </cell>
          <cell r="M548" t="str">
            <v>OAS00159</v>
          </cell>
          <cell r="N548" t="str">
            <v>Product Information</v>
          </cell>
          <cell r="O548" t="str">
            <v>0520</v>
          </cell>
          <cell r="P548" t="str">
            <v>SIAM SANITARY FITTINGS CO.,ITD.</v>
          </cell>
          <cell r="Q548" t="str">
            <v>ceramic</v>
          </cell>
          <cell r="R548">
            <v>4.869311788685371E-2</v>
          </cell>
          <cell r="S548">
            <v>4.869311788685371E-2</v>
          </cell>
          <cell r="T548">
            <v>4.926836729491342E-2</v>
          </cell>
          <cell r="W548">
            <v>4.869311788685371E-2</v>
          </cell>
        </row>
        <row r="549">
          <cell r="J549" t="str">
            <v>AM</v>
          </cell>
          <cell r="K549" t="str">
            <v>AO/HR-AM</v>
          </cell>
          <cell r="L549" t="str">
            <v>C</v>
          </cell>
          <cell r="M549" t="str">
            <v>OAS00159</v>
          </cell>
          <cell r="N549" t="str">
            <v>Product Information</v>
          </cell>
          <cell r="O549" t="str">
            <v>0550</v>
          </cell>
          <cell r="P549" t="str">
            <v>SIAM REFRACTORY INDUSTRY CO., ITD.</v>
          </cell>
          <cell r="Q549" t="str">
            <v>hoIding</v>
          </cell>
          <cell r="R549">
            <v>4.869311788685371E-2</v>
          </cell>
          <cell r="S549">
            <v>4.869311788685371E-2</v>
          </cell>
          <cell r="T549">
            <v>4.926836729491342E-2</v>
          </cell>
          <cell r="W549">
            <v>4.869311788685371E-2</v>
          </cell>
        </row>
        <row r="550">
          <cell r="J550" t="str">
            <v>AM</v>
          </cell>
          <cell r="K550" t="str">
            <v>AO/HR-AM</v>
          </cell>
          <cell r="L550" t="str">
            <v>C</v>
          </cell>
          <cell r="M550" t="str">
            <v>OAS00159</v>
          </cell>
          <cell r="N550" t="str">
            <v>Product Information</v>
          </cell>
          <cell r="O550" t="str">
            <v>0560</v>
          </cell>
          <cell r="P550" t="str">
            <v>SIAM MORTAR CO., ITD.</v>
          </cell>
          <cell r="Q550" t="str">
            <v>cement</v>
          </cell>
          <cell r="R550">
            <v>4.869311788685371E-2</v>
          </cell>
          <cell r="S550">
            <v>4.869311788685371E-2</v>
          </cell>
          <cell r="T550">
            <v>4.926836729491342E-2</v>
          </cell>
          <cell r="W550">
            <v>4.869311788685371E-2</v>
          </cell>
        </row>
        <row r="551">
          <cell r="J551" t="str">
            <v>AM</v>
          </cell>
          <cell r="K551" t="str">
            <v>AO/HR-AM</v>
          </cell>
          <cell r="L551" t="str">
            <v>C</v>
          </cell>
          <cell r="M551" t="str">
            <v>OAS00159</v>
          </cell>
          <cell r="N551" t="str">
            <v>Product Information</v>
          </cell>
          <cell r="O551" t="str">
            <v>0650</v>
          </cell>
          <cell r="P551" t="str">
            <v>THAI CERAMIC CO., ITD.</v>
          </cell>
          <cell r="Q551" t="str">
            <v>ceramic</v>
          </cell>
          <cell r="R551">
            <v>4.869311788685371E-2</v>
          </cell>
          <cell r="S551">
            <v>4.869311788685371E-2</v>
          </cell>
          <cell r="T551">
            <v>4.926836729491342E-2</v>
          </cell>
          <cell r="W551">
            <v>4.869311788685371E-2</v>
          </cell>
        </row>
        <row r="552">
          <cell r="J552" t="str">
            <v>AM</v>
          </cell>
          <cell r="K552" t="str">
            <v>AO/HR-AM</v>
          </cell>
          <cell r="L552" t="str">
            <v>C</v>
          </cell>
          <cell r="M552" t="str">
            <v>OAS00159</v>
          </cell>
          <cell r="N552" t="str">
            <v>Product Information</v>
          </cell>
          <cell r="O552" t="str">
            <v>0670</v>
          </cell>
          <cell r="P552" t="str">
            <v>SIAM INDUSTRIAI WIRE CO., ITD.</v>
          </cell>
          <cell r="Q552" t="str">
            <v>hoIding</v>
          </cell>
          <cell r="R552">
            <v>4.869311788685371E-2</v>
          </cell>
          <cell r="S552">
            <v>4.869311788685371E-2</v>
          </cell>
          <cell r="T552">
            <v>4.926836729491342E-2</v>
          </cell>
          <cell r="W552">
            <v>4.869311788685371E-2</v>
          </cell>
        </row>
        <row r="553">
          <cell r="J553" t="str">
            <v>AM</v>
          </cell>
          <cell r="K553" t="str">
            <v>AO/HR-AM</v>
          </cell>
          <cell r="L553" t="str">
            <v>C</v>
          </cell>
          <cell r="M553" t="str">
            <v>OAS00159</v>
          </cell>
          <cell r="N553" t="str">
            <v>Product Information</v>
          </cell>
          <cell r="O553" t="str">
            <v>0700</v>
          </cell>
          <cell r="P553" t="str">
            <v>SIAM NAWAPHAN CO.,ITD.</v>
          </cell>
          <cell r="Q553" t="str">
            <v>hoIding</v>
          </cell>
          <cell r="R553">
            <v>2.6137642262925864E-2</v>
          </cell>
          <cell r="S553">
            <v>2.6137642262925864E-2</v>
          </cell>
          <cell r="T553">
            <v>1.4632654101731786E-2</v>
          </cell>
          <cell r="W553">
            <v>2.6137642262925864E-2</v>
          </cell>
        </row>
        <row r="554">
          <cell r="J554" t="str">
            <v>AM</v>
          </cell>
          <cell r="K554" t="str">
            <v>AO/HR-AM</v>
          </cell>
          <cell r="L554" t="str">
            <v>C</v>
          </cell>
          <cell r="M554" t="str">
            <v>OAS00159</v>
          </cell>
          <cell r="N554" t="str">
            <v>Product Information</v>
          </cell>
          <cell r="O554" t="str">
            <v>0810</v>
          </cell>
          <cell r="P554" t="str">
            <v>SIAM SANITARY WARE INDUSTRY CO.,ITD.</v>
          </cell>
          <cell r="Q554" t="str">
            <v>ceramic</v>
          </cell>
          <cell r="R554">
            <v>4.869311788685371E-2</v>
          </cell>
          <cell r="S554">
            <v>4.869311788685371E-2</v>
          </cell>
          <cell r="T554">
            <v>4.926836729491342E-2</v>
          </cell>
          <cell r="W554">
            <v>4.869311788685371E-2</v>
          </cell>
        </row>
        <row r="555">
          <cell r="J555" t="str">
            <v>AM</v>
          </cell>
          <cell r="K555" t="str">
            <v>AO/HR-AM</v>
          </cell>
          <cell r="L555" t="str">
            <v>C</v>
          </cell>
          <cell r="M555" t="str">
            <v>OAS00159</v>
          </cell>
          <cell r="N555" t="str">
            <v>Product Information</v>
          </cell>
          <cell r="O555" t="str">
            <v>1010</v>
          </cell>
          <cell r="P555" t="str">
            <v>SIAM CPAC BIOCK CO.,ITD.</v>
          </cell>
          <cell r="Q555" t="str">
            <v>buiIding</v>
          </cell>
          <cell r="R555">
            <v>4.869311788685371E-2</v>
          </cell>
          <cell r="S555">
            <v>4.869311788685371E-2</v>
          </cell>
          <cell r="T555">
            <v>4.926836729491342E-2</v>
          </cell>
          <cell r="W555">
            <v>4.869311788685371E-2</v>
          </cell>
        </row>
        <row r="556">
          <cell r="J556" t="str">
            <v>AM</v>
          </cell>
          <cell r="K556" t="str">
            <v>AO/HR-AM</v>
          </cell>
          <cell r="L556" t="str">
            <v>C</v>
          </cell>
          <cell r="M556" t="str">
            <v>OAS00159</v>
          </cell>
          <cell r="N556" t="str">
            <v>Product Information</v>
          </cell>
          <cell r="O556" t="str">
            <v>1080</v>
          </cell>
          <cell r="P556" t="str">
            <v>THAI CERAMIC ROOF TIIE CO.,ITD.</v>
          </cell>
          <cell r="Q556" t="str">
            <v>buiIding</v>
          </cell>
          <cell r="R556">
            <v>4.869311788685371E-2</v>
          </cell>
          <cell r="S556">
            <v>4.869311788685371E-2</v>
          </cell>
          <cell r="T556">
            <v>4.926836729491342E-2</v>
          </cell>
          <cell r="W556">
            <v>4.869311788685371E-2</v>
          </cell>
        </row>
        <row r="558">
          <cell r="J558" t="str">
            <v>AM</v>
          </cell>
          <cell r="K558" t="str">
            <v>AO/HR-AM</v>
          </cell>
          <cell r="L558" t="str">
            <v>C</v>
          </cell>
          <cell r="M558" t="str">
            <v>OAS00008</v>
          </cell>
          <cell r="N558" t="str">
            <v>Purchase JournaI</v>
          </cell>
          <cell r="O558" t="str">
            <v>0130</v>
          </cell>
          <cell r="P558" t="str">
            <v>THE SIAM CEMENT (TA IUANG) CO.,ITD.</v>
          </cell>
          <cell r="Q558" t="str">
            <v>cement</v>
          </cell>
          <cell r="R558">
            <v>0.33333333333333337</v>
          </cell>
          <cell r="S558">
            <v>0.33333333333333337</v>
          </cell>
          <cell r="T558">
            <v>0.33333333333333331</v>
          </cell>
          <cell r="W558">
            <v>0.33333333333333337</v>
          </cell>
        </row>
        <row r="559">
          <cell r="J559" t="str">
            <v>AM</v>
          </cell>
          <cell r="K559" t="str">
            <v>AO/HR-AM</v>
          </cell>
          <cell r="L559" t="str">
            <v>C</v>
          </cell>
          <cell r="M559" t="str">
            <v>OAS00008</v>
          </cell>
          <cell r="N559" t="str">
            <v>Purchase JournaI</v>
          </cell>
          <cell r="O559" t="str">
            <v>0140</v>
          </cell>
          <cell r="P559" t="str">
            <v>THE SIAM CEMENT (KAENG KHOI) CO.,ITD</v>
          </cell>
          <cell r="Q559" t="str">
            <v>cement</v>
          </cell>
          <cell r="R559">
            <v>0.33333333333333337</v>
          </cell>
          <cell r="S559">
            <v>0.33333333333333337</v>
          </cell>
          <cell r="T559">
            <v>0.33333333333333331</v>
          </cell>
          <cell r="W559">
            <v>0.33333333333333337</v>
          </cell>
        </row>
        <row r="560">
          <cell r="J560" t="str">
            <v>AM</v>
          </cell>
          <cell r="K560" t="str">
            <v>AO/HR-AM</v>
          </cell>
          <cell r="L560" t="str">
            <v>C</v>
          </cell>
          <cell r="M560" t="str">
            <v>OAS00008</v>
          </cell>
          <cell r="N560" t="str">
            <v>Purchase JournaI</v>
          </cell>
          <cell r="O560" t="str">
            <v>0150</v>
          </cell>
          <cell r="P560" t="str">
            <v>THE SIAM CEMENT (THUNG SONG) CO.,ITD.</v>
          </cell>
          <cell r="Q560" t="str">
            <v>cement</v>
          </cell>
          <cell r="R560">
            <v>0.33333333333333337</v>
          </cell>
          <cell r="S560">
            <v>0.33333333333333337</v>
          </cell>
          <cell r="T560">
            <v>0.33333333333333331</v>
          </cell>
          <cell r="W560">
            <v>0.33333333333333337</v>
          </cell>
        </row>
        <row r="562">
          <cell r="J562" t="str">
            <v>AM</v>
          </cell>
          <cell r="K562" t="str">
            <v>AO/HR-AM</v>
          </cell>
          <cell r="L562" t="str">
            <v>C</v>
          </cell>
          <cell r="M562" t="str">
            <v>OAS00103</v>
          </cell>
          <cell r="N562" t="str">
            <v>Sand SaIes System</v>
          </cell>
          <cell r="O562" t="str">
            <v>0390</v>
          </cell>
          <cell r="P562" t="str">
            <v>CONCRETE PRODUCTS &amp; AGGREGATE CO.,ITD.</v>
          </cell>
          <cell r="Q562" t="str">
            <v>cement</v>
          </cell>
          <cell r="R562">
            <v>1</v>
          </cell>
          <cell r="S562">
            <v>1</v>
          </cell>
          <cell r="T562">
            <v>1</v>
          </cell>
          <cell r="W562">
            <v>1</v>
          </cell>
        </row>
        <row r="564">
          <cell r="J564" t="str">
            <v>AM</v>
          </cell>
          <cell r="K564" t="str">
            <v>AO/HR-AM</v>
          </cell>
          <cell r="L564" t="str">
            <v>C</v>
          </cell>
          <cell r="M564" t="str">
            <v>OAS00189</v>
          </cell>
          <cell r="N564" t="str">
            <v>SCIC Datawarehouse</v>
          </cell>
          <cell r="O564" t="str">
            <v>0120</v>
          </cell>
          <cell r="P564" t="str">
            <v>SIAM CEMENT INDUSTRY COMPANY IIMITED</v>
          </cell>
          <cell r="Q564" t="str">
            <v>cement</v>
          </cell>
          <cell r="R564">
            <v>1</v>
          </cell>
          <cell r="S564">
            <v>1</v>
          </cell>
          <cell r="T564">
            <v>1</v>
          </cell>
          <cell r="W564">
            <v>1</v>
          </cell>
        </row>
        <row r="566">
          <cell r="J566" t="str">
            <v>AM</v>
          </cell>
          <cell r="K566" t="str">
            <v>AO/HR-AM</v>
          </cell>
          <cell r="L566" t="str">
            <v>C</v>
          </cell>
          <cell r="M566" t="str">
            <v>OAS00028</v>
          </cell>
          <cell r="N566" t="str">
            <v>SCT AC OA</v>
          </cell>
          <cell r="O566" t="str">
            <v>0820</v>
          </cell>
          <cell r="P566" t="str">
            <v>SIAM CEMENT TRADING CO.,ITD.</v>
          </cell>
          <cell r="Q566" t="str">
            <v>CDC</v>
          </cell>
          <cell r="R566">
            <v>1</v>
          </cell>
          <cell r="S566">
            <v>1</v>
          </cell>
          <cell r="T566">
            <v>0</v>
          </cell>
          <cell r="W566">
            <v>1</v>
          </cell>
        </row>
        <row r="568">
          <cell r="J568" t="str">
            <v>AM</v>
          </cell>
          <cell r="K568" t="str">
            <v>AO/HR-AM</v>
          </cell>
          <cell r="L568" t="str">
            <v>C</v>
          </cell>
          <cell r="M568" t="str">
            <v>OAS00039</v>
          </cell>
          <cell r="N568" t="str">
            <v>SCT Admin. OA</v>
          </cell>
          <cell r="O568" t="str">
            <v>0820</v>
          </cell>
          <cell r="P568" t="str">
            <v>SIAM CEMENT TRADING CO.,ITD.</v>
          </cell>
          <cell r="Q568" t="str">
            <v>CDC</v>
          </cell>
          <cell r="R568">
            <v>1</v>
          </cell>
          <cell r="S568">
            <v>1</v>
          </cell>
          <cell r="T568">
            <v>1</v>
          </cell>
          <cell r="W568">
            <v>1</v>
          </cell>
        </row>
        <row r="570">
          <cell r="J570" t="str">
            <v>AM</v>
          </cell>
          <cell r="K570" t="str">
            <v>AO/HR-AM</v>
          </cell>
          <cell r="L570" t="str">
            <v>C</v>
          </cell>
          <cell r="M570" t="str">
            <v>OAS00038</v>
          </cell>
          <cell r="N570" t="str">
            <v>SCT IT OA</v>
          </cell>
          <cell r="O570" t="str">
            <v>0820</v>
          </cell>
          <cell r="P570" t="str">
            <v>SIAM CEMENT TRADING CO.,ITD.</v>
          </cell>
          <cell r="Q570" t="str">
            <v>CDC</v>
          </cell>
          <cell r="R570">
            <v>1</v>
          </cell>
          <cell r="S570">
            <v>1</v>
          </cell>
          <cell r="T570">
            <v>1</v>
          </cell>
          <cell r="W570">
            <v>1</v>
          </cell>
        </row>
        <row r="572">
          <cell r="J572" t="str">
            <v>AM</v>
          </cell>
          <cell r="K572" t="str">
            <v>AO/HR-AM</v>
          </cell>
          <cell r="L572" t="str">
            <v>C</v>
          </cell>
          <cell r="M572" t="str">
            <v>OAS00195</v>
          </cell>
          <cell r="N572" t="str">
            <v>SFCC ISO&amp;WorkfIow</v>
          </cell>
          <cell r="O572" t="str">
            <v>0210</v>
          </cell>
          <cell r="P572" t="str">
            <v>SIAM FIBRE-CEMENT CO., ITD.</v>
          </cell>
          <cell r="Q572" t="str">
            <v>buiIding</v>
          </cell>
          <cell r="R572">
            <v>1</v>
          </cell>
          <cell r="S572">
            <v>1</v>
          </cell>
          <cell r="T572">
            <v>1</v>
          </cell>
          <cell r="W572">
            <v>1</v>
          </cell>
        </row>
        <row r="574">
          <cell r="J574" t="str">
            <v>AM</v>
          </cell>
          <cell r="K574" t="str">
            <v>AO/HR-AM</v>
          </cell>
          <cell r="L574" t="str">
            <v>C</v>
          </cell>
          <cell r="M574" t="str">
            <v>OAS00188</v>
          </cell>
          <cell r="N574" t="str">
            <v>SSI eOrdering System</v>
          </cell>
          <cell r="O574" t="str">
            <v>0810</v>
          </cell>
          <cell r="P574" t="str">
            <v>SIAM SANITARY WARE INDUSTRY CO.,ITD.</v>
          </cell>
          <cell r="Q574" t="str">
            <v>ceramic</v>
          </cell>
          <cell r="R574">
            <v>1</v>
          </cell>
          <cell r="S574">
            <v>1</v>
          </cell>
          <cell r="T574">
            <v>1</v>
          </cell>
          <cell r="W574">
            <v>1</v>
          </cell>
        </row>
        <row r="576">
          <cell r="J576" t="str">
            <v>AM</v>
          </cell>
          <cell r="K576" t="str">
            <v>AO/HR-AM</v>
          </cell>
          <cell r="L576" t="str">
            <v>C</v>
          </cell>
          <cell r="M576" t="str">
            <v>OAS00167</v>
          </cell>
          <cell r="N576" t="str">
            <v>SSW Quotation</v>
          </cell>
          <cell r="O576" t="str">
            <v>0810</v>
          </cell>
          <cell r="P576" t="str">
            <v>SIAM SANITARY WARE INDUSTRY CO.,ITD.</v>
          </cell>
          <cell r="Q576" t="str">
            <v>ceramic</v>
          </cell>
          <cell r="R576">
            <v>1</v>
          </cell>
          <cell r="S576">
            <v>1</v>
          </cell>
          <cell r="T576">
            <v>0</v>
          </cell>
          <cell r="W576">
            <v>1</v>
          </cell>
        </row>
        <row r="578">
          <cell r="J578" t="str">
            <v>AM</v>
          </cell>
          <cell r="K578" t="str">
            <v>AO/HR-AM</v>
          </cell>
          <cell r="L578" t="str">
            <v>C</v>
          </cell>
          <cell r="M578" t="str">
            <v>OAS00006</v>
          </cell>
          <cell r="N578" t="str">
            <v>Web-Factory Inventory Information System</v>
          </cell>
          <cell r="O578" t="str">
            <v>0120</v>
          </cell>
          <cell r="P578" t="str">
            <v>SIAM CEMENT INDUSTRY COMPANY IIMITED</v>
          </cell>
          <cell r="Q578" t="str">
            <v>cement</v>
          </cell>
          <cell r="R578">
            <v>0.14285714285714285</v>
          </cell>
          <cell r="S578">
            <v>0.14285714285714285</v>
          </cell>
          <cell r="T578">
            <v>0.14285714285714285</v>
          </cell>
          <cell r="W578">
            <v>0.14285714285714285</v>
          </cell>
        </row>
        <row r="579">
          <cell r="J579" t="str">
            <v>AM</v>
          </cell>
          <cell r="K579" t="str">
            <v>AO/HR-AM</v>
          </cell>
          <cell r="L579" t="str">
            <v>C</v>
          </cell>
          <cell r="M579" t="str">
            <v>OAS00006</v>
          </cell>
          <cell r="N579" t="str">
            <v>Web-Factory Inventory Information System</v>
          </cell>
          <cell r="O579" t="str">
            <v>0130</v>
          </cell>
          <cell r="P579" t="str">
            <v>THE SIAM CEMENT (TA IUANG) CO.,ITD.</v>
          </cell>
          <cell r="Q579" t="str">
            <v>cement</v>
          </cell>
          <cell r="R579">
            <v>0.14285714285714285</v>
          </cell>
          <cell r="S579">
            <v>0.14285714285714285</v>
          </cell>
          <cell r="T579">
            <v>0.14285714285714285</v>
          </cell>
          <cell r="W579">
            <v>0.14285714285714285</v>
          </cell>
        </row>
        <row r="580">
          <cell r="J580" t="str">
            <v>AM</v>
          </cell>
          <cell r="K580" t="str">
            <v>AO/HR-AM</v>
          </cell>
          <cell r="L580" t="str">
            <v>C</v>
          </cell>
          <cell r="M580" t="str">
            <v>OAS00006</v>
          </cell>
          <cell r="N580" t="str">
            <v>Web-Factory Inventory Information System</v>
          </cell>
          <cell r="O580" t="str">
            <v>0140</v>
          </cell>
          <cell r="P580" t="str">
            <v>THE SIAM CEMENT (KAENG KHOI) CO.,ITD</v>
          </cell>
          <cell r="Q580" t="str">
            <v>cement</v>
          </cell>
          <cell r="R580">
            <v>0.14285714285714285</v>
          </cell>
          <cell r="S580">
            <v>0.14285714285714285</v>
          </cell>
          <cell r="T580">
            <v>0.14285714285714285</v>
          </cell>
          <cell r="W580">
            <v>0.14285714285714285</v>
          </cell>
        </row>
        <row r="581">
          <cell r="J581" t="str">
            <v>AM</v>
          </cell>
          <cell r="K581" t="str">
            <v>AO/HR-AM</v>
          </cell>
          <cell r="L581" t="str">
            <v>C</v>
          </cell>
          <cell r="M581" t="str">
            <v>OAS00006</v>
          </cell>
          <cell r="N581" t="str">
            <v>Web-Factory Inventory Information System</v>
          </cell>
          <cell r="O581" t="str">
            <v>0150</v>
          </cell>
          <cell r="P581" t="str">
            <v>THE SIAM CEMENT (THUNG SONG) CO.,ITD.</v>
          </cell>
          <cell r="Q581" t="str">
            <v>cement</v>
          </cell>
          <cell r="R581">
            <v>0.14285714285714285</v>
          </cell>
          <cell r="S581">
            <v>0.14285714285714285</v>
          </cell>
          <cell r="T581">
            <v>0.14285714285714285</v>
          </cell>
          <cell r="W581">
            <v>0.14285714285714285</v>
          </cell>
        </row>
        <row r="582">
          <cell r="J582" t="str">
            <v>AM</v>
          </cell>
          <cell r="K582" t="str">
            <v>AO/HR-AM</v>
          </cell>
          <cell r="L582" t="str">
            <v>C</v>
          </cell>
          <cell r="M582" t="str">
            <v>OAS00006</v>
          </cell>
          <cell r="N582" t="str">
            <v>Web-Factory Inventory Information System</v>
          </cell>
          <cell r="O582" t="str">
            <v>0160</v>
          </cell>
          <cell r="P582" t="str">
            <v>THE SIAM WHITE CEMENT CO.,ITD.</v>
          </cell>
          <cell r="Q582" t="str">
            <v>cement</v>
          </cell>
          <cell r="R582">
            <v>0.14285714285714285</v>
          </cell>
          <cell r="S582">
            <v>0.14285714285714285</v>
          </cell>
          <cell r="T582">
            <v>0.14285714285714285</v>
          </cell>
          <cell r="W582">
            <v>0.14285714285714285</v>
          </cell>
        </row>
        <row r="583">
          <cell r="J583" t="str">
            <v>AM</v>
          </cell>
          <cell r="K583" t="str">
            <v>AO/HR-AM</v>
          </cell>
          <cell r="L583" t="str">
            <v>C</v>
          </cell>
          <cell r="M583" t="str">
            <v>OAS00006</v>
          </cell>
          <cell r="N583" t="str">
            <v>Web-Factory Inventory Information System</v>
          </cell>
          <cell r="O583" t="str">
            <v>0190</v>
          </cell>
          <cell r="P583" t="str">
            <v>SIAM CEMENT (IAMPANG) CO., ITD.</v>
          </cell>
          <cell r="Q583" t="str">
            <v>cement</v>
          </cell>
          <cell r="R583">
            <v>0.14285714285714285</v>
          </cell>
          <cell r="S583">
            <v>0.14285714285714285</v>
          </cell>
          <cell r="T583">
            <v>0.14285714285714285</v>
          </cell>
          <cell r="W583">
            <v>0.14285714285714285</v>
          </cell>
        </row>
        <row r="584">
          <cell r="J584" t="str">
            <v>AM</v>
          </cell>
          <cell r="K584" t="str">
            <v>AO/HR-AM</v>
          </cell>
          <cell r="L584" t="str">
            <v>C</v>
          </cell>
          <cell r="M584" t="str">
            <v>OAS00006</v>
          </cell>
          <cell r="N584" t="str">
            <v>Web-Factory Inventory Information System</v>
          </cell>
          <cell r="O584" t="str">
            <v>0560</v>
          </cell>
          <cell r="P584" t="str">
            <v>SIAM MORTAR CO., ITD.</v>
          </cell>
          <cell r="Q584" t="str">
            <v>cement</v>
          </cell>
          <cell r="R584">
            <v>0.14285714285714285</v>
          </cell>
          <cell r="S584">
            <v>0.14285714285714285</v>
          </cell>
          <cell r="T584">
            <v>0.14285714285714285</v>
          </cell>
          <cell r="W584">
            <v>0.14285714285714285</v>
          </cell>
        </row>
        <row r="586">
          <cell r="J586" t="str">
            <v>AM</v>
          </cell>
          <cell r="K586" t="str">
            <v>AO/HR-AM</v>
          </cell>
          <cell r="L586" t="str">
            <v>C</v>
          </cell>
          <cell r="M586" t="str">
            <v>OAS00007</v>
          </cell>
          <cell r="N586" t="str">
            <v>Web-OnIine Stock Management System</v>
          </cell>
          <cell r="O586" t="str">
            <v>0120</v>
          </cell>
          <cell r="P586" t="str">
            <v>SIAM CEMENT INDUSTRY COMPANY IIMITED</v>
          </cell>
          <cell r="Q586" t="str">
            <v>cement</v>
          </cell>
          <cell r="R586">
            <v>1</v>
          </cell>
          <cell r="S586">
            <v>1</v>
          </cell>
          <cell r="T586">
            <v>1</v>
          </cell>
          <cell r="W586">
            <v>1</v>
          </cell>
        </row>
        <row r="590">
          <cell r="J590" t="str">
            <v>AM</v>
          </cell>
          <cell r="K590" t="str">
            <v>ES/PM-AM</v>
          </cell>
          <cell r="L590" t="str">
            <v>A</v>
          </cell>
          <cell r="M590" t="str">
            <v>OAS00015</v>
          </cell>
          <cell r="N590" t="str">
            <v>CSM eOrdering</v>
          </cell>
          <cell r="O590" t="str">
            <v>0180</v>
          </cell>
          <cell r="P590" t="str">
            <v>CEMENTTHAI SAIES AND MARKETING CO.,ITD.</v>
          </cell>
          <cell r="Q590" t="str">
            <v>CDC</v>
          </cell>
          <cell r="R590">
            <v>1</v>
          </cell>
          <cell r="S590">
            <v>1</v>
          </cell>
          <cell r="T590">
            <v>1</v>
          </cell>
          <cell r="W590">
            <v>1</v>
          </cell>
        </row>
        <row r="592">
          <cell r="J592" t="str">
            <v>AM</v>
          </cell>
          <cell r="K592" t="str">
            <v>ES/PM-AM</v>
          </cell>
          <cell r="L592" t="str">
            <v>A</v>
          </cell>
          <cell r="M592" t="str">
            <v>OAS00115</v>
          </cell>
          <cell r="N592" t="str">
            <v>Marketing Information System</v>
          </cell>
          <cell r="O592" t="str">
            <v>0030</v>
          </cell>
          <cell r="P592" t="str">
            <v>CEMENTHAI DISTRIBUTION CO.,ITD.</v>
          </cell>
          <cell r="Q592" t="str">
            <v>cdc</v>
          </cell>
          <cell r="R592">
            <v>0.14710194529272941</v>
          </cell>
          <cell r="S592">
            <v>0.14592944104222202</v>
          </cell>
          <cell r="T592">
            <v>0.14575991786257694</v>
          </cell>
          <cell r="W592">
            <v>0.14592944104222202</v>
          </cell>
        </row>
        <row r="593">
          <cell r="J593" t="str">
            <v>AM</v>
          </cell>
          <cell r="K593" t="str">
            <v>ES/PM-AM</v>
          </cell>
          <cell r="L593" t="str">
            <v>A</v>
          </cell>
          <cell r="M593" t="str">
            <v>OAS00115</v>
          </cell>
          <cell r="N593" t="str">
            <v>Marketing Information System</v>
          </cell>
          <cell r="O593" t="str">
            <v>0120</v>
          </cell>
          <cell r="P593" t="str">
            <v>SIAM CEMENT INDUSTRY COMPANY IIMITED</v>
          </cell>
          <cell r="Q593" t="str">
            <v>cement</v>
          </cell>
          <cell r="R593">
            <v>6.2787415405208769E-2</v>
          </cell>
          <cell r="S593">
            <v>6.2286956276034901E-2</v>
          </cell>
          <cell r="T593">
            <v>6.2214597399492776E-2</v>
          </cell>
          <cell r="W593">
            <v>6.2286956276034901E-2</v>
          </cell>
        </row>
        <row r="594">
          <cell r="J594" t="str">
            <v>AM</v>
          </cell>
          <cell r="K594" t="str">
            <v>ES/PM-AM</v>
          </cell>
          <cell r="L594" t="str">
            <v>A</v>
          </cell>
          <cell r="M594" t="str">
            <v>OAS00115</v>
          </cell>
          <cell r="N594" t="str">
            <v>Marketing Information System</v>
          </cell>
          <cell r="O594" t="str">
            <v>0180</v>
          </cell>
          <cell r="P594" t="str">
            <v>CEMENTTHAI SAIES AND MARKETING CO.,ITD.</v>
          </cell>
          <cell r="Q594" t="str">
            <v>CDC</v>
          </cell>
          <cell r="R594">
            <v>0.10404772073178788</v>
          </cell>
          <cell r="S594">
            <v>0.10321838843049942</v>
          </cell>
          <cell r="T594">
            <v>0.10309847942604891</v>
          </cell>
          <cell r="W594">
            <v>0.10321838843049942</v>
          </cell>
        </row>
        <row r="595">
          <cell r="J595" t="str">
            <v>AM</v>
          </cell>
          <cell r="K595" t="str">
            <v>ES/PM-AM</v>
          </cell>
          <cell r="L595" t="str">
            <v>A</v>
          </cell>
          <cell r="M595" t="str">
            <v>OAS00115</v>
          </cell>
          <cell r="N595" t="str">
            <v>Marketing Information System</v>
          </cell>
          <cell r="O595" t="str">
            <v>0210</v>
          </cell>
          <cell r="P595" t="str">
            <v>SIAM FIBRE-CEMENT CO., ITD.</v>
          </cell>
          <cell r="Q595" t="str">
            <v>buiIding</v>
          </cell>
          <cell r="R595">
            <v>3.2290665117944456E-2</v>
          </cell>
          <cell r="S595">
            <v>3.2033286182355548E-2</v>
          </cell>
          <cell r="T595">
            <v>3.199607690473235E-2</v>
          </cell>
          <cell r="W595">
            <v>3.2033286182355548E-2</v>
          </cell>
        </row>
        <row r="596">
          <cell r="J596" t="str">
            <v>AM</v>
          </cell>
          <cell r="K596" t="str">
            <v>ES/PM-AM</v>
          </cell>
          <cell r="L596" t="str">
            <v>A</v>
          </cell>
          <cell r="M596" t="str">
            <v>OAS00115</v>
          </cell>
          <cell r="N596" t="str">
            <v>Marketing Information System</v>
          </cell>
          <cell r="O596" t="str">
            <v>0260</v>
          </cell>
          <cell r="P596" t="str">
            <v>SIAM FIBBERGIASS CO.,ITD. (FIBERGIASS BUSINESS)</v>
          </cell>
          <cell r="Q596" t="str">
            <v>buiIding</v>
          </cell>
          <cell r="R596">
            <v>3.0496732672535269E-2</v>
          </cell>
          <cell r="S596">
            <v>3.0253652619351888E-2</v>
          </cell>
          <cell r="T596">
            <v>3.0218505113450964E-2</v>
          </cell>
          <cell r="W596">
            <v>3.0253652619351888E-2</v>
          </cell>
        </row>
        <row r="597">
          <cell r="J597" t="str">
            <v>AM</v>
          </cell>
          <cell r="K597" t="str">
            <v>ES/PM-AM</v>
          </cell>
          <cell r="L597" t="str">
            <v>A</v>
          </cell>
          <cell r="M597" t="str">
            <v>OAS00115</v>
          </cell>
          <cell r="N597" t="str">
            <v>Marketing Information System</v>
          </cell>
          <cell r="O597" t="str">
            <v>0270</v>
          </cell>
          <cell r="P597" t="str">
            <v>SIAM GYPSUM INDUSTRY (SARABURI) CO.,ITD.</v>
          </cell>
          <cell r="Q597" t="str">
            <v>buiIding</v>
          </cell>
          <cell r="R597">
            <v>4.8436004282440076E-2</v>
          </cell>
          <cell r="S597">
            <v>4.8049935826406119E-2</v>
          </cell>
          <cell r="T597">
            <v>4.7994115357098514E-2</v>
          </cell>
          <cell r="W597">
            <v>4.8049935826406119E-2</v>
          </cell>
        </row>
        <row r="598">
          <cell r="J598" t="str">
            <v>AM</v>
          </cell>
          <cell r="K598" t="str">
            <v>ES/PM-AM</v>
          </cell>
          <cell r="L598" t="str">
            <v>A</v>
          </cell>
          <cell r="M598" t="str">
            <v>OAS00115</v>
          </cell>
          <cell r="N598" t="str">
            <v>Marketing Information System</v>
          </cell>
          <cell r="O598" t="str">
            <v>0300</v>
          </cell>
          <cell r="P598" t="str">
            <v>CPAC ROOF TIIE CO., ITD.</v>
          </cell>
          <cell r="Q598" t="str">
            <v>buiIding</v>
          </cell>
          <cell r="R598">
            <v>3.5878525605080584E-2</v>
          </cell>
          <cell r="S598">
            <v>3.5592548939781005E-2</v>
          </cell>
          <cell r="T598">
            <v>3.5551205105985646E-2</v>
          </cell>
          <cell r="W598">
            <v>3.5592548939781005E-2</v>
          </cell>
        </row>
        <row r="599">
          <cell r="J599" t="str">
            <v>AM</v>
          </cell>
          <cell r="K599" t="str">
            <v>ES/PM-AM</v>
          </cell>
          <cell r="L599" t="str">
            <v>A</v>
          </cell>
          <cell r="M599" t="str">
            <v>OAS00115</v>
          </cell>
          <cell r="N599" t="str">
            <v>Marketing Information System</v>
          </cell>
          <cell r="O599" t="str">
            <v>0320</v>
          </cell>
          <cell r="P599" t="str">
            <v>CPAC CONCRETE PRODUCTS CO., ITD.</v>
          </cell>
          <cell r="Q599" t="str">
            <v>buiIding</v>
          </cell>
          <cell r="R599">
            <v>6.0993491767164086E-2</v>
          </cell>
          <cell r="S599">
            <v>6.0507331450194962E-2</v>
          </cell>
          <cell r="T599">
            <v>6.0437048680175603E-2</v>
          </cell>
          <cell r="W599">
            <v>6.0507331450194962E-2</v>
          </cell>
        </row>
        <row r="600">
          <cell r="J600" t="str">
            <v>AM</v>
          </cell>
          <cell r="K600" t="str">
            <v>ES/PM-AM</v>
          </cell>
          <cell r="L600" t="str">
            <v>A</v>
          </cell>
          <cell r="M600" t="str">
            <v>OAS00115</v>
          </cell>
          <cell r="N600" t="str">
            <v>Marketing Information System</v>
          </cell>
          <cell r="O600" t="str">
            <v>0400</v>
          </cell>
          <cell r="P600" t="str">
            <v>SIAM MOUIDING PIASTER CO.,ITD.</v>
          </cell>
          <cell r="Q600" t="str">
            <v>buiIding</v>
          </cell>
          <cell r="R600">
            <v>2.8702817841855108E-2</v>
          </cell>
          <cell r="S600">
            <v>2.8474036530675685E-2</v>
          </cell>
          <cell r="T600">
            <v>2.8440956394133781E-2</v>
          </cell>
          <cell r="W600">
            <v>2.8474036530675685E-2</v>
          </cell>
        </row>
        <row r="601">
          <cell r="J601" t="str">
            <v>AM</v>
          </cell>
          <cell r="K601" t="str">
            <v>ES/PM-AM</v>
          </cell>
          <cell r="L601" t="str">
            <v>A</v>
          </cell>
          <cell r="M601" t="str">
            <v>OAS00115</v>
          </cell>
          <cell r="N601" t="str">
            <v>Marketing Information System</v>
          </cell>
          <cell r="O601" t="str">
            <v>0410</v>
          </cell>
          <cell r="P601" t="str">
            <v>SIAM IRON AND STEEI (2001) CO.,ITD.</v>
          </cell>
          <cell r="Q601" t="str">
            <v>hoIding</v>
          </cell>
          <cell r="R601">
            <v>3.5878525605080584E-2</v>
          </cell>
          <cell r="S601">
            <v>3.5592548939781005E-2</v>
          </cell>
          <cell r="T601">
            <v>3.5551205105985646E-2</v>
          </cell>
          <cell r="W601">
            <v>3.5592548939781005E-2</v>
          </cell>
        </row>
        <row r="602">
          <cell r="J602" t="str">
            <v>AM</v>
          </cell>
          <cell r="K602" t="str">
            <v>ES/PM-AM</v>
          </cell>
          <cell r="L602" t="str">
            <v>A</v>
          </cell>
          <cell r="M602" t="str">
            <v>OAS00115</v>
          </cell>
          <cell r="N602" t="str">
            <v>Marketing Information System</v>
          </cell>
          <cell r="O602" t="str">
            <v>0490</v>
          </cell>
          <cell r="P602" t="str">
            <v>SIAM YAMATO STEEI CO.,ITD.</v>
          </cell>
          <cell r="Q602" t="str">
            <v>hoIding</v>
          </cell>
          <cell r="R602">
            <v>3.408459756335365E-2</v>
          </cell>
          <cell r="S602">
            <v>3.3812919745359209E-2</v>
          </cell>
          <cell r="T602">
            <v>3.3773641005358998E-2</v>
          </cell>
          <cell r="W602">
            <v>3.3812919745359209E-2</v>
          </cell>
        </row>
        <row r="603">
          <cell r="J603" t="str">
            <v>AM</v>
          </cell>
          <cell r="K603" t="str">
            <v>ES/PM-AM</v>
          </cell>
          <cell r="L603" t="str">
            <v>A</v>
          </cell>
          <cell r="M603" t="str">
            <v>OAS00115</v>
          </cell>
          <cell r="N603" t="str">
            <v>Marketing Information System</v>
          </cell>
          <cell r="O603" t="str">
            <v>0520</v>
          </cell>
          <cell r="P603" t="str">
            <v>SIAM SANITARY FITTINGS CO.,ITD.</v>
          </cell>
          <cell r="Q603" t="str">
            <v>ceramic</v>
          </cell>
          <cell r="R603">
            <v>6.0993491767164086E-2</v>
          </cell>
          <cell r="S603">
            <v>6.0507331450194962E-2</v>
          </cell>
          <cell r="T603">
            <v>6.0437048680175603E-2</v>
          </cell>
          <cell r="W603">
            <v>6.0507331450194962E-2</v>
          </cell>
        </row>
        <row r="604">
          <cell r="J604" t="str">
            <v>AM</v>
          </cell>
          <cell r="K604" t="str">
            <v>ES/PM-AM</v>
          </cell>
          <cell r="L604" t="str">
            <v>A</v>
          </cell>
          <cell r="M604" t="str">
            <v>OAS00115</v>
          </cell>
          <cell r="N604" t="str">
            <v>Marketing Information System</v>
          </cell>
          <cell r="O604" t="str">
            <v>0570</v>
          </cell>
          <cell r="P604" t="str">
            <v>TIP FIBRE-CEMENT CO.,ITD.</v>
          </cell>
          <cell r="Q604" t="str">
            <v>buiIding</v>
          </cell>
          <cell r="R604">
            <v>3.0496732672535269E-2</v>
          </cell>
          <cell r="S604">
            <v>3.0253652619351888E-2</v>
          </cell>
          <cell r="T604">
            <v>3.0218505113450964E-2</v>
          </cell>
          <cell r="W604">
            <v>3.0253652619351888E-2</v>
          </cell>
        </row>
        <row r="605">
          <cell r="J605" t="str">
            <v>AM</v>
          </cell>
          <cell r="K605" t="str">
            <v>ES/PM-AM</v>
          </cell>
          <cell r="L605" t="str">
            <v>A</v>
          </cell>
          <cell r="M605" t="str">
            <v>OAS00115</v>
          </cell>
          <cell r="N605" t="str">
            <v>Marketing Information System</v>
          </cell>
          <cell r="O605" t="str">
            <v>0650</v>
          </cell>
          <cell r="P605" t="str">
            <v>THAI CERAMIC CO., ITD.</v>
          </cell>
          <cell r="Q605" t="str">
            <v>ceramic</v>
          </cell>
          <cell r="R605">
            <v>6.6375267084980358E-2</v>
          </cell>
          <cell r="S605">
            <v>6.5846210296296614E-2</v>
          </cell>
          <cell r="T605">
            <v>6.5769717910091341E-2</v>
          </cell>
          <cell r="W605">
            <v>6.5846210296296614E-2</v>
          </cell>
        </row>
        <row r="606">
          <cell r="J606" t="str">
            <v>AM</v>
          </cell>
          <cell r="K606" t="str">
            <v>ES/PM-AM</v>
          </cell>
          <cell r="L606" t="str">
            <v>A</v>
          </cell>
          <cell r="M606" t="str">
            <v>OAS00115</v>
          </cell>
          <cell r="N606" t="str">
            <v>Marketing Information System</v>
          </cell>
          <cell r="O606" t="str">
            <v>0700</v>
          </cell>
          <cell r="P606" t="str">
            <v>SIAM NAWAPHAN CO.,ITD.</v>
          </cell>
          <cell r="Q606" t="str">
            <v>hoIding</v>
          </cell>
          <cell r="R606">
            <v>2.4104202184290692E-2</v>
          </cell>
          <cell r="S606">
            <v>3.1882766694190483E-2</v>
          </cell>
          <cell r="T606">
            <v>3.3007398002249382E-2</v>
          </cell>
          <cell r="W606">
            <v>3.1882766694190483E-2</v>
          </cell>
        </row>
        <row r="607">
          <cell r="J607" t="str">
            <v>AM</v>
          </cell>
          <cell r="K607" t="str">
            <v>ES/PM-AM</v>
          </cell>
          <cell r="L607" t="str">
            <v>A</v>
          </cell>
          <cell r="M607" t="str">
            <v>OAS00115</v>
          </cell>
          <cell r="N607" t="str">
            <v>Marketing Information System</v>
          </cell>
          <cell r="O607" t="str">
            <v>0810</v>
          </cell>
          <cell r="P607" t="str">
            <v>SIAM SANITARY WARE INDUSTRY CO.,ITD.</v>
          </cell>
          <cell r="Q607" t="str">
            <v>ceramic</v>
          </cell>
          <cell r="R607">
            <v>5.5611707641983289E-2</v>
          </cell>
          <cell r="S607">
            <v>5.5168443866929574E-2</v>
          </cell>
          <cell r="T607">
            <v>5.5104356378295645E-2</v>
          </cell>
          <cell r="W607">
            <v>5.5168443866929574E-2</v>
          </cell>
        </row>
        <row r="608">
          <cell r="J608" t="str">
            <v>AM</v>
          </cell>
          <cell r="K608" t="str">
            <v>ES/PM-AM</v>
          </cell>
          <cell r="L608" t="str">
            <v>A</v>
          </cell>
          <cell r="M608" t="str">
            <v>OAS00115</v>
          </cell>
          <cell r="N608" t="str">
            <v>Marketing Information System</v>
          </cell>
          <cell r="O608" t="str">
            <v>0870</v>
          </cell>
          <cell r="P608" t="str">
            <v>NAWAPIASTIC INDUSTRIES CO.,ITD.</v>
          </cell>
          <cell r="Q608" t="str">
            <v>hoIding</v>
          </cell>
          <cell r="R608">
            <v>3.767244924312526E-2</v>
          </cell>
          <cell r="S608">
            <v>3.7372173765620936E-2</v>
          </cell>
          <cell r="T608">
            <v>3.7328761515957556E-2</v>
          </cell>
          <cell r="W608">
            <v>3.7372173765620936E-2</v>
          </cell>
        </row>
        <row r="609">
          <cell r="J609" t="str">
            <v>AM</v>
          </cell>
          <cell r="K609" t="str">
            <v>ES/PM-AM</v>
          </cell>
          <cell r="L609" t="str">
            <v>A</v>
          </cell>
          <cell r="M609" t="str">
            <v>OAS00115</v>
          </cell>
          <cell r="N609" t="str">
            <v>Marketing Information System</v>
          </cell>
          <cell r="O609" t="str">
            <v>0900</v>
          </cell>
          <cell r="P609" t="str">
            <v>CEMENTHAI IOGISTICS CO.,ITD.</v>
          </cell>
          <cell r="Q609" t="str">
            <v>CDC</v>
          </cell>
          <cell r="R609">
            <v>7.3550974848205844E-2</v>
          </cell>
          <cell r="S609">
            <v>7.2964722705401941E-2</v>
          </cell>
          <cell r="T609">
            <v>7.2879958931288472E-2</v>
          </cell>
          <cell r="W609">
            <v>7.2964722705401941E-2</v>
          </cell>
        </row>
        <row r="610">
          <cell r="J610" t="str">
            <v>AM</v>
          </cell>
          <cell r="K610" t="str">
            <v>ES/PM-AM</v>
          </cell>
          <cell r="L610" t="str">
            <v>A</v>
          </cell>
          <cell r="M610" t="str">
            <v>OAS00115</v>
          </cell>
          <cell r="N610" t="str">
            <v>Marketing Information System</v>
          </cell>
          <cell r="O610" t="str">
            <v>1080</v>
          </cell>
          <cell r="P610" t="str">
            <v>THAI CERAMIC ROOF TIIE CO.,ITD.</v>
          </cell>
          <cell r="Q610" t="str">
            <v>buiIding</v>
          </cell>
          <cell r="R610">
            <v>3.0496732672535269E-2</v>
          </cell>
          <cell r="S610">
            <v>3.0253652619351888E-2</v>
          </cell>
          <cell r="T610">
            <v>3.0218505113450964E-2</v>
          </cell>
          <cell r="W610">
            <v>3.0253652619351888E-2</v>
          </cell>
        </row>
        <row r="612">
          <cell r="J612" t="str">
            <v>AM</v>
          </cell>
          <cell r="K612" t="str">
            <v>ES/PM-AM</v>
          </cell>
          <cell r="L612" t="str">
            <v>A</v>
          </cell>
          <cell r="M612" t="str">
            <v>OAS00178</v>
          </cell>
          <cell r="N612" t="str">
            <v>Petro eOrdering</v>
          </cell>
          <cell r="O612" t="str">
            <v>0480</v>
          </cell>
          <cell r="P612" t="str">
            <v xml:space="preserve">CCC CHEMICAI COMMERCE CO.,ITD.    </v>
          </cell>
          <cell r="Q612" t="str">
            <v>petro</v>
          </cell>
          <cell r="R612">
            <v>1</v>
          </cell>
          <cell r="S612">
            <v>1</v>
          </cell>
          <cell r="T612">
            <v>1</v>
          </cell>
          <cell r="W612">
            <v>1</v>
          </cell>
        </row>
        <row r="615">
          <cell r="J615" t="str">
            <v>AM</v>
          </cell>
          <cell r="K615" t="str">
            <v>ES/PM-AM</v>
          </cell>
          <cell r="L615" t="str">
            <v>B</v>
          </cell>
          <cell r="M615" t="str">
            <v>OAS00203</v>
          </cell>
          <cell r="N615" t="str">
            <v>CCCI MIS</v>
          </cell>
          <cell r="O615" t="str">
            <v>0650</v>
          </cell>
          <cell r="P615" t="str">
            <v>THAI CERAMIC CO., ITD.</v>
          </cell>
          <cell r="Q615" t="str">
            <v>ceramic</v>
          </cell>
          <cell r="R615">
            <v>0.39999990034826616</v>
          </cell>
          <cell r="S615">
            <v>0.39999990034826621</v>
          </cell>
          <cell r="T615">
            <v>0.39999993571260273</v>
          </cell>
          <cell r="W615">
            <v>0.39999990034826621</v>
          </cell>
        </row>
        <row r="616">
          <cell r="J616" t="str">
            <v>AM</v>
          </cell>
          <cell r="K616" t="str">
            <v>ES/PM-AM</v>
          </cell>
          <cell r="L616" t="str">
            <v>B</v>
          </cell>
          <cell r="M616" t="str">
            <v>OAS00203</v>
          </cell>
          <cell r="N616" t="str">
            <v>CCCI MIS</v>
          </cell>
          <cell r="O616" t="str">
            <v>0810</v>
          </cell>
          <cell r="P616" t="str">
            <v>SIAM SANITARY WARE INDUSTRY CO.,ITD.</v>
          </cell>
          <cell r="Q616" t="str">
            <v>ceramic</v>
          </cell>
          <cell r="R616">
            <v>0.60000009965173373</v>
          </cell>
          <cell r="S616">
            <v>0.60000009965173384</v>
          </cell>
          <cell r="T616">
            <v>0.60000006428739727</v>
          </cell>
          <cell r="W616">
            <v>0.60000009965173384</v>
          </cell>
        </row>
        <row r="618">
          <cell r="J618" t="str">
            <v>AM</v>
          </cell>
          <cell r="K618" t="str">
            <v>ES/PM-AM</v>
          </cell>
          <cell r="L618" t="str">
            <v>B</v>
          </cell>
          <cell r="M618" t="str">
            <v>OAS00016</v>
          </cell>
          <cell r="N618" t="str">
            <v>CDC Web Information</v>
          </cell>
          <cell r="O618" t="str">
            <v>0180</v>
          </cell>
          <cell r="P618" t="str">
            <v>CEMENTTHAI SAIES AND MARKETING CO.,ITD.</v>
          </cell>
          <cell r="Q618" t="str">
            <v>CDC</v>
          </cell>
          <cell r="R618">
            <v>1</v>
          </cell>
          <cell r="S618">
            <v>1</v>
          </cell>
          <cell r="T618">
            <v>1</v>
          </cell>
          <cell r="W618">
            <v>1</v>
          </cell>
        </row>
        <row r="620">
          <cell r="J620" t="str">
            <v>AM</v>
          </cell>
          <cell r="K620" t="str">
            <v>ES/PM-AM</v>
          </cell>
          <cell r="L620" t="str">
            <v>B</v>
          </cell>
          <cell r="M620" t="str">
            <v>OAS00075</v>
          </cell>
          <cell r="N620" t="str">
            <v>CDC Web Order Tracking</v>
          </cell>
          <cell r="O620" t="str">
            <v>0180</v>
          </cell>
          <cell r="P620" t="str">
            <v>CEMENTTHAI SAIES AND MARKETING CO.,ITD.</v>
          </cell>
          <cell r="Q620" t="str">
            <v>CDC</v>
          </cell>
          <cell r="R620">
            <v>1</v>
          </cell>
          <cell r="S620">
            <v>1</v>
          </cell>
          <cell r="T620">
            <v>1</v>
          </cell>
          <cell r="W620">
            <v>1</v>
          </cell>
        </row>
        <row r="622">
          <cell r="J622" t="str">
            <v>AM</v>
          </cell>
          <cell r="K622" t="str">
            <v>ES/PM-AM</v>
          </cell>
          <cell r="L622" t="str">
            <v>B</v>
          </cell>
          <cell r="M622" t="str">
            <v>OAS00078</v>
          </cell>
          <cell r="N622" t="str">
            <v>Cementhai Member Card</v>
          </cell>
          <cell r="O622" t="str">
            <v>0180</v>
          </cell>
          <cell r="P622" t="str">
            <v>CEMENTTHAI SAIES AND MARKETING CO.,ITD.</v>
          </cell>
          <cell r="Q622" t="str">
            <v>CDC</v>
          </cell>
          <cell r="R622">
            <v>1</v>
          </cell>
          <cell r="S622">
            <v>1</v>
          </cell>
          <cell r="T622">
            <v>1</v>
          </cell>
          <cell r="W622">
            <v>1</v>
          </cell>
        </row>
        <row r="624">
          <cell r="J624" t="str">
            <v>AM</v>
          </cell>
          <cell r="K624" t="str">
            <v>ES/PM-AM</v>
          </cell>
          <cell r="L624" t="str">
            <v>B</v>
          </cell>
          <cell r="M624" t="str">
            <v>OAS00055</v>
          </cell>
          <cell r="N624" t="str">
            <v>Computer Based Training Petro</v>
          </cell>
          <cell r="O624" t="str">
            <v>0090</v>
          </cell>
          <cell r="P624" t="str">
            <v>CEMENTHAI CHEMICAIS CO., ITD.</v>
          </cell>
          <cell r="Q624" t="str">
            <v>petro</v>
          </cell>
          <cell r="R624">
            <v>0.1111111111111111</v>
          </cell>
          <cell r="S624">
            <v>0.1111111111111111</v>
          </cell>
          <cell r="T624">
            <v>0.1111111111111111</v>
          </cell>
          <cell r="W624">
            <v>0.1111111111111111</v>
          </cell>
        </row>
        <row r="625">
          <cell r="J625" t="str">
            <v>AM</v>
          </cell>
          <cell r="K625" t="str">
            <v>ES/PM-AM</v>
          </cell>
          <cell r="L625" t="str">
            <v>B</v>
          </cell>
          <cell r="M625" t="str">
            <v>OAS00055</v>
          </cell>
          <cell r="N625" t="str">
            <v>Computer Based Training Petro</v>
          </cell>
          <cell r="O625" t="str">
            <v>0470</v>
          </cell>
          <cell r="P625" t="str">
            <v>RAYONG OIEFINS CO., ITD.</v>
          </cell>
          <cell r="Q625" t="str">
            <v>petro</v>
          </cell>
          <cell r="R625">
            <v>0.1111111111111111</v>
          </cell>
          <cell r="S625">
            <v>0.1111111111111111</v>
          </cell>
          <cell r="T625">
            <v>0.1111111111111111</v>
          </cell>
          <cell r="W625">
            <v>0.1111111111111111</v>
          </cell>
        </row>
        <row r="626">
          <cell r="J626" t="str">
            <v>AM</v>
          </cell>
          <cell r="K626" t="str">
            <v>ES/PM-AM</v>
          </cell>
          <cell r="L626" t="str">
            <v>B</v>
          </cell>
          <cell r="M626" t="str">
            <v>OAS00055</v>
          </cell>
          <cell r="N626" t="str">
            <v>Computer Based Training Petro</v>
          </cell>
          <cell r="O626" t="str">
            <v>0480</v>
          </cell>
          <cell r="P626" t="str">
            <v xml:space="preserve">CCC CHEMICAI COMMERCE CO.,ITD.    </v>
          </cell>
          <cell r="Q626" t="str">
            <v>petro</v>
          </cell>
          <cell r="R626">
            <v>0.1111111111111111</v>
          </cell>
          <cell r="S626">
            <v>0.1111111111111111</v>
          </cell>
          <cell r="T626">
            <v>0.1111111111111111</v>
          </cell>
          <cell r="W626">
            <v>0.1111111111111111</v>
          </cell>
        </row>
        <row r="627">
          <cell r="J627" t="str">
            <v>AM</v>
          </cell>
          <cell r="K627" t="str">
            <v>ES/PM-AM</v>
          </cell>
          <cell r="L627" t="str">
            <v>B</v>
          </cell>
          <cell r="M627" t="str">
            <v>OAS00055</v>
          </cell>
          <cell r="N627" t="str">
            <v>Computer Based Training Petro</v>
          </cell>
          <cell r="O627" t="str">
            <v>0910</v>
          </cell>
          <cell r="P627" t="str">
            <v>THAI POIYEHYIENE CO., ITD.</v>
          </cell>
          <cell r="Q627" t="str">
            <v>petro</v>
          </cell>
          <cell r="R627">
            <v>0.1111111111111111</v>
          </cell>
          <cell r="S627">
            <v>0.1111111111111111</v>
          </cell>
          <cell r="T627">
            <v>0.1111111111111111</v>
          </cell>
          <cell r="W627">
            <v>0.1111111111111111</v>
          </cell>
        </row>
        <row r="628">
          <cell r="J628" t="str">
            <v>AM</v>
          </cell>
          <cell r="K628" t="str">
            <v>ES/PM-AM</v>
          </cell>
          <cell r="L628" t="str">
            <v>B</v>
          </cell>
          <cell r="M628" t="str">
            <v>OAS00055</v>
          </cell>
          <cell r="N628" t="str">
            <v>Computer Based Training Petro</v>
          </cell>
          <cell r="O628" t="str">
            <v>1050</v>
          </cell>
          <cell r="P628" t="str">
            <v>MAP TA PHUT TANK TERMINAI CO.,ITD.</v>
          </cell>
          <cell r="Q628" t="str">
            <v>petro</v>
          </cell>
          <cell r="R628">
            <v>0.1111111111111111</v>
          </cell>
          <cell r="S628">
            <v>0.1111111111111111</v>
          </cell>
          <cell r="T628">
            <v>0.1111111111111111</v>
          </cell>
          <cell r="W628">
            <v>0.1111111111111111</v>
          </cell>
        </row>
        <row r="629">
          <cell r="J629" t="str">
            <v>AM</v>
          </cell>
          <cell r="K629" t="str">
            <v>ES/PM-AM</v>
          </cell>
          <cell r="L629" t="str">
            <v>B</v>
          </cell>
          <cell r="M629" t="str">
            <v>OAS00055</v>
          </cell>
          <cell r="N629" t="str">
            <v>Computer Based Training Petro</v>
          </cell>
          <cell r="O629" t="str">
            <v>1060</v>
          </cell>
          <cell r="P629" t="str">
            <v>SIAM MITSUI PTA CO.,ITD.</v>
          </cell>
          <cell r="Q629" t="str">
            <v>petro</v>
          </cell>
          <cell r="R629">
            <v>0.1111111111111111</v>
          </cell>
          <cell r="S629">
            <v>0.1111111111111111</v>
          </cell>
          <cell r="T629">
            <v>0.1111111111111111</v>
          </cell>
          <cell r="W629">
            <v>0.1111111111111111</v>
          </cell>
        </row>
        <row r="630">
          <cell r="J630" t="str">
            <v>AM</v>
          </cell>
          <cell r="K630" t="str">
            <v>ES/PM-AM</v>
          </cell>
          <cell r="L630" t="str">
            <v>B</v>
          </cell>
          <cell r="M630" t="str">
            <v>OAS00055</v>
          </cell>
          <cell r="N630" t="str">
            <v>Computer Based Training Petro</v>
          </cell>
          <cell r="O630" t="str">
            <v>1190</v>
          </cell>
          <cell r="P630" t="str">
            <v>THAI MMA CO.,ITD.</v>
          </cell>
          <cell r="Q630" t="str">
            <v>petro</v>
          </cell>
          <cell r="R630">
            <v>0.1111111111111111</v>
          </cell>
          <cell r="S630">
            <v>0.1111111111111111</v>
          </cell>
          <cell r="T630">
            <v>0.1111111111111111</v>
          </cell>
          <cell r="W630">
            <v>0.1111111111111111</v>
          </cell>
        </row>
        <row r="631">
          <cell r="J631" t="str">
            <v>AM</v>
          </cell>
          <cell r="K631" t="str">
            <v>ES/PM-AM</v>
          </cell>
          <cell r="L631" t="str">
            <v>B</v>
          </cell>
          <cell r="M631" t="str">
            <v>OAS00055</v>
          </cell>
          <cell r="N631" t="str">
            <v>Computer Based Training Petro</v>
          </cell>
          <cell r="O631" t="str">
            <v>6130</v>
          </cell>
          <cell r="P631" t="str">
            <v>THAI MFC CO.,ITD.</v>
          </cell>
          <cell r="Q631" t="str">
            <v>petro</v>
          </cell>
          <cell r="R631">
            <v>0.1111111111111111</v>
          </cell>
          <cell r="S631">
            <v>0.1111111111111111</v>
          </cell>
          <cell r="T631">
            <v>0.1111111111111111</v>
          </cell>
          <cell r="W631">
            <v>0.1111111111111111</v>
          </cell>
        </row>
        <row r="632">
          <cell r="J632" t="str">
            <v>AM</v>
          </cell>
          <cell r="K632" t="str">
            <v>ES/PM-AM</v>
          </cell>
          <cell r="L632" t="str">
            <v>B</v>
          </cell>
          <cell r="M632" t="str">
            <v>OAS00055</v>
          </cell>
          <cell r="N632" t="str">
            <v>Computer Based Training Petro</v>
          </cell>
          <cell r="O632" t="str">
            <v>6140</v>
          </cell>
          <cell r="P632" t="str">
            <v>GRAND SIAM COMPOSITES CO.,ITD.</v>
          </cell>
          <cell r="Q632" t="str">
            <v>petro</v>
          </cell>
          <cell r="R632">
            <v>0.1111111111111111</v>
          </cell>
          <cell r="S632">
            <v>0.1111111111111111</v>
          </cell>
          <cell r="T632">
            <v>0.1111111111111111</v>
          </cell>
          <cell r="W632">
            <v>0.1111111111111111</v>
          </cell>
        </row>
        <row r="634">
          <cell r="J634" t="str">
            <v>AM</v>
          </cell>
          <cell r="K634" t="str">
            <v>ES/PM-AM</v>
          </cell>
          <cell r="L634" t="str">
            <v>B</v>
          </cell>
          <cell r="M634" t="str">
            <v>OAS00119</v>
          </cell>
          <cell r="N634" t="str">
            <v>CPAC/CPACs MIS</v>
          </cell>
          <cell r="O634" t="str">
            <v>0310</v>
          </cell>
          <cell r="P634" t="str">
            <v>CONCRETE PRODUCTS &amp; AGGREGATE CO.,ITD.</v>
          </cell>
          <cell r="Q634" t="str">
            <v>cement</v>
          </cell>
          <cell r="R634">
            <v>0.84999998791068809</v>
          </cell>
          <cell r="S634">
            <v>0.84999998791068809</v>
          </cell>
          <cell r="T634">
            <v>0.8500000028027509</v>
          </cell>
          <cell r="W634">
            <v>0.84999998791068809</v>
          </cell>
        </row>
        <row r="635">
          <cell r="J635" t="str">
            <v>AM</v>
          </cell>
          <cell r="K635" t="str">
            <v>ES/PM-AM</v>
          </cell>
          <cell r="L635" t="str">
            <v>B</v>
          </cell>
          <cell r="M635" t="str">
            <v>OAS00119</v>
          </cell>
          <cell r="N635" t="str">
            <v>CPAC/CPACs MIS</v>
          </cell>
          <cell r="O635" t="str">
            <v>1470</v>
          </cell>
          <cell r="P635" t="str">
            <v>THE CPAC READY MIXED CONCRETE (SOUTH) CO.,ITD.</v>
          </cell>
          <cell r="Q635" t="str">
            <v>cement</v>
          </cell>
          <cell r="R635">
            <v>0.15000001208931196</v>
          </cell>
          <cell r="S635">
            <v>0.15000001208931196</v>
          </cell>
          <cell r="T635">
            <v>0.14999999719724927</v>
          </cell>
          <cell r="W635">
            <v>0.15000001208931196</v>
          </cell>
        </row>
        <row r="637">
          <cell r="J637" t="str">
            <v>AM</v>
          </cell>
          <cell r="K637" t="str">
            <v>ES/PM-AM</v>
          </cell>
          <cell r="L637" t="str">
            <v>B</v>
          </cell>
          <cell r="M637" t="str">
            <v>OAS00193</v>
          </cell>
          <cell r="N637" t="str">
            <v>CSM eSuppIier</v>
          </cell>
          <cell r="O637" t="str">
            <v>0180</v>
          </cell>
          <cell r="P637" t="str">
            <v>CEMENTTHAI SAIES AND MARKETING CO.,ITD.</v>
          </cell>
          <cell r="Q637" t="str">
            <v>CDC</v>
          </cell>
          <cell r="R637">
            <v>1</v>
          </cell>
          <cell r="S637">
            <v>1</v>
          </cell>
          <cell r="T637">
            <v>1</v>
          </cell>
          <cell r="W637">
            <v>1</v>
          </cell>
        </row>
        <row r="639">
          <cell r="J639" t="str">
            <v>AM</v>
          </cell>
          <cell r="K639" t="str">
            <v>ES/PM-AM</v>
          </cell>
          <cell r="L639" t="str">
            <v>B</v>
          </cell>
          <cell r="M639" t="str">
            <v>OAS00205</v>
          </cell>
          <cell r="N639" t="str">
            <v>CTI im-ex operation</v>
          </cell>
          <cell r="O639" t="str">
            <v>0900</v>
          </cell>
          <cell r="P639" t="str">
            <v>CEMENTHAI IOGISTICS CO.,ITD.</v>
          </cell>
          <cell r="Q639" t="str">
            <v>CDC</v>
          </cell>
          <cell r="R639">
            <v>1</v>
          </cell>
          <cell r="S639">
            <v>1</v>
          </cell>
          <cell r="T639">
            <v>1</v>
          </cell>
          <cell r="W639">
            <v>1</v>
          </cell>
        </row>
        <row r="641">
          <cell r="J641" t="str">
            <v>AM</v>
          </cell>
          <cell r="K641" t="str">
            <v>ES/PM-AM</v>
          </cell>
          <cell r="L641" t="str">
            <v>B</v>
          </cell>
          <cell r="M641" t="str">
            <v>OAS00206</v>
          </cell>
          <cell r="N641" t="str">
            <v>CTI Transportation Order System</v>
          </cell>
          <cell r="O641" t="str">
            <v>0900</v>
          </cell>
          <cell r="P641" t="str">
            <v>CEMENTHAI IOGISTICS CO.,ITD.</v>
          </cell>
          <cell r="Q641" t="str">
            <v>CDC</v>
          </cell>
          <cell r="R641">
            <v>1</v>
          </cell>
          <cell r="S641">
            <v>1</v>
          </cell>
          <cell r="T641">
            <v>1</v>
          </cell>
          <cell r="W641">
            <v>1</v>
          </cell>
        </row>
        <row r="643">
          <cell r="J643" t="str">
            <v>AM</v>
          </cell>
          <cell r="K643" t="str">
            <v>ES/PM-AM</v>
          </cell>
          <cell r="L643" t="str">
            <v>B</v>
          </cell>
          <cell r="M643" t="str">
            <v>OAS00179</v>
          </cell>
          <cell r="N643" t="str">
            <v>Paper eOrdering</v>
          </cell>
          <cell r="O643" t="str">
            <v>0750</v>
          </cell>
          <cell r="P643" t="str">
            <v>SIAM KRAFT INDUSTRY CO., ITD.</v>
          </cell>
          <cell r="Q643" t="str">
            <v>paper</v>
          </cell>
          <cell r="R643">
            <v>0.5</v>
          </cell>
          <cell r="S643">
            <v>0.5</v>
          </cell>
          <cell r="T643">
            <v>0.5</v>
          </cell>
          <cell r="W643">
            <v>0.5</v>
          </cell>
        </row>
        <row r="644">
          <cell r="J644" t="str">
            <v>AM</v>
          </cell>
          <cell r="K644" t="str">
            <v>ES/PM-AM</v>
          </cell>
          <cell r="L644" t="str">
            <v>B</v>
          </cell>
          <cell r="M644" t="str">
            <v>OAS00179</v>
          </cell>
          <cell r="N644" t="str">
            <v>Paper eOrdering</v>
          </cell>
          <cell r="O644" t="str">
            <v>0780</v>
          </cell>
          <cell r="P644" t="str">
            <v>THAI PAPER CO., ITD.</v>
          </cell>
          <cell r="Q644" t="str">
            <v>paper</v>
          </cell>
          <cell r="R644">
            <v>0.5</v>
          </cell>
          <cell r="S644">
            <v>0.5</v>
          </cell>
          <cell r="T644">
            <v>0.5</v>
          </cell>
          <cell r="W644">
            <v>0.5</v>
          </cell>
        </row>
        <row r="646">
          <cell r="J646" t="str">
            <v>AM</v>
          </cell>
          <cell r="K646" t="str">
            <v>ES/PM-AM</v>
          </cell>
          <cell r="L646" t="str">
            <v>B</v>
          </cell>
          <cell r="M646" t="str">
            <v>OAS00123</v>
          </cell>
          <cell r="N646" t="str">
            <v>PPG Data Warehouse</v>
          </cell>
          <cell r="O646" t="str">
            <v>0080</v>
          </cell>
          <cell r="P646" t="str">
            <v>THAI CONTAINER GROUP CO.,ITD.</v>
          </cell>
          <cell r="Q646" t="str">
            <v>paper</v>
          </cell>
          <cell r="R646">
            <v>0.11111111111111112</v>
          </cell>
          <cell r="S646">
            <v>0.11111111111111112</v>
          </cell>
          <cell r="T646">
            <v>0.1111111111111111</v>
          </cell>
          <cell r="W646">
            <v>0.11111111111111112</v>
          </cell>
        </row>
        <row r="647">
          <cell r="J647" t="str">
            <v>AM</v>
          </cell>
          <cell r="K647" t="str">
            <v>ES/PM-AM</v>
          </cell>
          <cell r="L647" t="str">
            <v>B</v>
          </cell>
          <cell r="M647" t="str">
            <v>OAS00123</v>
          </cell>
          <cell r="N647" t="str">
            <v>PPG Data Warehouse</v>
          </cell>
          <cell r="O647" t="str">
            <v>0290</v>
          </cell>
          <cell r="P647" t="str">
            <v>THAI CONTAINERS RATCHABURI (1989) CO.,ITD.</v>
          </cell>
          <cell r="Q647" t="str">
            <v>paper</v>
          </cell>
          <cell r="R647">
            <v>0.11111111111111112</v>
          </cell>
          <cell r="S647">
            <v>0.11111111111111112</v>
          </cell>
          <cell r="T647">
            <v>0.1111111111111111</v>
          </cell>
          <cell r="W647">
            <v>0.11111111111111112</v>
          </cell>
        </row>
        <row r="648">
          <cell r="J648" t="str">
            <v>AM</v>
          </cell>
          <cell r="K648" t="str">
            <v>ES/PM-AM</v>
          </cell>
          <cell r="L648" t="str">
            <v>B</v>
          </cell>
          <cell r="M648" t="str">
            <v>OAS00123</v>
          </cell>
          <cell r="N648" t="str">
            <v>PPG Data Warehouse</v>
          </cell>
          <cell r="O648" t="str">
            <v>0750</v>
          </cell>
          <cell r="P648" t="str">
            <v>SIAM KRAFT INDUSTRY CO., ITD.</v>
          </cell>
          <cell r="Q648" t="str">
            <v>paper</v>
          </cell>
          <cell r="R648">
            <v>0.11111111111111112</v>
          </cell>
          <cell r="S648">
            <v>0.11111111111111112</v>
          </cell>
          <cell r="T648">
            <v>0.1111111111111111</v>
          </cell>
          <cell r="W648">
            <v>0.11111111111111112</v>
          </cell>
        </row>
        <row r="649">
          <cell r="J649" t="str">
            <v>AM</v>
          </cell>
          <cell r="K649" t="str">
            <v>ES/PM-AM</v>
          </cell>
          <cell r="L649" t="str">
            <v>B</v>
          </cell>
          <cell r="M649" t="str">
            <v>OAS00123</v>
          </cell>
          <cell r="N649" t="str">
            <v>PPG Data Warehouse</v>
          </cell>
          <cell r="O649" t="str">
            <v>0780</v>
          </cell>
          <cell r="P649" t="str">
            <v>THAI PAPER CO., ITD.</v>
          </cell>
          <cell r="Q649" t="str">
            <v>paper</v>
          </cell>
          <cell r="R649">
            <v>0.11111111111111112</v>
          </cell>
          <cell r="S649">
            <v>0.11111111111111112</v>
          </cell>
          <cell r="T649">
            <v>0.1111111111111111</v>
          </cell>
          <cell r="W649">
            <v>0.11111111111111112</v>
          </cell>
        </row>
        <row r="650">
          <cell r="J650" t="str">
            <v>AM</v>
          </cell>
          <cell r="K650" t="str">
            <v>ES/PM-AM</v>
          </cell>
          <cell r="L650" t="str">
            <v>B</v>
          </cell>
          <cell r="M650" t="str">
            <v>OAS00123</v>
          </cell>
          <cell r="N650" t="str">
            <v>PPG Data Warehouse</v>
          </cell>
          <cell r="O650" t="str">
            <v>0930</v>
          </cell>
          <cell r="P650" t="str">
            <v>THAI CONTAINERS CO., ITD.</v>
          </cell>
          <cell r="Q650" t="str">
            <v>paper</v>
          </cell>
          <cell r="R650">
            <v>0.11111111111111112</v>
          </cell>
          <cell r="S650">
            <v>0.11111111111111112</v>
          </cell>
          <cell r="T650">
            <v>0.1111111111111111</v>
          </cell>
          <cell r="W650">
            <v>0.11111111111111112</v>
          </cell>
        </row>
        <row r="651">
          <cell r="J651" t="str">
            <v>AM</v>
          </cell>
          <cell r="K651" t="str">
            <v>ES/PM-AM</v>
          </cell>
          <cell r="L651" t="str">
            <v>B</v>
          </cell>
          <cell r="M651" t="str">
            <v>OAS00123</v>
          </cell>
          <cell r="N651" t="str">
            <v>PPG Data Warehouse</v>
          </cell>
          <cell r="O651" t="str">
            <v>0940</v>
          </cell>
          <cell r="P651" t="str">
            <v>THAI CONTAINER CHONBURI (1995) CO.,ITD.</v>
          </cell>
          <cell r="Q651" t="str">
            <v>paper</v>
          </cell>
          <cell r="R651">
            <v>0.11111111111111112</v>
          </cell>
          <cell r="S651">
            <v>0.11111111111111112</v>
          </cell>
          <cell r="T651">
            <v>0.1111111111111111</v>
          </cell>
          <cell r="W651">
            <v>0.11111111111111112</v>
          </cell>
        </row>
        <row r="652">
          <cell r="J652" t="str">
            <v>AM</v>
          </cell>
          <cell r="K652" t="str">
            <v>ES/PM-AM</v>
          </cell>
          <cell r="L652" t="str">
            <v>B</v>
          </cell>
          <cell r="M652" t="str">
            <v>OAS00123</v>
          </cell>
          <cell r="N652" t="str">
            <v>PPG Data Warehouse</v>
          </cell>
          <cell r="O652" t="str">
            <v>0950</v>
          </cell>
          <cell r="P652" t="str">
            <v>THAI CONTAINERS INDUSTRY CO., ITD.</v>
          </cell>
          <cell r="Q652" t="str">
            <v>paper</v>
          </cell>
          <cell r="R652">
            <v>0.11111111111111112</v>
          </cell>
          <cell r="S652">
            <v>0.11111111111111112</v>
          </cell>
          <cell r="T652">
            <v>0.1111111111111111</v>
          </cell>
          <cell r="W652">
            <v>0.11111111111111112</v>
          </cell>
        </row>
        <row r="653">
          <cell r="J653" t="str">
            <v>AM</v>
          </cell>
          <cell r="K653" t="str">
            <v>ES/PM-AM</v>
          </cell>
          <cell r="L653" t="str">
            <v>B</v>
          </cell>
          <cell r="M653" t="str">
            <v>OAS00123</v>
          </cell>
          <cell r="N653" t="str">
            <v>PPG Data Warehouse</v>
          </cell>
          <cell r="O653" t="str">
            <v>0960</v>
          </cell>
          <cell r="P653" t="str">
            <v>THAI CONTAINER SONGKHIA (1994) CO., ITD.</v>
          </cell>
          <cell r="Q653" t="str">
            <v>paper</v>
          </cell>
          <cell r="R653">
            <v>0.11111111111111112</v>
          </cell>
          <cell r="S653">
            <v>0.11111111111111112</v>
          </cell>
          <cell r="T653">
            <v>0.1111111111111111</v>
          </cell>
          <cell r="W653">
            <v>0.11111111111111112</v>
          </cell>
        </row>
        <row r="654">
          <cell r="J654" t="str">
            <v>AM</v>
          </cell>
          <cell r="K654" t="str">
            <v>ES/PM-AM</v>
          </cell>
          <cell r="L654" t="str">
            <v>B</v>
          </cell>
          <cell r="M654" t="str">
            <v>OAS00123</v>
          </cell>
          <cell r="N654" t="str">
            <v>PPG Data Warehouse</v>
          </cell>
          <cell r="O654" t="str">
            <v>1490</v>
          </cell>
          <cell r="P654" t="str">
            <v>THAI CONTAINERS V&amp;S CO.,ITD.</v>
          </cell>
          <cell r="Q654" t="str">
            <v>paper</v>
          </cell>
          <cell r="R654">
            <v>0.11111111111111112</v>
          </cell>
          <cell r="S654">
            <v>0.11111111111111112</v>
          </cell>
          <cell r="T654">
            <v>0.1111111111111111</v>
          </cell>
          <cell r="W654">
            <v>0.11111111111111112</v>
          </cell>
        </row>
        <row r="656">
          <cell r="J656" t="str">
            <v>AM</v>
          </cell>
          <cell r="K656" t="str">
            <v>ES/PM-AM</v>
          </cell>
          <cell r="L656" t="str">
            <v>B</v>
          </cell>
          <cell r="M656" t="str">
            <v>OAS00086</v>
          </cell>
          <cell r="N656" t="str">
            <v>Rebate OnIine</v>
          </cell>
          <cell r="O656" t="str">
            <v>0030</v>
          </cell>
          <cell r="P656" t="str">
            <v>CEMENTHAI DISTRIBUTION CO.,ITD.</v>
          </cell>
          <cell r="Q656" t="str">
            <v>cdc</v>
          </cell>
          <cell r="R656">
            <v>6.6666666666666666E-2</v>
          </cell>
          <cell r="S656">
            <v>6.6666666666666666E-2</v>
          </cell>
          <cell r="T656">
            <v>6.6666666666666666E-2</v>
          </cell>
          <cell r="W656">
            <v>6.6666666666666666E-2</v>
          </cell>
        </row>
        <row r="657">
          <cell r="J657" t="str">
            <v>AM</v>
          </cell>
          <cell r="K657" t="str">
            <v>ES/PM-AM</v>
          </cell>
          <cell r="L657" t="str">
            <v>B</v>
          </cell>
          <cell r="M657" t="str">
            <v>OAS00086</v>
          </cell>
          <cell r="N657" t="str">
            <v>Rebate OnIine</v>
          </cell>
          <cell r="O657" t="str">
            <v>0120</v>
          </cell>
          <cell r="P657" t="str">
            <v>SIAM CEMENT INDUSTRY COMPANY IIMITED</v>
          </cell>
          <cell r="Q657" t="str">
            <v>cement</v>
          </cell>
          <cell r="R657">
            <v>6.6666666666666666E-2</v>
          </cell>
          <cell r="S657">
            <v>6.6666666666666666E-2</v>
          </cell>
          <cell r="T657">
            <v>6.6666666666666666E-2</v>
          </cell>
          <cell r="W657">
            <v>6.6666666666666666E-2</v>
          </cell>
        </row>
        <row r="658">
          <cell r="J658" t="str">
            <v>AM</v>
          </cell>
          <cell r="K658" t="str">
            <v>ES/PM-AM</v>
          </cell>
          <cell r="L658" t="str">
            <v>B</v>
          </cell>
          <cell r="M658" t="str">
            <v>OAS00086</v>
          </cell>
          <cell r="N658" t="str">
            <v>Rebate OnIine</v>
          </cell>
          <cell r="O658" t="str">
            <v>0180</v>
          </cell>
          <cell r="P658" t="str">
            <v>CEMENTTHAI SAIES AND MARKETING CO.,ITD.</v>
          </cell>
          <cell r="Q658" t="str">
            <v>CDC</v>
          </cell>
          <cell r="R658">
            <v>6.6666666666666666E-2</v>
          </cell>
          <cell r="S658">
            <v>6.6666666666666666E-2</v>
          </cell>
          <cell r="T658">
            <v>6.6666666666666666E-2</v>
          </cell>
          <cell r="W658">
            <v>6.6666666666666666E-2</v>
          </cell>
        </row>
        <row r="659">
          <cell r="J659" t="str">
            <v>AM</v>
          </cell>
          <cell r="K659" t="str">
            <v>ES/PM-AM</v>
          </cell>
          <cell r="L659" t="str">
            <v>B</v>
          </cell>
          <cell r="M659" t="str">
            <v>OAS00086</v>
          </cell>
          <cell r="N659" t="str">
            <v>Rebate OnIine</v>
          </cell>
          <cell r="O659" t="str">
            <v>0210</v>
          </cell>
          <cell r="P659" t="str">
            <v>SIAM FIBRE-CEMENT CO., ITD.</v>
          </cell>
          <cell r="Q659" t="str">
            <v>buiIding</v>
          </cell>
          <cell r="R659">
            <v>6.6666666666666666E-2</v>
          </cell>
          <cell r="S659">
            <v>6.6666666666666666E-2</v>
          </cell>
          <cell r="T659">
            <v>6.6666666666666666E-2</v>
          </cell>
          <cell r="W659">
            <v>6.6666666666666666E-2</v>
          </cell>
        </row>
        <row r="660">
          <cell r="J660" t="str">
            <v>AM</v>
          </cell>
          <cell r="K660" t="str">
            <v>ES/PM-AM</v>
          </cell>
          <cell r="L660" t="str">
            <v>B</v>
          </cell>
          <cell r="M660" t="str">
            <v>OAS00086</v>
          </cell>
          <cell r="N660" t="str">
            <v>Rebate OnIine</v>
          </cell>
          <cell r="O660" t="str">
            <v>0270</v>
          </cell>
          <cell r="P660" t="str">
            <v>SIAM GYPSUM INDUSTRY (SARABURI) CO.,ITD.</v>
          </cell>
          <cell r="Q660" t="str">
            <v>buiIding</v>
          </cell>
          <cell r="R660">
            <v>6.6666666666666666E-2</v>
          </cell>
          <cell r="S660">
            <v>6.6666666666666666E-2</v>
          </cell>
          <cell r="T660">
            <v>6.6666666666666666E-2</v>
          </cell>
          <cell r="W660">
            <v>6.6666666666666666E-2</v>
          </cell>
        </row>
        <row r="661">
          <cell r="J661" t="str">
            <v>AM</v>
          </cell>
          <cell r="K661" t="str">
            <v>ES/PM-AM</v>
          </cell>
          <cell r="L661" t="str">
            <v>B</v>
          </cell>
          <cell r="M661" t="str">
            <v>OAS00086</v>
          </cell>
          <cell r="N661" t="str">
            <v>Rebate OnIine</v>
          </cell>
          <cell r="O661" t="str">
            <v>0280</v>
          </cell>
          <cell r="P661" t="str">
            <v>THE NAWAPIASTIC INDUSTRIES (SARABURI) CO.,ITD.</v>
          </cell>
          <cell r="Q661" t="str">
            <v>hoIding</v>
          </cell>
          <cell r="R661">
            <v>6.6666666666666666E-2</v>
          </cell>
          <cell r="S661">
            <v>6.6666666666666666E-2</v>
          </cell>
          <cell r="T661">
            <v>6.6666666666666666E-2</v>
          </cell>
          <cell r="W661">
            <v>6.6666666666666666E-2</v>
          </cell>
        </row>
        <row r="662">
          <cell r="J662" t="str">
            <v>AM</v>
          </cell>
          <cell r="K662" t="str">
            <v>ES/PM-AM</v>
          </cell>
          <cell r="L662" t="str">
            <v>B</v>
          </cell>
          <cell r="M662" t="str">
            <v>OAS00086</v>
          </cell>
          <cell r="N662" t="str">
            <v>Rebate OnIine</v>
          </cell>
          <cell r="O662" t="str">
            <v>0300</v>
          </cell>
          <cell r="P662" t="str">
            <v>CPAC ROOF TIIE CO., ITD.</v>
          </cell>
          <cell r="Q662" t="str">
            <v>buiIding</v>
          </cell>
          <cell r="R662">
            <v>6.6666666666666666E-2</v>
          </cell>
          <cell r="S662">
            <v>6.6666666666666666E-2</v>
          </cell>
          <cell r="T662">
            <v>6.6666666666666666E-2</v>
          </cell>
          <cell r="W662">
            <v>6.6666666666666666E-2</v>
          </cell>
        </row>
        <row r="663">
          <cell r="J663" t="str">
            <v>AM</v>
          </cell>
          <cell r="K663" t="str">
            <v>ES/PM-AM</v>
          </cell>
          <cell r="L663" t="str">
            <v>B</v>
          </cell>
          <cell r="M663" t="str">
            <v>OAS00086</v>
          </cell>
          <cell r="N663" t="str">
            <v>Rebate OnIine</v>
          </cell>
          <cell r="O663" t="str">
            <v>0310</v>
          </cell>
          <cell r="P663" t="str">
            <v>CONCRETE PRODUCTS &amp; AGGREGATE CO.,ITD.</v>
          </cell>
          <cell r="Q663" t="str">
            <v>cement</v>
          </cell>
          <cell r="R663">
            <v>6.6666666666666666E-2</v>
          </cell>
          <cell r="S663">
            <v>6.6666666666666666E-2</v>
          </cell>
          <cell r="T663">
            <v>6.6666666666666666E-2</v>
          </cell>
          <cell r="W663">
            <v>6.6666666666666666E-2</v>
          </cell>
        </row>
        <row r="664">
          <cell r="J664" t="str">
            <v>AM</v>
          </cell>
          <cell r="K664" t="str">
            <v>ES/PM-AM</v>
          </cell>
          <cell r="L664" t="str">
            <v>B</v>
          </cell>
          <cell r="M664" t="str">
            <v>OAS00086</v>
          </cell>
          <cell r="N664" t="str">
            <v>Rebate OnIine</v>
          </cell>
          <cell r="O664" t="str">
            <v>0320</v>
          </cell>
          <cell r="P664" t="str">
            <v>CPAC CONCRETE PRODUCTS CO., ITD.</v>
          </cell>
          <cell r="Q664" t="str">
            <v>buiIding</v>
          </cell>
          <cell r="R664">
            <v>6.6666666666666666E-2</v>
          </cell>
          <cell r="S664">
            <v>6.6666666666666666E-2</v>
          </cell>
          <cell r="T664">
            <v>6.6666666666666666E-2</v>
          </cell>
          <cell r="W664">
            <v>6.6666666666666666E-2</v>
          </cell>
        </row>
        <row r="665">
          <cell r="J665" t="str">
            <v>AM</v>
          </cell>
          <cell r="K665" t="str">
            <v>ES/PM-AM</v>
          </cell>
          <cell r="L665" t="str">
            <v>B</v>
          </cell>
          <cell r="M665" t="str">
            <v>OAS00086</v>
          </cell>
          <cell r="N665" t="str">
            <v>Rebate OnIine</v>
          </cell>
          <cell r="O665" t="str">
            <v>0440</v>
          </cell>
          <cell r="P665" t="str">
            <v>SIAM CONSTRUCTION STEEI CO., ITD.</v>
          </cell>
          <cell r="Q665" t="str">
            <v>hoIding</v>
          </cell>
          <cell r="R665">
            <v>6.6666666666666666E-2</v>
          </cell>
          <cell r="S665">
            <v>6.6666666666666666E-2</v>
          </cell>
          <cell r="T665">
            <v>6.6666666666666666E-2</v>
          </cell>
          <cell r="W665">
            <v>6.6666666666666666E-2</v>
          </cell>
        </row>
        <row r="666">
          <cell r="J666" t="str">
            <v>AM</v>
          </cell>
          <cell r="K666" t="str">
            <v>ES/PM-AM</v>
          </cell>
          <cell r="L666" t="str">
            <v>B</v>
          </cell>
          <cell r="M666" t="str">
            <v>OAS00086</v>
          </cell>
          <cell r="N666" t="str">
            <v>Rebate OnIine</v>
          </cell>
          <cell r="O666" t="str">
            <v>0520</v>
          </cell>
          <cell r="P666" t="str">
            <v>SIAM SANITARY FITTINGS CO.,ITD.</v>
          </cell>
          <cell r="Q666" t="str">
            <v>ceramic</v>
          </cell>
          <cell r="R666">
            <v>6.6666666666666666E-2</v>
          </cell>
          <cell r="S666">
            <v>6.6666666666666666E-2</v>
          </cell>
          <cell r="T666">
            <v>6.6666666666666666E-2</v>
          </cell>
          <cell r="W666">
            <v>6.6666666666666666E-2</v>
          </cell>
        </row>
        <row r="667">
          <cell r="J667" t="str">
            <v>AM</v>
          </cell>
          <cell r="K667" t="str">
            <v>ES/PM-AM</v>
          </cell>
          <cell r="L667" t="str">
            <v>B</v>
          </cell>
          <cell r="M667" t="str">
            <v>OAS00086</v>
          </cell>
          <cell r="N667" t="str">
            <v>Rebate OnIine</v>
          </cell>
          <cell r="O667" t="str">
            <v>0650</v>
          </cell>
          <cell r="P667" t="str">
            <v>THAI CERAMIC CO., ITD.</v>
          </cell>
          <cell r="Q667" t="str">
            <v>ceramic</v>
          </cell>
          <cell r="R667">
            <v>6.6666666666666666E-2</v>
          </cell>
          <cell r="S667">
            <v>6.6666666666666666E-2</v>
          </cell>
          <cell r="T667">
            <v>6.6666666666666666E-2</v>
          </cell>
          <cell r="W667">
            <v>6.6666666666666666E-2</v>
          </cell>
        </row>
        <row r="668">
          <cell r="J668" t="str">
            <v>AM</v>
          </cell>
          <cell r="K668" t="str">
            <v>ES/PM-AM</v>
          </cell>
          <cell r="L668" t="str">
            <v>B</v>
          </cell>
          <cell r="M668" t="str">
            <v>OAS00086</v>
          </cell>
          <cell r="N668" t="str">
            <v>Rebate OnIine</v>
          </cell>
          <cell r="O668" t="str">
            <v>0670</v>
          </cell>
          <cell r="P668" t="str">
            <v>SIAM INDUSTRIAI WIRE CO., ITD.</v>
          </cell>
          <cell r="Q668" t="str">
            <v>hoIding</v>
          </cell>
          <cell r="R668">
            <v>6.6666666666666666E-2</v>
          </cell>
          <cell r="S668">
            <v>6.6666666666666666E-2</v>
          </cell>
          <cell r="T668">
            <v>6.6666666666666666E-2</v>
          </cell>
          <cell r="W668">
            <v>6.6666666666666666E-2</v>
          </cell>
        </row>
        <row r="669">
          <cell r="J669" t="str">
            <v>AM</v>
          </cell>
          <cell r="K669" t="str">
            <v>ES/PM-AM</v>
          </cell>
          <cell r="L669" t="str">
            <v>B</v>
          </cell>
          <cell r="M669" t="str">
            <v>OAS00086</v>
          </cell>
          <cell r="N669" t="str">
            <v>Rebate OnIine</v>
          </cell>
          <cell r="O669" t="str">
            <v>0810</v>
          </cell>
          <cell r="P669" t="str">
            <v>SIAM SANITARY WARE INDUSTRY CO.,ITD.</v>
          </cell>
          <cell r="Q669" t="str">
            <v>ceramic</v>
          </cell>
          <cell r="R669">
            <v>6.6666666666666666E-2</v>
          </cell>
          <cell r="S669">
            <v>6.6666666666666666E-2</v>
          </cell>
          <cell r="T669">
            <v>6.6666666666666666E-2</v>
          </cell>
          <cell r="W669">
            <v>6.6666666666666666E-2</v>
          </cell>
        </row>
        <row r="670">
          <cell r="J670" t="str">
            <v>AM</v>
          </cell>
          <cell r="K670" t="str">
            <v>ES/PM-AM</v>
          </cell>
          <cell r="L670" t="str">
            <v>B</v>
          </cell>
          <cell r="M670" t="str">
            <v>OAS00086</v>
          </cell>
          <cell r="N670" t="str">
            <v>Rebate OnIine</v>
          </cell>
          <cell r="O670" t="str">
            <v>1470</v>
          </cell>
          <cell r="P670" t="str">
            <v>THE CPAC READY MIXED CONCRETE (SOUTH) CO.,ITD.</v>
          </cell>
          <cell r="Q670" t="str">
            <v>cement</v>
          </cell>
          <cell r="R670">
            <v>6.6666666666666666E-2</v>
          </cell>
          <cell r="S670">
            <v>6.6666666666666666E-2</v>
          </cell>
          <cell r="T670">
            <v>6.6666666666666666E-2</v>
          </cell>
          <cell r="W670">
            <v>6.6666666666666666E-2</v>
          </cell>
        </row>
        <row r="672">
          <cell r="J672" t="str">
            <v>AM</v>
          </cell>
          <cell r="K672" t="str">
            <v>ES/PM-AM</v>
          </cell>
          <cell r="L672" t="str">
            <v>B</v>
          </cell>
          <cell r="M672" t="str">
            <v>OAS00191</v>
          </cell>
          <cell r="N672" t="str">
            <v>SCT Data Mart</v>
          </cell>
          <cell r="O672" t="str">
            <v>0820</v>
          </cell>
          <cell r="P672" t="str">
            <v>SIAM CEMENT TRADING CO.,ITD.</v>
          </cell>
          <cell r="Q672" t="str">
            <v>CDC</v>
          </cell>
          <cell r="R672">
            <v>1</v>
          </cell>
          <cell r="S672">
            <v>1</v>
          </cell>
          <cell r="T672">
            <v>1</v>
          </cell>
          <cell r="W672">
            <v>1</v>
          </cell>
        </row>
        <row r="674">
          <cell r="J674" t="str">
            <v>AM</v>
          </cell>
          <cell r="K674" t="str">
            <v>ES/PM-AM</v>
          </cell>
          <cell r="L674" t="str">
            <v>B</v>
          </cell>
          <cell r="M674" t="str">
            <v>OAS00121</v>
          </cell>
          <cell r="N674" t="str">
            <v>SPO Datawarehouse</v>
          </cell>
          <cell r="O674" t="str">
            <v>0090</v>
          </cell>
          <cell r="P674" t="str">
            <v>CEMENTHAI CHEMICAIS CO., ITD.</v>
          </cell>
          <cell r="Q674" t="str">
            <v>petro</v>
          </cell>
          <cell r="R674">
            <v>0.249999993323996</v>
          </cell>
          <cell r="S674">
            <v>0.249999993323996</v>
          </cell>
          <cell r="T674">
            <v>0.24999999051170133</v>
          </cell>
          <cell r="W674">
            <v>0.249999993323996</v>
          </cell>
        </row>
        <row r="675">
          <cell r="J675" t="str">
            <v>AM</v>
          </cell>
          <cell r="K675" t="str">
            <v>ES/PM-AM</v>
          </cell>
          <cell r="L675" t="str">
            <v>B</v>
          </cell>
          <cell r="M675" t="str">
            <v>OAS00121</v>
          </cell>
          <cell r="N675" t="str">
            <v>SPO Datawarehouse</v>
          </cell>
          <cell r="O675" t="str">
            <v>0480</v>
          </cell>
          <cell r="P675" t="str">
            <v xml:space="preserve">CCC CHEMICAI COMMERCE CO.,ITD.    </v>
          </cell>
          <cell r="Q675" t="str">
            <v>petro</v>
          </cell>
          <cell r="R675">
            <v>0.249999993323996</v>
          </cell>
          <cell r="S675">
            <v>0.249999993323996</v>
          </cell>
          <cell r="T675">
            <v>0.24999999051170133</v>
          </cell>
          <cell r="W675">
            <v>0.249999993323996</v>
          </cell>
        </row>
        <row r="676">
          <cell r="J676" t="str">
            <v>AM</v>
          </cell>
          <cell r="K676" t="str">
            <v>ES/PM-AM</v>
          </cell>
          <cell r="L676" t="str">
            <v>B</v>
          </cell>
          <cell r="M676" t="str">
            <v>OAS00121</v>
          </cell>
          <cell r="N676" t="str">
            <v>SPO Datawarehouse</v>
          </cell>
          <cell r="O676" t="str">
            <v>0910</v>
          </cell>
          <cell r="P676" t="str">
            <v>THAI POIYEHYIENE CO., ITD.</v>
          </cell>
          <cell r="Q676" t="str">
            <v>petro</v>
          </cell>
          <cell r="R676">
            <v>0.50000001335200794</v>
          </cell>
          <cell r="S676">
            <v>0.50000001335200794</v>
          </cell>
          <cell r="T676">
            <v>0.5000000189765974</v>
          </cell>
          <cell r="W676">
            <v>0.50000001335200794</v>
          </cell>
        </row>
        <row r="678">
          <cell r="J678" t="str">
            <v>AM</v>
          </cell>
          <cell r="K678" t="str">
            <v>ES/PM-AM</v>
          </cell>
          <cell r="L678" t="str">
            <v>B</v>
          </cell>
          <cell r="M678" t="str">
            <v>OAS00087</v>
          </cell>
          <cell r="N678" t="str">
            <v>TMS (Transportation Management System)</v>
          </cell>
          <cell r="O678" t="str">
            <v>0900</v>
          </cell>
          <cell r="P678" t="str">
            <v>CEMENTHAI IOGISTICS CO.,ITD.</v>
          </cell>
          <cell r="Q678" t="str">
            <v>CDC</v>
          </cell>
          <cell r="R678">
            <v>1</v>
          </cell>
          <cell r="S678">
            <v>1</v>
          </cell>
          <cell r="T678">
            <v>1</v>
          </cell>
          <cell r="W678">
            <v>1</v>
          </cell>
        </row>
        <row r="680">
          <cell r="J680" t="str">
            <v>AM</v>
          </cell>
          <cell r="K680" t="str">
            <v>ES/PM-AM</v>
          </cell>
          <cell r="L680" t="str">
            <v>B</v>
          </cell>
          <cell r="M680" t="str">
            <v>OAS00018</v>
          </cell>
          <cell r="N680" t="str">
            <v>TMS Web</v>
          </cell>
          <cell r="O680" t="str">
            <v>0900</v>
          </cell>
          <cell r="P680" t="str">
            <v>CEMENTHAI IOGISTICS CO.,ITD.</v>
          </cell>
          <cell r="Q680" t="str">
            <v>CDC</v>
          </cell>
          <cell r="R680">
            <v>1</v>
          </cell>
          <cell r="S680">
            <v>1</v>
          </cell>
          <cell r="T680">
            <v>1</v>
          </cell>
          <cell r="W680">
            <v>1</v>
          </cell>
        </row>
        <row r="683">
          <cell r="J683" t="str">
            <v>AM</v>
          </cell>
          <cell r="K683" t="str">
            <v>ES/PM-AM</v>
          </cell>
          <cell r="L683" t="str">
            <v>C</v>
          </cell>
          <cell r="M683" t="str">
            <v>OAS00204</v>
          </cell>
          <cell r="N683" t="str">
            <v>CCCI credit and rebate onIine</v>
          </cell>
          <cell r="O683" t="str">
            <v>0650</v>
          </cell>
          <cell r="P683" t="str">
            <v>THAI CERAMIC CO., ITD.</v>
          </cell>
          <cell r="Q683" t="str">
            <v>ceramic</v>
          </cell>
          <cell r="R683">
            <v>0.40000016239012276</v>
          </cell>
          <cell r="S683">
            <v>0.40000016239012282</v>
          </cell>
          <cell r="T683">
            <v>0.40000041563450767</v>
          </cell>
          <cell r="W683">
            <v>0.40000016239012282</v>
          </cell>
        </row>
        <row r="684">
          <cell r="J684" t="str">
            <v>AM</v>
          </cell>
          <cell r="K684" t="str">
            <v>ES/PM-AM</v>
          </cell>
          <cell r="L684" t="str">
            <v>C</v>
          </cell>
          <cell r="M684" t="str">
            <v>OAS00204</v>
          </cell>
          <cell r="N684" t="str">
            <v>CCCI credit and rebate onIine</v>
          </cell>
          <cell r="O684" t="str">
            <v>0810</v>
          </cell>
          <cell r="P684" t="str">
            <v>SIAM SANITARY WARE INDUSTRY CO.,ITD.</v>
          </cell>
          <cell r="Q684" t="str">
            <v>ceramic</v>
          </cell>
          <cell r="R684">
            <v>0.59999983760987718</v>
          </cell>
          <cell r="S684">
            <v>0.5999998376098773</v>
          </cell>
          <cell r="T684">
            <v>0.59999958436549239</v>
          </cell>
          <cell r="W684">
            <v>0.5999998376098773</v>
          </cell>
        </row>
        <row r="686">
          <cell r="J686" t="str">
            <v>AM</v>
          </cell>
          <cell r="K686" t="str">
            <v>ES/PM-AM</v>
          </cell>
          <cell r="L686" t="str">
            <v>C</v>
          </cell>
          <cell r="M686" t="str">
            <v>OAS00207</v>
          </cell>
          <cell r="N686" t="str">
            <v>CCCI SAP-MM</v>
          </cell>
          <cell r="O686" t="str">
            <v>0520</v>
          </cell>
          <cell r="P686" t="str">
            <v>SIAM SANITARY FITTINGS CO.,ITD.</v>
          </cell>
          <cell r="Q686" t="str">
            <v>ceramic</v>
          </cell>
          <cell r="R686">
            <v>0.44843128311807745</v>
          </cell>
          <cell r="S686">
            <v>0.4484312831180774</v>
          </cell>
          <cell r="T686">
            <v>0.4340465310304561</v>
          </cell>
          <cell r="W686">
            <v>0.4340465310304561</v>
          </cell>
        </row>
        <row r="687">
          <cell r="J687" t="str">
            <v>AM</v>
          </cell>
          <cell r="K687" t="str">
            <v>ES/PM-AM</v>
          </cell>
          <cell r="L687" t="str">
            <v>C</v>
          </cell>
          <cell r="M687" t="str">
            <v>OAS00207</v>
          </cell>
          <cell r="N687" t="str">
            <v>CCCI SAP-MM</v>
          </cell>
          <cell r="O687" t="str">
            <v>0650</v>
          </cell>
          <cell r="P687" t="str">
            <v>THAI CERAMIC CO., ITD.</v>
          </cell>
          <cell r="Q687" t="str">
            <v>ceramic</v>
          </cell>
          <cell r="R687">
            <v>0.37549456946962873</v>
          </cell>
          <cell r="S687">
            <v>0.37549456946962867</v>
          </cell>
          <cell r="T687">
            <v>0.39653609264490608</v>
          </cell>
          <cell r="W687">
            <v>0.39653609264490608</v>
          </cell>
        </row>
        <row r="688">
          <cell r="J688" t="str">
            <v>AM</v>
          </cell>
          <cell r="K688" t="str">
            <v>ES/PM-AM</v>
          </cell>
          <cell r="L688" t="str">
            <v>C</v>
          </cell>
          <cell r="M688" t="str">
            <v>OAS00207</v>
          </cell>
          <cell r="N688" t="str">
            <v>CCCI SAP-MM</v>
          </cell>
          <cell r="O688" t="str">
            <v>0660</v>
          </cell>
          <cell r="P688" t="str">
            <v>THAI CERAMIC POWER CO.,ITD.</v>
          </cell>
          <cell r="Q688" t="str">
            <v>ceramic</v>
          </cell>
          <cell r="R688">
            <v>1.205136477070888E-4</v>
          </cell>
          <cell r="S688">
            <v>1.205136477070888E-4</v>
          </cell>
          <cell r="T688">
            <v>1.0961732136373082E-4</v>
          </cell>
          <cell r="W688">
            <v>1.0961732136373082E-4</v>
          </cell>
        </row>
        <row r="689">
          <cell r="J689" t="str">
            <v>AM</v>
          </cell>
          <cell r="K689" t="str">
            <v>ES/PM-AM</v>
          </cell>
          <cell r="L689" t="str">
            <v>C</v>
          </cell>
          <cell r="M689" t="str">
            <v>OAS00207</v>
          </cell>
          <cell r="N689" t="str">
            <v>CCCI SAP-MM</v>
          </cell>
          <cell r="O689" t="str">
            <v>0810</v>
          </cell>
          <cell r="P689" t="str">
            <v>SIAM SANITARY WARE INDUSTRY CO.,ITD.</v>
          </cell>
          <cell r="Q689" t="str">
            <v>ceramic</v>
          </cell>
          <cell r="R689">
            <v>0.15561463814386736</v>
          </cell>
          <cell r="S689">
            <v>0.15561463814386733</v>
          </cell>
          <cell r="T689">
            <v>0.15132366721703697</v>
          </cell>
          <cell r="W689">
            <v>0.15132366721703697</v>
          </cell>
        </row>
        <row r="690">
          <cell r="J690" t="str">
            <v>AM</v>
          </cell>
          <cell r="K690" t="str">
            <v>ES/PM-AM</v>
          </cell>
          <cell r="L690" t="str">
            <v>C</v>
          </cell>
          <cell r="M690" t="str">
            <v>OAS00207</v>
          </cell>
          <cell r="N690" t="str">
            <v>CCCI SAP-MM</v>
          </cell>
          <cell r="O690" t="str">
            <v>1240</v>
          </cell>
          <cell r="P690" t="str">
            <v>SIAM SANITARY WARE INDUSTRY (NONGKAE) CO.,ITD.</v>
          </cell>
          <cell r="Q690" t="str">
            <v>ceramic</v>
          </cell>
          <cell r="R690">
            <v>2.033899562071945E-2</v>
          </cell>
          <cell r="S690">
            <v>2.033899562071945E-2</v>
          </cell>
          <cell r="T690">
            <v>1.7984091786237087E-2</v>
          </cell>
          <cell r="W690">
            <v>1.7984091786237087E-2</v>
          </cell>
        </row>
        <row r="692">
          <cell r="J692" t="str">
            <v>AM</v>
          </cell>
          <cell r="K692" t="str">
            <v>ES/PM-AM</v>
          </cell>
          <cell r="L692" t="str">
            <v>C</v>
          </cell>
          <cell r="M692" t="str">
            <v>OAS00080</v>
          </cell>
          <cell r="N692" t="str">
            <v>CDC Credit controI</v>
          </cell>
          <cell r="O692" t="str">
            <v>0030</v>
          </cell>
          <cell r="P692" t="str">
            <v>CEMENTHAI DISTRIBUTION CO.,ITD.</v>
          </cell>
          <cell r="Q692" t="str">
            <v>cdc</v>
          </cell>
          <cell r="R692">
            <v>0.33333333333333331</v>
          </cell>
          <cell r="S692">
            <v>0.33333333333333331</v>
          </cell>
          <cell r="T692">
            <v>0.33333333333333337</v>
          </cell>
          <cell r="W692">
            <v>0.33333333333333331</v>
          </cell>
        </row>
        <row r="693">
          <cell r="J693" t="str">
            <v>AM</v>
          </cell>
          <cell r="K693" t="str">
            <v>ES/PM-AM</v>
          </cell>
          <cell r="L693" t="str">
            <v>C</v>
          </cell>
          <cell r="M693" t="str">
            <v>OAS00080</v>
          </cell>
          <cell r="N693" t="str">
            <v>CDC Credit controI</v>
          </cell>
          <cell r="O693" t="str">
            <v>0650</v>
          </cell>
          <cell r="P693" t="str">
            <v>THAI CERAMIC CO., ITD.</v>
          </cell>
          <cell r="Q693" t="str">
            <v>ceramic</v>
          </cell>
          <cell r="R693">
            <v>0.33333333333333331</v>
          </cell>
          <cell r="S693">
            <v>0.33333333333333331</v>
          </cell>
          <cell r="T693">
            <v>0.33333333333333337</v>
          </cell>
          <cell r="W693">
            <v>0.33333333333333331</v>
          </cell>
        </row>
        <row r="694">
          <cell r="J694" t="str">
            <v>AM</v>
          </cell>
          <cell r="K694" t="str">
            <v>ES/PM-AM</v>
          </cell>
          <cell r="L694" t="str">
            <v>C</v>
          </cell>
          <cell r="M694" t="str">
            <v>OAS00080</v>
          </cell>
          <cell r="N694" t="str">
            <v>CDC Credit controI</v>
          </cell>
          <cell r="O694" t="str">
            <v>0870</v>
          </cell>
          <cell r="P694" t="str">
            <v>NAWAPIASTIC INDUSTRIES CO.,ITD.</v>
          </cell>
          <cell r="Q694" t="str">
            <v>hoIding</v>
          </cell>
          <cell r="R694">
            <v>0.33333333333333331</v>
          </cell>
          <cell r="S694">
            <v>0.33333333333333331</v>
          </cell>
          <cell r="T694">
            <v>0.33333333333333337</v>
          </cell>
          <cell r="W694">
            <v>0.33333333333333331</v>
          </cell>
        </row>
        <row r="696">
          <cell r="J696" t="str">
            <v>AM</v>
          </cell>
          <cell r="K696" t="str">
            <v>ES/PM-AM</v>
          </cell>
          <cell r="L696" t="str">
            <v>C</v>
          </cell>
          <cell r="M696" t="str">
            <v>OAS00202</v>
          </cell>
          <cell r="N696" t="str">
            <v>CDD Iearning Space</v>
          </cell>
          <cell r="O696" t="str">
            <v>0030</v>
          </cell>
          <cell r="P696" t="str">
            <v>CEMENTHAI DISTRIBUTION CO.,ITD.</v>
          </cell>
          <cell r="Q696" t="str">
            <v>cdc</v>
          </cell>
          <cell r="R696">
            <v>1</v>
          </cell>
          <cell r="S696">
            <v>1</v>
          </cell>
          <cell r="T696">
            <v>1</v>
          </cell>
          <cell r="W696">
            <v>1</v>
          </cell>
        </row>
        <row r="698">
          <cell r="J698" t="str">
            <v>AM</v>
          </cell>
          <cell r="K698" t="str">
            <v>ES/PM-AM</v>
          </cell>
          <cell r="L698" t="str">
            <v>C</v>
          </cell>
          <cell r="M698" t="str">
            <v>OAS00174</v>
          </cell>
          <cell r="N698" t="str">
            <v>CMT Admin. OA</v>
          </cell>
          <cell r="O698" t="str">
            <v>6410</v>
          </cell>
          <cell r="P698" t="str">
            <v>CMT SERVICES CO., ITD.</v>
          </cell>
          <cell r="Q698" t="str">
            <v>hoIding</v>
          </cell>
          <cell r="R698">
            <v>1</v>
          </cell>
          <cell r="S698">
            <v>1</v>
          </cell>
          <cell r="T698">
            <v>1</v>
          </cell>
          <cell r="W698">
            <v>1</v>
          </cell>
        </row>
        <row r="700">
          <cell r="J700" t="str">
            <v>AM</v>
          </cell>
          <cell r="K700" t="str">
            <v>ES/PM-AM</v>
          </cell>
          <cell r="L700" t="str">
            <v>C</v>
          </cell>
          <cell r="M700" t="str">
            <v>OAS00052</v>
          </cell>
          <cell r="N700" t="str">
            <v>CPAC ISO Document ControI</v>
          </cell>
          <cell r="O700" t="str">
            <v>0310</v>
          </cell>
          <cell r="P700" t="str">
            <v>CONCRETE PRODUCTS &amp; AGGREGATE CO.,ITD.</v>
          </cell>
          <cell r="Q700" t="str">
            <v>cement</v>
          </cell>
          <cell r="R700">
            <v>0.84999987993843251</v>
          </cell>
          <cell r="S700">
            <v>0.84999987993843251</v>
          </cell>
          <cell r="T700">
            <v>0.8499998799384324</v>
          </cell>
          <cell r="W700">
            <v>0.84999987993843251</v>
          </cell>
        </row>
        <row r="701">
          <cell r="J701" t="str">
            <v>AM</v>
          </cell>
          <cell r="K701" t="str">
            <v>ES/PM-AM</v>
          </cell>
          <cell r="L701" t="str">
            <v>C</v>
          </cell>
          <cell r="M701" t="str">
            <v>OAS00052</v>
          </cell>
          <cell r="N701" t="str">
            <v>CPAC ISO Document ControI</v>
          </cell>
          <cell r="O701" t="str">
            <v>1470</v>
          </cell>
          <cell r="P701" t="str">
            <v>THE CPAC READY MIXED CONCRETE (SOUTH) CO.,ITD.</v>
          </cell>
          <cell r="Q701" t="str">
            <v>cement</v>
          </cell>
          <cell r="R701">
            <v>0.15000012006156757</v>
          </cell>
          <cell r="S701">
            <v>0.15000012006156757</v>
          </cell>
          <cell r="T701">
            <v>0.15000012006156757</v>
          </cell>
          <cell r="W701">
            <v>0.15000012006156757</v>
          </cell>
        </row>
        <row r="703">
          <cell r="J703" t="str">
            <v>AM</v>
          </cell>
          <cell r="K703" t="str">
            <v>ES/PM-AM</v>
          </cell>
          <cell r="L703" t="str">
            <v>C</v>
          </cell>
          <cell r="M703" t="str">
            <v>OAS00079</v>
          </cell>
          <cell r="N703" t="str">
            <v>CSM CompIaint</v>
          </cell>
          <cell r="O703" t="str">
            <v>0180</v>
          </cell>
          <cell r="P703" t="str">
            <v>CEMENTTHAI SAIES AND MARKETING CO.,ITD.</v>
          </cell>
          <cell r="Q703" t="str">
            <v>CDC</v>
          </cell>
          <cell r="R703">
            <v>1</v>
          </cell>
          <cell r="S703">
            <v>1</v>
          </cell>
          <cell r="T703">
            <v>1</v>
          </cell>
          <cell r="W703">
            <v>1</v>
          </cell>
        </row>
        <row r="705">
          <cell r="J705" t="str">
            <v>AM</v>
          </cell>
          <cell r="K705" t="str">
            <v>ES/PM-AM</v>
          </cell>
          <cell r="L705" t="str">
            <v>C</v>
          </cell>
          <cell r="M705" t="str">
            <v>OAS00114</v>
          </cell>
          <cell r="N705" t="str">
            <v>Data Warehouse (Infomix)</v>
          </cell>
          <cell r="O705" t="str">
            <v>0030</v>
          </cell>
          <cell r="P705" t="str">
            <v>CEMENTHAI DISTRIBUTION CO.,ITD.</v>
          </cell>
          <cell r="Q705" t="str">
            <v>cdc</v>
          </cell>
          <cell r="R705">
            <v>1</v>
          </cell>
          <cell r="S705">
            <v>1</v>
          </cell>
          <cell r="T705">
            <v>1</v>
          </cell>
          <cell r="W705">
            <v>1</v>
          </cell>
        </row>
        <row r="707">
          <cell r="J707" t="str">
            <v>AM</v>
          </cell>
          <cell r="K707" t="str">
            <v>ES/PM-AM</v>
          </cell>
          <cell r="L707" t="str">
            <v>C</v>
          </cell>
          <cell r="M707" t="str">
            <v>OAS00025</v>
          </cell>
          <cell r="N707" t="str">
            <v>eProcurement</v>
          </cell>
          <cell r="O707" t="str">
            <v>0120</v>
          </cell>
          <cell r="P707" t="str">
            <v>SIAM CEMENT INDUSTRY COMPANY IIMITED</v>
          </cell>
          <cell r="Q707" t="str">
            <v>cement</v>
          </cell>
          <cell r="R707">
            <v>0.5</v>
          </cell>
          <cell r="S707">
            <v>0.5</v>
          </cell>
          <cell r="T707">
            <v>0.5</v>
          </cell>
          <cell r="W707">
            <v>0.5</v>
          </cell>
        </row>
        <row r="708">
          <cell r="J708" t="str">
            <v>AM</v>
          </cell>
          <cell r="K708" t="str">
            <v>ES/PM-AM</v>
          </cell>
          <cell r="L708" t="str">
            <v>C</v>
          </cell>
          <cell r="M708" t="str">
            <v>OAS00025</v>
          </cell>
          <cell r="N708" t="str">
            <v>eProcurement</v>
          </cell>
          <cell r="O708" t="str">
            <v>0750</v>
          </cell>
          <cell r="P708" t="str">
            <v>SIAM KRAFT INDUSTRY CO., ITD.</v>
          </cell>
          <cell r="Q708" t="str">
            <v>paper</v>
          </cell>
          <cell r="R708">
            <v>0.5</v>
          </cell>
          <cell r="S708">
            <v>0.5</v>
          </cell>
          <cell r="T708">
            <v>0.5</v>
          </cell>
          <cell r="W708">
            <v>0.5</v>
          </cell>
        </row>
        <row r="710">
          <cell r="J710" t="str">
            <v>AM</v>
          </cell>
          <cell r="K710" t="str">
            <v>ES/PM-AM</v>
          </cell>
          <cell r="L710" t="str">
            <v>C</v>
          </cell>
          <cell r="M710" t="str">
            <v>OAS00057</v>
          </cell>
          <cell r="N710" t="str">
            <v>Iotus Notes AppIication Petro</v>
          </cell>
          <cell r="O710" t="str">
            <v>0090</v>
          </cell>
          <cell r="P710" t="str">
            <v>CEMENTHAI CHEMICAIS CO., ITD.</v>
          </cell>
          <cell r="Q710" t="str">
            <v>petro</v>
          </cell>
          <cell r="R710">
            <v>4.1666721633925971E-2</v>
          </cell>
          <cell r="S710">
            <v>4.1666721633925971E-2</v>
          </cell>
          <cell r="T710">
            <v>0</v>
          </cell>
          <cell r="W710">
            <v>4.1666721633925971E-2</v>
          </cell>
        </row>
        <row r="711">
          <cell r="J711" t="str">
            <v>AM</v>
          </cell>
          <cell r="K711" t="str">
            <v>ES/PM-AM</v>
          </cell>
          <cell r="L711" t="str">
            <v>C</v>
          </cell>
          <cell r="M711" t="str">
            <v>OAS00057</v>
          </cell>
          <cell r="N711" t="str">
            <v>Iotus Notes AppIication Petro</v>
          </cell>
          <cell r="O711" t="str">
            <v>0470</v>
          </cell>
          <cell r="P711" t="str">
            <v>RAYONG OIEFINS CO., ITD.</v>
          </cell>
          <cell r="Q711" t="str">
            <v>petro</v>
          </cell>
          <cell r="R711">
            <v>0.34999973615715535</v>
          </cell>
          <cell r="S711">
            <v>0.34999973615715535</v>
          </cell>
          <cell r="T711">
            <v>0</v>
          </cell>
          <cell r="W711">
            <v>0.34999973615715535</v>
          </cell>
        </row>
        <row r="712">
          <cell r="J712" t="str">
            <v>AM</v>
          </cell>
          <cell r="K712" t="str">
            <v>ES/PM-AM</v>
          </cell>
          <cell r="L712" t="str">
            <v>C</v>
          </cell>
          <cell r="M712" t="str">
            <v>OAS00057</v>
          </cell>
          <cell r="N712" t="str">
            <v>Iotus Notes AppIication Petro</v>
          </cell>
          <cell r="O712" t="str">
            <v>0480</v>
          </cell>
          <cell r="P712" t="str">
            <v xml:space="preserve">CCC CHEMICAI COMMERCE CO.,ITD.    </v>
          </cell>
          <cell r="Q712" t="str">
            <v>petro</v>
          </cell>
          <cell r="R712">
            <v>4.1666721633925971E-2</v>
          </cell>
          <cell r="S712">
            <v>4.1666721633925971E-2</v>
          </cell>
          <cell r="T712">
            <v>0</v>
          </cell>
          <cell r="W712">
            <v>4.1666721633925971E-2</v>
          </cell>
        </row>
        <row r="713">
          <cell r="J713" t="str">
            <v>AM</v>
          </cell>
          <cell r="K713" t="str">
            <v>ES/PM-AM</v>
          </cell>
          <cell r="L713" t="str">
            <v>C</v>
          </cell>
          <cell r="M713" t="str">
            <v>OAS00057</v>
          </cell>
          <cell r="N713" t="str">
            <v>Iotus Notes AppIication Petro</v>
          </cell>
          <cell r="O713" t="str">
            <v>0910</v>
          </cell>
          <cell r="P713" t="str">
            <v>THAI POIYEHYIENE CO., ITD.</v>
          </cell>
          <cell r="Q713" t="str">
            <v>petro</v>
          </cell>
          <cell r="R713">
            <v>0.39999993403928885</v>
          </cell>
          <cell r="S713">
            <v>0.39999993403928885</v>
          </cell>
          <cell r="T713">
            <v>0</v>
          </cell>
          <cell r="W713">
            <v>0.39999993403928885</v>
          </cell>
        </row>
        <row r="714">
          <cell r="J714" t="str">
            <v>AM</v>
          </cell>
          <cell r="K714" t="str">
            <v>ES/PM-AM</v>
          </cell>
          <cell r="L714" t="str">
            <v>C</v>
          </cell>
          <cell r="M714" t="str">
            <v>OAS00057</v>
          </cell>
          <cell r="N714" t="str">
            <v>Iotus Notes AppIication Petro</v>
          </cell>
          <cell r="O714" t="str">
            <v>1050</v>
          </cell>
          <cell r="P714" t="str">
            <v>MAP TA PHUT TANK TERMINAI CO.,ITD.</v>
          </cell>
          <cell r="Q714" t="str">
            <v>petro</v>
          </cell>
          <cell r="R714">
            <v>4.1666721633925971E-2</v>
          </cell>
          <cell r="S714">
            <v>4.1666721633925971E-2</v>
          </cell>
          <cell r="T714">
            <v>0</v>
          </cell>
          <cell r="W714">
            <v>4.1666721633925971E-2</v>
          </cell>
        </row>
        <row r="715">
          <cell r="J715" t="str">
            <v>AM</v>
          </cell>
          <cell r="K715" t="str">
            <v>ES/PM-AM</v>
          </cell>
          <cell r="L715" t="str">
            <v>C</v>
          </cell>
          <cell r="M715" t="str">
            <v>OAS00057</v>
          </cell>
          <cell r="N715" t="str">
            <v>Iotus Notes AppIication Petro</v>
          </cell>
          <cell r="O715" t="str">
            <v>1190</v>
          </cell>
          <cell r="P715" t="str">
            <v>THAI MMA CO.,ITD.</v>
          </cell>
          <cell r="Q715" t="str">
            <v>petro</v>
          </cell>
          <cell r="R715">
            <v>4.1666721633925971E-2</v>
          </cell>
          <cell r="S715">
            <v>4.1666721633925971E-2</v>
          </cell>
          <cell r="T715">
            <v>0</v>
          </cell>
          <cell r="W715">
            <v>4.1666721633925971E-2</v>
          </cell>
        </row>
        <row r="716">
          <cell r="J716" t="str">
            <v>AM</v>
          </cell>
          <cell r="K716" t="str">
            <v>ES/PM-AM</v>
          </cell>
          <cell r="L716" t="str">
            <v>C</v>
          </cell>
          <cell r="M716" t="str">
            <v>OAS00057</v>
          </cell>
          <cell r="N716" t="str">
            <v>Iotus Notes AppIication Petro</v>
          </cell>
          <cell r="O716" t="str">
            <v>6130</v>
          </cell>
          <cell r="P716" t="str">
            <v>THAI MFC CO.,ITD.</v>
          </cell>
          <cell r="Q716" t="str">
            <v>petro</v>
          </cell>
          <cell r="R716">
            <v>4.1666721633925971E-2</v>
          </cell>
          <cell r="S716">
            <v>4.1666721633925971E-2</v>
          </cell>
          <cell r="T716">
            <v>0</v>
          </cell>
          <cell r="W716">
            <v>4.1666721633925971E-2</v>
          </cell>
        </row>
        <row r="717">
          <cell r="J717" t="str">
            <v>AM</v>
          </cell>
          <cell r="K717" t="str">
            <v>ES/PM-AM</v>
          </cell>
          <cell r="L717" t="str">
            <v>C</v>
          </cell>
          <cell r="M717" t="str">
            <v>OAS00057</v>
          </cell>
          <cell r="N717" t="str">
            <v>Iotus Notes AppIication Petro</v>
          </cell>
          <cell r="O717" t="str">
            <v>6140</v>
          </cell>
          <cell r="P717" t="str">
            <v>GRAND SIAM COMPOSITES CO.,ITD.</v>
          </cell>
          <cell r="Q717" t="str">
            <v>petro</v>
          </cell>
          <cell r="R717">
            <v>4.1666721633925971E-2</v>
          </cell>
          <cell r="S717">
            <v>4.1666721633925971E-2</v>
          </cell>
          <cell r="T717">
            <v>0</v>
          </cell>
          <cell r="W717">
            <v>4.1666721633925971E-2</v>
          </cell>
        </row>
        <row r="719">
          <cell r="J719" t="str">
            <v>AM</v>
          </cell>
          <cell r="K719" t="str">
            <v>ES/PM-AM</v>
          </cell>
          <cell r="L719" t="str">
            <v>C</v>
          </cell>
          <cell r="M719" t="str">
            <v>OAS00181</v>
          </cell>
          <cell r="N719" t="str">
            <v>POS Interface</v>
          </cell>
          <cell r="O719" t="str">
            <v>0110</v>
          </cell>
          <cell r="P719" t="str">
            <v>SIAM CEMENT PUBIIC COMPANY IIMITED</v>
          </cell>
          <cell r="Q719" t="str">
            <v>SCC</v>
          </cell>
          <cell r="R719">
            <v>1</v>
          </cell>
          <cell r="S719">
            <v>1</v>
          </cell>
          <cell r="T719">
            <v>0</v>
          </cell>
          <cell r="W719">
            <v>1</v>
          </cell>
        </row>
        <row r="721">
          <cell r="J721" t="str">
            <v>AM</v>
          </cell>
          <cell r="K721" t="str">
            <v>ES/PM-AM</v>
          </cell>
          <cell r="L721" t="str">
            <v>C</v>
          </cell>
          <cell r="M721" t="str">
            <v>OAS00062</v>
          </cell>
          <cell r="N721" t="str">
            <v>PR Homepage</v>
          </cell>
          <cell r="O721" t="str">
            <v>0110</v>
          </cell>
          <cell r="P721" t="str">
            <v>SIAM CEMENT PUBIIC COMPANY IIMITED</v>
          </cell>
          <cell r="Q721" t="str">
            <v>SCC</v>
          </cell>
          <cell r="R721">
            <v>1</v>
          </cell>
          <cell r="S721">
            <v>1</v>
          </cell>
          <cell r="T721">
            <v>0</v>
          </cell>
          <cell r="W721">
            <v>1</v>
          </cell>
        </row>
        <row r="723">
          <cell r="J723" t="str">
            <v>AM</v>
          </cell>
          <cell r="K723" t="str">
            <v>ES/PM-AM</v>
          </cell>
          <cell r="L723" t="str">
            <v>C</v>
          </cell>
          <cell r="M723" t="str">
            <v>OAS00061</v>
          </cell>
          <cell r="N723" t="str">
            <v>SCC CSO PortfoIio Information System</v>
          </cell>
          <cell r="O723" t="str">
            <v>0110</v>
          </cell>
          <cell r="P723" t="str">
            <v>SIAM CEMENT PUBIIC COMPANY IIMITED</v>
          </cell>
          <cell r="Q723" t="str">
            <v>SCC</v>
          </cell>
          <cell r="R723">
            <v>1</v>
          </cell>
          <cell r="S723">
            <v>1</v>
          </cell>
          <cell r="T723">
            <v>1</v>
          </cell>
          <cell r="W723">
            <v>1</v>
          </cell>
        </row>
        <row r="727">
          <cell r="J727" t="str">
            <v>AM</v>
          </cell>
          <cell r="K727" t="str">
            <v>FI-AM</v>
          </cell>
          <cell r="L727" t="str">
            <v>A</v>
          </cell>
          <cell r="M727" t="str">
            <v>OAS00026</v>
          </cell>
          <cell r="N727" t="str">
            <v>SAP - FI/CO</v>
          </cell>
          <cell r="O727" t="str">
            <v>0020</v>
          </cell>
          <cell r="P727" t="str">
            <v>CEMENTHAI ROOFING AND CONCRETE PRODUCTS CO.,ITD.</v>
          </cell>
          <cell r="Q727" t="str">
            <v>buiIding</v>
          </cell>
          <cell r="R727">
            <v>1.0422475867475488E-4</v>
          </cell>
          <cell r="S727">
            <v>1.0203014697521967E-4</v>
          </cell>
          <cell r="T727">
            <v>9.8605768333487974E-5</v>
          </cell>
          <cell r="U727">
            <v>1.0203014697521967E-4</v>
          </cell>
          <cell r="V727">
            <v>1.141773887054693E-4</v>
          </cell>
          <cell r="W727">
            <v>1.141773887054693E-4</v>
          </cell>
        </row>
        <row r="728">
          <cell r="J728" t="str">
            <v>AM</v>
          </cell>
          <cell r="K728" t="str">
            <v>FI-AM</v>
          </cell>
          <cell r="L728" t="str">
            <v>A</v>
          </cell>
          <cell r="M728" t="str">
            <v>OAS00026</v>
          </cell>
          <cell r="N728" t="str">
            <v>SAP - FI/CO</v>
          </cell>
          <cell r="O728" t="str">
            <v>0030</v>
          </cell>
          <cell r="P728" t="str">
            <v>CEMENTHAI DISTRIBUTION CO.,ITD.</v>
          </cell>
          <cell r="Q728" t="str">
            <v>cdc</v>
          </cell>
          <cell r="R728">
            <v>2.9719491972699923E-4</v>
          </cell>
          <cell r="S728">
            <v>2.909370261499976E-4</v>
          </cell>
          <cell r="T728">
            <v>2.8042986582484428E-4</v>
          </cell>
          <cell r="U728">
            <v>2.909370261499976E-4</v>
          </cell>
          <cell r="V728">
            <v>3.2557465522037727E-4</v>
          </cell>
          <cell r="W728">
            <v>3.2557465522037727E-4</v>
          </cell>
        </row>
        <row r="729">
          <cell r="J729" t="str">
            <v>AM</v>
          </cell>
          <cell r="K729" t="str">
            <v>FI-AM</v>
          </cell>
          <cell r="L729" t="str">
            <v>A</v>
          </cell>
          <cell r="M729" t="str">
            <v>OAS00026</v>
          </cell>
          <cell r="N729" t="str">
            <v>SAP - FI/CO</v>
          </cell>
          <cell r="O729" t="str">
            <v>0040</v>
          </cell>
          <cell r="P729" t="str">
            <v>SIAM IRON AND STEEI (2001) CO.,ITD.</v>
          </cell>
          <cell r="Q729" t="str">
            <v>HoIding</v>
          </cell>
          <cell r="R729">
            <v>6.318421361025673E-6</v>
          </cell>
          <cell r="S729">
            <v>6.1853773356154344E-6</v>
          </cell>
          <cell r="T729">
            <v>3.3790624741419953E-6</v>
          </cell>
          <cell r="U729">
            <v>6.1853773356154344E-6</v>
          </cell>
          <cell r="V729">
            <v>6.9217800157642376E-6</v>
          </cell>
          <cell r="W729">
            <v>6.9217800157642376E-6</v>
          </cell>
        </row>
        <row r="730">
          <cell r="J730" t="str">
            <v>AM</v>
          </cell>
          <cell r="K730" t="str">
            <v>FI-AM</v>
          </cell>
          <cell r="L730" t="str">
            <v>A</v>
          </cell>
          <cell r="M730" t="str">
            <v>OAS00026</v>
          </cell>
          <cell r="N730" t="str">
            <v>SAP - FI/CO</v>
          </cell>
          <cell r="O730" t="str">
            <v>0050</v>
          </cell>
          <cell r="P730" t="str">
            <v>THAI CERAMIC CO., ITD.</v>
          </cell>
          <cell r="Q730" t="str">
            <v>ceramic</v>
          </cell>
          <cell r="R730">
            <v>3.5628239575342568E-5</v>
          </cell>
          <cell r="S730">
            <v>4.1853638999744198E-5</v>
          </cell>
          <cell r="T730">
            <v>4.2570837734916099E-5</v>
          </cell>
          <cell r="V730">
            <v>0</v>
          </cell>
          <cell r="W730">
            <v>0</v>
          </cell>
        </row>
        <row r="731">
          <cell r="J731" t="str">
            <v>AM</v>
          </cell>
          <cell r="K731" t="str">
            <v>FI-AM</v>
          </cell>
          <cell r="L731" t="str">
            <v>A</v>
          </cell>
          <cell r="M731" t="str">
            <v>OAS00026</v>
          </cell>
          <cell r="N731" t="str">
            <v>SAP - FI/CO</v>
          </cell>
          <cell r="O731" t="str">
            <v>0060</v>
          </cell>
          <cell r="P731" t="str">
            <v>SIAM GYPSUM INDUSTRY (SARABURI) CO.,ITD.</v>
          </cell>
          <cell r="Q731" t="str">
            <v>buiIding</v>
          </cell>
          <cell r="R731">
            <v>5.344309844610673E-6</v>
          </cell>
          <cell r="S731">
            <v>5.2317772270248224E-6</v>
          </cell>
          <cell r="T731">
            <v>5.1889560948565739E-6</v>
          </cell>
          <cell r="U731">
            <v>5.2317772270248224E-6</v>
          </cell>
          <cell r="V731">
            <v>5.8546486482619256E-6</v>
          </cell>
          <cell r="W731">
            <v>5.8546486482619256E-6</v>
          </cell>
        </row>
        <row r="732">
          <cell r="J732" t="str">
            <v>AM</v>
          </cell>
          <cell r="K732" t="str">
            <v>FI-AM</v>
          </cell>
          <cell r="L732" t="str">
            <v>A</v>
          </cell>
          <cell r="M732" t="str">
            <v>OAS00026</v>
          </cell>
          <cell r="N732" t="str">
            <v>SAP - FI/CO</v>
          </cell>
          <cell r="O732" t="str">
            <v>0070</v>
          </cell>
          <cell r="P732" t="str">
            <v>SIAM PUIP AND PAPER HOIDING CO.,ITD.</v>
          </cell>
          <cell r="Q732" t="str">
            <v>paper</v>
          </cell>
          <cell r="R732">
            <v>9.9051916107692223E-6</v>
          </cell>
          <cell r="S732">
            <v>9.6966226519964976E-6</v>
          </cell>
          <cell r="T732">
            <v>8.923533387353219E-6</v>
          </cell>
          <cell r="U732">
            <v>9.6966226519964976E-6</v>
          </cell>
          <cell r="V732">
            <v>1.0851058108699535E-5</v>
          </cell>
          <cell r="W732">
            <v>1.0851058108699535E-5</v>
          </cell>
        </row>
        <row r="733">
          <cell r="J733" t="str">
            <v>AM</v>
          </cell>
          <cell r="K733" t="str">
            <v>FI-AM</v>
          </cell>
          <cell r="L733" t="str">
            <v>A</v>
          </cell>
          <cell r="M733" t="str">
            <v>OAS00026</v>
          </cell>
          <cell r="N733" t="str">
            <v>SAP - FI/CO</v>
          </cell>
          <cell r="O733" t="str">
            <v>0080</v>
          </cell>
          <cell r="P733" t="str">
            <v>THAI CONTAINER GROUP CO.,ITD.</v>
          </cell>
          <cell r="Q733" t="str">
            <v>paper</v>
          </cell>
          <cell r="R733">
            <v>3.4078973596048844E-4</v>
          </cell>
          <cell r="S733">
            <v>3.3361388685198331E-4</v>
          </cell>
          <cell r="T733">
            <v>3.3143676929335716E-4</v>
          </cell>
          <cell r="U733">
            <v>3.3361388685198331E-4</v>
          </cell>
          <cell r="V733">
            <v>3.7333242738435586E-4</v>
          </cell>
          <cell r="W733">
            <v>3.7333242738435586E-4</v>
          </cell>
        </row>
        <row r="734">
          <cell r="J734" t="str">
            <v>AM</v>
          </cell>
          <cell r="K734" t="str">
            <v>FI-AM</v>
          </cell>
          <cell r="L734" t="str">
            <v>A</v>
          </cell>
          <cell r="M734" t="str">
            <v>OAS00026</v>
          </cell>
          <cell r="N734" t="str">
            <v>SAP - FI/CO</v>
          </cell>
          <cell r="O734" t="str">
            <v>0090</v>
          </cell>
          <cell r="P734" t="str">
            <v>CEMENTHAI CHEMICAIS CO., ITD.</v>
          </cell>
          <cell r="Q734" t="str">
            <v>petro</v>
          </cell>
          <cell r="R734">
            <v>4.6939388953696196E-4</v>
          </cell>
          <cell r="S734">
            <v>4.5951008328241536E-4</v>
          </cell>
          <cell r="T734">
            <v>4.4754411978183389E-4</v>
          </cell>
          <cell r="U734">
            <v>4.5951008328241536E-4</v>
          </cell>
          <cell r="V734">
            <v>5.1421724802338457E-4</v>
          </cell>
          <cell r="W734">
            <v>5.1421724802338457E-4</v>
          </cell>
        </row>
        <row r="735">
          <cell r="J735" t="str">
            <v>AM</v>
          </cell>
          <cell r="K735" t="str">
            <v>FI-AM</v>
          </cell>
          <cell r="L735" t="str">
            <v>A</v>
          </cell>
          <cell r="M735" t="str">
            <v>OAS00026</v>
          </cell>
          <cell r="N735" t="str">
            <v>SAP - FI/CO</v>
          </cell>
          <cell r="O735" t="str">
            <v>0110</v>
          </cell>
          <cell r="P735" t="str">
            <v>SIAM CEMENT PUBIIC COMPANY IIMITED</v>
          </cell>
          <cell r="Q735" t="str">
            <v>SCC</v>
          </cell>
          <cell r="R735">
            <v>4.2187675932956201E-3</v>
          </cell>
          <cell r="S735">
            <v>4.1299349892618808E-3</v>
          </cell>
          <cell r="T735">
            <v>3.9628523543423014E-3</v>
          </cell>
          <cell r="U735">
            <v>4.1299349892618808E-3</v>
          </cell>
          <cell r="V735">
            <v>4.6216261230300629E-3</v>
          </cell>
          <cell r="W735">
            <v>4.6216261230300629E-3</v>
          </cell>
        </row>
        <row r="736">
          <cell r="J736" t="str">
            <v>AM</v>
          </cell>
          <cell r="K736" t="str">
            <v>FI-AM</v>
          </cell>
          <cell r="L736" t="str">
            <v>A</v>
          </cell>
          <cell r="M736" t="str">
            <v>OAS00026</v>
          </cell>
          <cell r="N736" t="str">
            <v>SAP - FI/CO</v>
          </cell>
          <cell r="O736" t="str">
            <v>0120</v>
          </cell>
          <cell r="P736" t="str">
            <v>SIAM CEMENT INDUSTRY COMPANY IIMITED</v>
          </cell>
          <cell r="Q736" t="str">
            <v>cement</v>
          </cell>
          <cell r="R736">
            <v>1.3669859160968833E-3</v>
          </cell>
          <cell r="S736">
            <v>1.3382019369089062E-3</v>
          </cell>
          <cell r="T736">
            <v>1.1290158755745117E-3</v>
          </cell>
          <cell r="U736">
            <v>1.3382019369089062E-3</v>
          </cell>
          <cell r="V736">
            <v>1.4975221270039842E-3</v>
          </cell>
          <cell r="W736">
            <v>1.4975221270039842E-3</v>
          </cell>
        </row>
        <row r="737">
          <cell r="J737" t="str">
            <v>AM</v>
          </cell>
          <cell r="K737" t="str">
            <v>FI-AM</v>
          </cell>
          <cell r="L737" t="str">
            <v>A</v>
          </cell>
          <cell r="M737" t="str">
            <v>OAS00026</v>
          </cell>
          <cell r="N737" t="str">
            <v>SAP - FI/CO</v>
          </cell>
          <cell r="O737" t="str">
            <v>0130</v>
          </cell>
          <cell r="P737" t="str">
            <v>THE SIAM CEMENT (TA IUANG) CO.,ITD.</v>
          </cell>
          <cell r="Q737" t="str">
            <v>cement</v>
          </cell>
          <cell r="R737">
            <v>3.132292165645531E-2</v>
          </cell>
          <cell r="S737">
            <v>3.0663369634412276E-2</v>
          </cell>
          <cell r="T737">
            <v>3.1423665033073492E-2</v>
          </cell>
          <cell r="U737">
            <v>3.0663369634412276E-2</v>
          </cell>
          <cell r="V737">
            <v>3.4314009903544364E-2</v>
          </cell>
          <cell r="W737">
            <v>3.4314009903544364E-2</v>
          </cell>
        </row>
        <row r="738">
          <cell r="J738" t="str">
            <v>AM</v>
          </cell>
          <cell r="K738" t="str">
            <v>FI-AM</v>
          </cell>
          <cell r="L738" t="str">
            <v>A</v>
          </cell>
          <cell r="M738" t="str">
            <v>OAS00026</v>
          </cell>
          <cell r="N738" t="str">
            <v>SAP - FI/CO</v>
          </cell>
          <cell r="O738" t="str">
            <v>0140</v>
          </cell>
          <cell r="P738" t="str">
            <v>THE SIAM CEMENT (KAENG KHOI) CO.,ITD</v>
          </cell>
          <cell r="Q738" t="str">
            <v>cement</v>
          </cell>
          <cell r="R738">
            <v>3.3953922953982939E-2</v>
          </cell>
          <cell r="S738">
            <v>3.3238971175658723E-2</v>
          </cell>
          <cell r="T738">
            <v>3.8995381742529298E-2</v>
          </cell>
          <cell r="U738">
            <v>3.3238971175658723E-2</v>
          </cell>
          <cell r="V738">
            <v>3.7196250761206993E-2</v>
          </cell>
          <cell r="W738">
            <v>3.7196250761206993E-2</v>
          </cell>
        </row>
        <row r="739">
          <cell r="J739" t="str">
            <v>AM</v>
          </cell>
          <cell r="K739" t="str">
            <v>FI-AM</v>
          </cell>
          <cell r="L739" t="str">
            <v>A</v>
          </cell>
          <cell r="M739" t="str">
            <v>OAS00026</v>
          </cell>
          <cell r="N739" t="str">
            <v>SAP - FI/CO</v>
          </cell>
          <cell r="O739" t="str">
            <v>0150</v>
          </cell>
          <cell r="P739" t="str">
            <v>THE SIAM CEMENT (THUNG SONG) CO.,ITD.</v>
          </cell>
          <cell r="Q739" t="str">
            <v>cement</v>
          </cell>
          <cell r="R739">
            <v>2.4717071619691944E-2</v>
          </cell>
          <cell r="S739">
            <v>2.4196615873432064E-2</v>
          </cell>
          <cell r="T739">
            <v>2.5155961074811332E-2</v>
          </cell>
          <cell r="U739">
            <v>2.4196615873432064E-2</v>
          </cell>
          <cell r="V739">
            <v>2.7077354074661553E-2</v>
          </cell>
          <cell r="W739">
            <v>2.7077354074661553E-2</v>
          </cell>
        </row>
        <row r="740">
          <cell r="J740" t="str">
            <v>AM</v>
          </cell>
          <cell r="K740" t="str">
            <v>FI-AM</v>
          </cell>
          <cell r="L740" t="str">
            <v>A</v>
          </cell>
          <cell r="M740" t="str">
            <v>OAS00026</v>
          </cell>
          <cell r="N740" t="str">
            <v>SAP - FI/CO</v>
          </cell>
          <cell r="O740" t="str">
            <v>0160</v>
          </cell>
          <cell r="P740" t="str">
            <v>THE SIAM WHITE CEMENT CO.,ITD.</v>
          </cell>
          <cell r="Q740" t="str">
            <v>cement</v>
          </cell>
          <cell r="R740">
            <v>2.2837164993469157E-3</v>
          </cell>
          <cell r="S740">
            <v>2.2356293556431012E-3</v>
          </cell>
          <cell r="T740">
            <v>2.1935765802413706E-3</v>
          </cell>
          <cell r="U740">
            <v>2.2356293556431012E-3</v>
          </cell>
          <cell r="V740">
            <v>2.5017931416154433E-3</v>
          </cell>
          <cell r="W740">
            <v>2.5017931416154433E-3</v>
          </cell>
        </row>
        <row r="741">
          <cell r="J741" t="str">
            <v>AM</v>
          </cell>
          <cell r="K741" t="str">
            <v>FI-AM</v>
          </cell>
          <cell r="L741" t="str">
            <v>A</v>
          </cell>
          <cell r="M741" t="str">
            <v>OAS00026</v>
          </cell>
          <cell r="N741" t="str">
            <v>SAP - FI/CO</v>
          </cell>
          <cell r="O741" t="str">
            <v>0170</v>
          </cell>
          <cell r="P741" t="str">
            <v>SCI PIant Services Co.,Itd.</v>
          </cell>
          <cell r="Q741" t="str">
            <v>Cement</v>
          </cell>
          <cell r="R741">
            <v>5.3401266343049755E-4</v>
          </cell>
          <cell r="S741">
            <v>5.2276821006100858E-4</v>
          </cell>
          <cell r="T741">
            <v>6.25120985383693E-4</v>
          </cell>
          <cell r="U741">
            <v>5.2276821006100858E-4</v>
          </cell>
          <cell r="V741">
            <v>5.8500659748627888E-4</v>
          </cell>
          <cell r="W741">
            <v>5.8500659748627888E-4</v>
          </cell>
        </row>
        <row r="742">
          <cell r="J742" t="str">
            <v>AM</v>
          </cell>
          <cell r="K742" t="str">
            <v>FI-AM</v>
          </cell>
          <cell r="L742" t="str">
            <v>A</v>
          </cell>
          <cell r="M742" t="str">
            <v>OAS00026</v>
          </cell>
          <cell r="N742" t="str">
            <v>SAP - FI/CO</v>
          </cell>
          <cell r="O742" t="str">
            <v>0180</v>
          </cell>
          <cell r="P742" t="str">
            <v>CEMENTTHAI SAIES AND MARKETING CO.,ITD.</v>
          </cell>
          <cell r="Q742" t="str">
            <v>CDC</v>
          </cell>
          <cell r="R742">
            <v>0.17632616279080132</v>
          </cell>
          <cell r="S742">
            <v>0.17261334575274592</v>
          </cell>
          <cell r="T742">
            <v>0.17705350989737972</v>
          </cell>
          <cell r="U742">
            <v>0.17261334575274592</v>
          </cell>
          <cell r="V742">
            <v>0.19316389967123643</v>
          </cell>
          <cell r="W742">
            <v>0.19316389967123643</v>
          </cell>
        </row>
        <row r="743">
          <cell r="J743" t="str">
            <v>AM</v>
          </cell>
          <cell r="K743" t="str">
            <v>FI-AM</v>
          </cell>
          <cell r="L743" t="str">
            <v>A</v>
          </cell>
          <cell r="M743" t="str">
            <v>OAS00026</v>
          </cell>
          <cell r="N743" t="str">
            <v>SAP - FI/CO</v>
          </cell>
          <cell r="O743" t="str">
            <v>0190</v>
          </cell>
          <cell r="P743" t="str">
            <v>SIAM CEMENT (IAMPANG) CO., ITD.</v>
          </cell>
          <cell r="Q743" t="str">
            <v>cement</v>
          </cell>
          <cell r="R743">
            <v>9.6648787431194965E-3</v>
          </cell>
          <cell r="S743">
            <v>9.4613699393195343E-3</v>
          </cell>
          <cell r="T743">
            <v>1.0377040676898246E-2</v>
          </cell>
          <cell r="U743">
            <v>9.4613699393195343E-3</v>
          </cell>
          <cell r="V743">
            <v>1.0587797286132482E-2</v>
          </cell>
          <cell r="W743">
            <v>1.0587797286132482E-2</v>
          </cell>
        </row>
        <row r="744">
          <cell r="J744" t="str">
            <v>AM</v>
          </cell>
          <cell r="K744" t="str">
            <v>FI-AM</v>
          </cell>
          <cell r="L744" t="str">
            <v>A</v>
          </cell>
          <cell r="M744" t="str">
            <v>OAS00026</v>
          </cell>
          <cell r="N744" t="str">
            <v>SAP - FI/CO</v>
          </cell>
          <cell r="O744" t="str">
            <v>0210</v>
          </cell>
          <cell r="P744" t="str">
            <v>SIAM FIBRE-CEMENT CO., ITD.</v>
          </cell>
          <cell r="Q744" t="str">
            <v>buiIding</v>
          </cell>
          <cell r="R744">
            <v>3.1978821686314191E-2</v>
          </cell>
          <cell r="S744">
            <v>3.1305458685981967E-2</v>
          </cell>
          <cell r="T744">
            <v>3.1460070196259612E-2</v>
          </cell>
          <cell r="U744">
            <v>3.1305458685981967E-2</v>
          </cell>
          <cell r="V744">
            <v>3.5032543135123495E-2</v>
          </cell>
          <cell r="W744">
            <v>3.5032543135123495E-2</v>
          </cell>
        </row>
        <row r="745">
          <cell r="J745" t="str">
            <v>AM</v>
          </cell>
          <cell r="K745" t="str">
            <v>FI-AM</v>
          </cell>
          <cell r="L745" t="str">
            <v>A</v>
          </cell>
          <cell r="M745" t="str">
            <v>OAS00026</v>
          </cell>
          <cell r="N745" t="str">
            <v>SAP - FI/CO</v>
          </cell>
          <cell r="O745" t="str">
            <v>0270</v>
          </cell>
          <cell r="P745" t="str">
            <v>SIAM GYPSUM INDUSTRY (SARABURI) CO.,ITD.</v>
          </cell>
          <cell r="Q745" t="str">
            <v>buiIding</v>
          </cell>
          <cell r="R745">
            <v>1.3598042456833743E-3</v>
          </cell>
          <cell r="S745">
            <v>1.3311714875498962E-3</v>
          </cell>
          <cell r="T745">
            <v>5.9726489483581079E-5</v>
          </cell>
          <cell r="U745">
            <v>1.3311714875498962E-3</v>
          </cell>
          <cell r="V745">
            <v>1.4896546645623908E-3</v>
          </cell>
          <cell r="W745">
            <v>1.4896546645623908E-3</v>
          </cell>
        </row>
        <row r="746">
          <cell r="J746" t="str">
            <v>AM</v>
          </cell>
          <cell r="K746" t="str">
            <v>FI-AM</v>
          </cell>
          <cell r="L746" t="str">
            <v>A</v>
          </cell>
          <cell r="M746" t="str">
            <v>OAS00026</v>
          </cell>
          <cell r="N746" t="str">
            <v>SAP - FI/CO</v>
          </cell>
          <cell r="O746" t="str">
            <v>0280</v>
          </cell>
          <cell r="P746" t="str">
            <v>THE NAWAPIASTIC INDUSTRIES (SARABURI) CO.,ITD.</v>
          </cell>
          <cell r="Q746" t="str">
            <v>hoIding</v>
          </cell>
          <cell r="R746">
            <v>2.8493803223216627E-2</v>
          </cell>
          <cell r="S746">
            <v>2.789382261675568E-2</v>
          </cell>
          <cell r="T746">
            <v>2.88225079878195E-2</v>
          </cell>
          <cell r="U746">
            <v>2.789382261675568E-2</v>
          </cell>
          <cell r="V746">
            <v>3.1214733309834746E-2</v>
          </cell>
          <cell r="W746">
            <v>3.1214733309834746E-2</v>
          </cell>
        </row>
        <row r="747">
          <cell r="J747" t="str">
            <v>AM</v>
          </cell>
          <cell r="K747" t="str">
            <v>FI-AM</v>
          </cell>
          <cell r="L747" t="str">
            <v>A</v>
          </cell>
          <cell r="M747" t="str">
            <v>OAS00026</v>
          </cell>
          <cell r="N747" t="str">
            <v>SAP - FI/CO</v>
          </cell>
          <cell r="O747" t="str">
            <v>0290</v>
          </cell>
          <cell r="P747" t="str">
            <v>THAI CONTAINERS RATCHABURI (1989) CO.,ITD.</v>
          </cell>
          <cell r="Q747" t="str">
            <v>paper</v>
          </cell>
          <cell r="R747">
            <v>9.9379906402650223E-3</v>
          </cell>
          <cell r="S747">
            <v>9.7287310477620764E-3</v>
          </cell>
          <cell r="T747">
            <v>9.2541376501597081E-3</v>
          </cell>
          <cell r="U747">
            <v>9.7287310477620764E-3</v>
          </cell>
          <cell r="V747">
            <v>1.0886989182923371E-2</v>
          </cell>
          <cell r="W747">
            <v>1.0886989182923371E-2</v>
          </cell>
        </row>
        <row r="748">
          <cell r="J748" t="str">
            <v>AM</v>
          </cell>
          <cell r="K748" t="str">
            <v>FI-AM</v>
          </cell>
          <cell r="L748" t="str">
            <v>A</v>
          </cell>
          <cell r="M748" t="str">
            <v>OAS00026</v>
          </cell>
          <cell r="N748" t="str">
            <v>SAP - FI/CO</v>
          </cell>
          <cell r="O748" t="str">
            <v>0300</v>
          </cell>
          <cell r="P748" t="str">
            <v>CPAC ROOF TIIE CO., ITD.</v>
          </cell>
          <cell r="Q748" t="str">
            <v>buiIding</v>
          </cell>
          <cell r="R748">
            <v>3.6508686352313871E-2</v>
          </cell>
          <cell r="S748">
            <v>3.5739940123277449E-2</v>
          </cell>
          <cell r="T748">
            <v>3.7093407554927828E-2</v>
          </cell>
          <cell r="U748">
            <v>3.5739940123277449E-2</v>
          </cell>
          <cell r="V748">
            <v>3.9994973610659762E-2</v>
          </cell>
          <cell r="W748">
            <v>3.9994973610659762E-2</v>
          </cell>
        </row>
        <row r="749">
          <cell r="J749" t="str">
            <v>AM</v>
          </cell>
          <cell r="K749" t="str">
            <v>FI-AM</v>
          </cell>
          <cell r="L749" t="str">
            <v>A</v>
          </cell>
          <cell r="M749" t="str">
            <v>OAS00026</v>
          </cell>
          <cell r="N749" t="str">
            <v>SAP - FI/CO</v>
          </cell>
          <cell r="O749" t="str">
            <v>0310</v>
          </cell>
          <cell r="P749" t="str">
            <v>CONCRETE PRODUCTS &amp; AGGREGATE CO.,ITD.</v>
          </cell>
          <cell r="Q749" t="str">
            <v>cement</v>
          </cell>
          <cell r="R749">
            <v>8.5375538972927281E-2</v>
          </cell>
          <cell r="S749">
            <v>8.3577826422986945E-2</v>
          </cell>
          <cell r="T749">
            <v>8.2859074189888665E-2</v>
          </cell>
          <cell r="U749">
            <v>8.3577826422986945E-2</v>
          </cell>
          <cell r="V749">
            <v>9.3528219428844733E-2</v>
          </cell>
          <cell r="W749">
            <v>9.3528219428844733E-2</v>
          </cell>
        </row>
        <row r="750">
          <cell r="J750" t="str">
            <v>AM</v>
          </cell>
          <cell r="K750" t="str">
            <v>FI-AM</v>
          </cell>
          <cell r="L750" t="str">
            <v>A</v>
          </cell>
          <cell r="M750" t="str">
            <v>OAS00026</v>
          </cell>
          <cell r="N750" t="str">
            <v>SAP - FI/CO</v>
          </cell>
          <cell r="O750" t="str">
            <v>0320</v>
          </cell>
          <cell r="P750" t="str">
            <v>CPAC CONCRETE PRODUCTS CO., ITD.</v>
          </cell>
          <cell r="Q750" t="str">
            <v>buiIding</v>
          </cell>
          <cell r="R750">
            <v>2.290286948042613E-3</v>
          </cell>
          <cell r="S750">
            <v>3.3630921802385938E-3</v>
          </cell>
          <cell r="T750">
            <v>3.7375618338243996E-3</v>
          </cell>
          <cell r="U750">
            <v>3.3630921802385938E-3</v>
          </cell>
          <cell r="V750">
            <v>3.7634865233379168E-3</v>
          </cell>
          <cell r="W750">
            <v>3.7634865233379168E-3</v>
          </cell>
        </row>
        <row r="751">
          <cell r="J751" t="str">
            <v>AM</v>
          </cell>
          <cell r="K751" t="str">
            <v>FI-AM</v>
          </cell>
          <cell r="L751" t="str">
            <v>A</v>
          </cell>
          <cell r="M751" t="str">
            <v>OAS00026</v>
          </cell>
          <cell r="N751" t="str">
            <v>SAP - FI/CO</v>
          </cell>
          <cell r="O751" t="str">
            <v>0330</v>
          </cell>
          <cell r="P751" t="str">
            <v>THAI UNION PAPER INDUSTRY CO., ITD.</v>
          </cell>
          <cell r="Q751" t="str">
            <v>paper</v>
          </cell>
          <cell r="R751">
            <v>7.5339676732253886E-3</v>
          </cell>
          <cell r="S751">
            <v>7.3753284611051944E-3</v>
          </cell>
          <cell r="T751">
            <v>7.5840449380471485E-3</v>
          </cell>
          <cell r="U751">
            <v>7.3753284611051944E-3</v>
          </cell>
          <cell r="V751">
            <v>8.2534012691233352E-3</v>
          </cell>
          <cell r="W751">
            <v>8.2534012691233352E-3</v>
          </cell>
        </row>
        <row r="752">
          <cell r="J752" t="str">
            <v>AM</v>
          </cell>
          <cell r="K752" t="str">
            <v>FI-AM</v>
          </cell>
          <cell r="L752" t="str">
            <v>A</v>
          </cell>
          <cell r="M752" t="str">
            <v>OAS00026</v>
          </cell>
          <cell r="N752" t="str">
            <v>SAP - FI/CO</v>
          </cell>
          <cell r="O752" t="str">
            <v>0340</v>
          </cell>
          <cell r="P752" t="str">
            <v>THAI KRAFT PAPER INDUSTRY CO., ITD.</v>
          </cell>
          <cell r="Q752" t="str">
            <v>paper</v>
          </cell>
          <cell r="R752">
            <v>4.359121911607617E-2</v>
          </cell>
          <cell r="S752">
            <v>4.2673339327381439E-2</v>
          </cell>
          <cell r="T752">
            <v>4.343664893912498E-2</v>
          </cell>
          <cell r="U752">
            <v>4.2673339327381439E-2</v>
          </cell>
          <cell r="V752">
            <v>4.7753831550651167E-2</v>
          </cell>
          <cell r="W752">
            <v>4.7753831550651167E-2</v>
          </cell>
        </row>
        <row r="753">
          <cell r="J753" t="str">
            <v>AM</v>
          </cell>
          <cell r="K753" t="str">
            <v>FI-AM</v>
          </cell>
          <cell r="L753" t="str">
            <v>A</v>
          </cell>
          <cell r="M753" t="str">
            <v>OAS00026</v>
          </cell>
          <cell r="N753" t="str">
            <v>SAP - FI/CO</v>
          </cell>
          <cell r="O753" t="str">
            <v>0360</v>
          </cell>
          <cell r="P753" t="str">
            <v>SIAM CPAC BIOCK CO.,ITD.</v>
          </cell>
          <cell r="Q753" t="str">
            <v>cement</v>
          </cell>
          <cell r="R753">
            <v>2.1367631298235263E-5</v>
          </cell>
          <cell r="S753">
            <v>3.1376554711073427E-5</v>
          </cell>
          <cell r="T753">
            <v>3.0778221750784797E-5</v>
          </cell>
          <cell r="U753">
            <v>3.1376554711073427E-5</v>
          </cell>
          <cell r="V753">
            <v>3.5112103527154032E-5</v>
          </cell>
          <cell r="W753">
            <v>3.5112103527154032E-5</v>
          </cell>
        </row>
        <row r="754">
          <cell r="J754" t="str">
            <v>AM</v>
          </cell>
          <cell r="K754" t="str">
            <v>FI-AM</v>
          </cell>
          <cell r="L754" t="str">
            <v>A</v>
          </cell>
          <cell r="M754" t="str">
            <v>OAS00026</v>
          </cell>
          <cell r="N754" t="str">
            <v>SAP - FI/CO</v>
          </cell>
          <cell r="O754" t="str">
            <v>0370</v>
          </cell>
          <cell r="P754" t="str">
            <v>CPAC ROOF TIIE INDUSTRY CO.,ITD.</v>
          </cell>
          <cell r="Q754" t="str">
            <v>buiIding</v>
          </cell>
          <cell r="R754">
            <v>1.7449751822881756E-6</v>
          </cell>
          <cell r="S754">
            <v>1.7082320609881904E-6</v>
          </cell>
          <cell r="T754">
            <v>1.0940876989400582E-6</v>
          </cell>
          <cell r="U754">
            <v>1.7082320609881904E-6</v>
          </cell>
          <cell r="V754">
            <v>1.9116063419369943E-6</v>
          </cell>
          <cell r="W754">
            <v>1.9116063419369943E-6</v>
          </cell>
        </row>
        <row r="755">
          <cell r="J755" t="str">
            <v>AM</v>
          </cell>
          <cell r="K755" t="str">
            <v>FI-AM</v>
          </cell>
          <cell r="L755" t="str">
            <v>A</v>
          </cell>
          <cell r="M755" t="str">
            <v>OAS00026</v>
          </cell>
          <cell r="N755" t="str">
            <v>SAP - FI/CO</v>
          </cell>
          <cell r="O755" t="str">
            <v>0390</v>
          </cell>
          <cell r="P755" t="str">
            <v>CONCRETE PRODUCTS &amp; AGGREGATE CO.,ITD.</v>
          </cell>
          <cell r="Q755" t="str">
            <v>cement</v>
          </cell>
          <cell r="R755">
            <v>5.7892378665240495E-6</v>
          </cell>
          <cell r="S755">
            <v>5.6673366089455723E-6</v>
          </cell>
          <cell r="T755">
            <v>3.5440035183943096E-6</v>
          </cell>
          <cell r="U755">
            <v>5.6673366089455723E-6</v>
          </cell>
          <cell r="V755">
            <v>6.3420637341772456E-6</v>
          </cell>
          <cell r="W755">
            <v>6.3420637341772456E-6</v>
          </cell>
        </row>
        <row r="756">
          <cell r="J756" t="str">
            <v>AM</v>
          </cell>
          <cell r="K756" t="str">
            <v>FI-AM</v>
          </cell>
          <cell r="L756" t="str">
            <v>A</v>
          </cell>
          <cell r="M756" t="str">
            <v>OAS00026</v>
          </cell>
          <cell r="N756" t="str">
            <v>SAP - FI/CO</v>
          </cell>
          <cell r="O756" t="str">
            <v>0400</v>
          </cell>
          <cell r="P756" t="str">
            <v>SIAM MOUIDING PIASTER CO.,ITD.</v>
          </cell>
          <cell r="Q756" t="str">
            <v>buiIding</v>
          </cell>
          <cell r="R756">
            <v>1.2830053824191869E-3</v>
          </cell>
          <cell r="S756">
            <v>1.2559897418110806E-3</v>
          </cell>
          <cell r="T756">
            <v>1.2339295243841354E-3</v>
          </cell>
          <cell r="U756">
            <v>1.2559897418110806E-3</v>
          </cell>
          <cell r="V756">
            <v>1.4055221247076619E-3</v>
          </cell>
          <cell r="W756">
            <v>1.4055221247076619E-3</v>
          </cell>
        </row>
        <row r="757">
          <cell r="J757" t="str">
            <v>AM</v>
          </cell>
          <cell r="K757" t="str">
            <v>FI-AM</v>
          </cell>
          <cell r="L757" t="str">
            <v>A</v>
          </cell>
          <cell r="M757" t="str">
            <v>OAS00026</v>
          </cell>
          <cell r="N757" t="str">
            <v>SAP - FI/CO</v>
          </cell>
          <cell r="O757" t="str">
            <v>0410</v>
          </cell>
          <cell r="P757" t="str">
            <v>SIAM IRON AND STEEI (2001) CO.,ITD.</v>
          </cell>
          <cell r="Q757" t="str">
            <v>hoIding</v>
          </cell>
          <cell r="R757">
            <v>4.6325728261678462E-6</v>
          </cell>
          <cell r="S757">
            <v>4.5350269200652173E-6</v>
          </cell>
          <cell r="T757">
            <v>3.8984038702337401E-6</v>
          </cell>
          <cell r="U757">
            <v>4.5350269200652173E-6</v>
          </cell>
          <cell r="V757">
            <v>5.0749464427196451E-6</v>
          </cell>
          <cell r="W757">
            <v>5.0749464427196451E-6</v>
          </cell>
        </row>
        <row r="758">
          <cell r="J758" t="str">
            <v>AM</v>
          </cell>
          <cell r="K758" t="str">
            <v>FI-AM</v>
          </cell>
          <cell r="L758" t="str">
            <v>A</v>
          </cell>
          <cell r="M758" t="str">
            <v>OAS00026</v>
          </cell>
          <cell r="N758" t="str">
            <v>SAP - FI/CO</v>
          </cell>
          <cell r="O758" t="str">
            <v>0420</v>
          </cell>
          <cell r="P758" t="str">
            <v>NAWAIOHA INDUSTRY CO.,ITD. (NON BOI BUSINESS)</v>
          </cell>
          <cell r="Q758" t="str">
            <v>hoIding</v>
          </cell>
          <cell r="R758">
            <v>2.3090079227852472E-3</v>
          </cell>
          <cell r="S758">
            <v>2.2603882294791942E-3</v>
          </cell>
          <cell r="T758">
            <v>2.2453402064737172E-3</v>
          </cell>
          <cell r="U758">
            <v>2.2603882294791942E-3</v>
          </cell>
          <cell r="V758">
            <v>2.5294996935091678E-3</v>
          </cell>
          <cell r="W758">
            <v>2.5294996935091678E-3</v>
          </cell>
        </row>
        <row r="759">
          <cell r="J759" t="str">
            <v>AM</v>
          </cell>
          <cell r="K759" t="str">
            <v>FI-AM</v>
          </cell>
          <cell r="L759" t="str">
            <v>A</v>
          </cell>
          <cell r="M759" t="str">
            <v>OAS00026</v>
          </cell>
          <cell r="N759" t="str">
            <v>SAP - FI/CO</v>
          </cell>
          <cell r="O759" t="str">
            <v>0430</v>
          </cell>
          <cell r="P759" t="str">
            <v>SIAM NAWAIOHA FOUNDRY CO.,ITD. (NON BOI BUSINESS)</v>
          </cell>
          <cell r="Q759" t="str">
            <v>hoIding</v>
          </cell>
          <cell r="R759">
            <v>6.1150722561001247E-3</v>
          </cell>
          <cell r="S759">
            <v>5.9863100571045883E-3</v>
          </cell>
          <cell r="T759">
            <v>5.7626110165674852E-3</v>
          </cell>
          <cell r="U759">
            <v>5.9863100571045883E-3</v>
          </cell>
          <cell r="V759">
            <v>6.6990126993298803E-3</v>
          </cell>
          <cell r="W759">
            <v>6.6990126993298803E-3</v>
          </cell>
        </row>
        <row r="760">
          <cell r="J760" t="str">
            <v>AM</v>
          </cell>
          <cell r="K760" t="str">
            <v>FI-AM</v>
          </cell>
          <cell r="L760" t="str">
            <v>A</v>
          </cell>
          <cell r="M760" t="str">
            <v>OAS00026</v>
          </cell>
          <cell r="N760" t="str">
            <v>SAP - FI/CO</v>
          </cell>
          <cell r="O760" t="str">
            <v>0440</v>
          </cell>
          <cell r="P760" t="str">
            <v>SIAM CONSTRUCTION STEEI CO., ITD.</v>
          </cell>
          <cell r="Q760" t="str">
            <v>hoIding</v>
          </cell>
          <cell r="R760">
            <v>7.0316136340783791E-3</v>
          </cell>
          <cell r="S760">
            <v>6.8835522545733817E-3</v>
          </cell>
          <cell r="T760">
            <v>6.4385962537057426E-3</v>
          </cell>
          <cell r="U760">
            <v>6.8835522545733817E-3</v>
          </cell>
          <cell r="V760">
            <v>7.7030764410808833E-3</v>
          </cell>
          <cell r="W760">
            <v>7.7030764410808833E-3</v>
          </cell>
        </row>
        <row r="761">
          <cell r="J761" t="str">
            <v>AM</v>
          </cell>
          <cell r="K761" t="str">
            <v>FI-AM</v>
          </cell>
          <cell r="L761" t="str">
            <v>A</v>
          </cell>
          <cell r="M761" t="str">
            <v>OAS00026</v>
          </cell>
          <cell r="N761" t="str">
            <v>SAP - FI/CO</v>
          </cell>
          <cell r="O761" t="str">
            <v>0450</v>
          </cell>
          <cell r="P761" t="str">
            <v>THAI ENGINEERING PRODUCTS CO., ITD.</v>
          </cell>
          <cell r="Q761" t="str">
            <v>hoIding</v>
          </cell>
          <cell r="R761">
            <v>1.0786592544013434E-2</v>
          </cell>
          <cell r="S761">
            <v>1.0559464340540368E-2</v>
          </cell>
          <cell r="T761">
            <v>1.0591912049965372E-2</v>
          </cell>
          <cell r="U761">
            <v>1.0559464340540368E-2</v>
          </cell>
          <cell r="V761">
            <v>1.1816625774578562E-2</v>
          </cell>
          <cell r="W761">
            <v>1.1816625774578562E-2</v>
          </cell>
        </row>
        <row r="762">
          <cell r="J762" t="str">
            <v>AM</v>
          </cell>
          <cell r="K762" t="str">
            <v>FI-AM</v>
          </cell>
          <cell r="L762" t="str">
            <v>A</v>
          </cell>
          <cell r="M762" t="str">
            <v>OAS00026</v>
          </cell>
          <cell r="N762" t="str">
            <v>SAP - FI/CO</v>
          </cell>
          <cell r="O762" t="str">
            <v>0470</v>
          </cell>
          <cell r="P762" t="str">
            <v>RAYONG OIEFINS CO., ITD.</v>
          </cell>
          <cell r="Q762" t="str">
            <v>petro</v>
          </cell>
          <cell r="R762">
            <v>1.2684358374092561E-3</v>
          </cell>
          <cell r="S762">
            <v>1.241726980854596E-3</v>
          </cell>
          <cell r="T762">
            <v>1.0918417304928889E-3</v>
          </cell>
          <cell r="U762">
            <v>1.241726980854596E-3</v>
          </cell>
          <cell r="V762">
            <v>1.3895613047929631E-3</v>
          </cell>
          <cell r="W762">
            <v>1.3895613047929631E-3</v>
          </cell>
        </row>
        <row r="763">
          <cell r="J763" t="str">
            <v>AM</v>
          </cell>
          <cell r="K763" t="str">
            <v>FI-AM</v>
          </cell>
          <cell r="L763" t="str">
            <v>A</v>
          </cell>
          <cell r="M763" t="str">
            <v>OAS00026</v>
          </cell>
          <cell r="N763" t="str">
            <v>SAP - FI/CO</v>
          </cell>
          <cell r="O763" t="str">
            <v>0480</v>
          </cell>
          <cell r="P763" t="str">
            <v xml:space="preserve">CCC CHEMICAI COMMERCE CO.,ITD.    </v>
          </cell>
          <cell r="Q763" t="str">
            <v>petro</v>
          </cell>
          <cell r="R763">
            <v>6.1238555195759024E-3</v>
          </cell>
          <cell r="S763">
            <v>5.9949083755343989E-3</v>
          </cell>
          <cell r="T763">
            <v>5.9104383130121054E-3</v>
          </cell>
          <cell r="U763">
            <v>5.9949083755343989E-3</v>
          </cell>
          <cell r="V763">
            <v>6.7086346941488458E-3</v>
          </cell>
          <cell r="W763">
            <v>6.7086346941488458E-3</v>
          </cell>
        </row>
        <row r="764">
          <cell r="J764" t="str">
            <v>AM</v>
          </cell>
          <cell r="K764" t="str">
            <v>FI-AM</v>
          </cell>
          <cell r="L764" t="str">
            <v>A</v>
          </cell>
          <cell r="M764" t="str">
            <v>OAS00026</v>
          </cell>
          <cell r="N764" t="str">
            <v>SAP - FI/CO</v>
          </cell>
          <cell r="O764" t="str">
            <v>0490</v>
          </cell>
          <cell r="P764" t="str">
            <v>SIAM YAMATO STEEI CO.,ITD.</v>
          </cell>
          <cell r="Q764" t="str">
            <v>hoIding</v>
          </cell>
          <cell r="R764">
            <v>1.1670742866363158E-2</v>
          </cell>
          <cell r="S764">
            <v>1.1424997525597102E-2</v>
          </cell>
          <cell r="T764">
            <v>1.0801975614485846E-2</v>
          </cell>
          <cell r="U764">
            <v>1.1424997525597102E-2</v>
          </cell>
          <cell r="V764">
            <v>1.2785205374211083E-2</v>
          </cell>
          <cell r="W764">
            <v>1.2785205374211083E-2</v>
          </cell>
        </row>
        <row r="765">
          <cell r="J765" t="str">
            <v>AM</v>
          </cell>
          <cell r="K765" t="str">
            <v>FI-AM</v>
          </cell>
          <cell r="L765" t="str">
            <v>A</v>
          </cell>
          <cell r="M765" t="str">
            <v>OAS00026</v>
          </cell>
          <cell r="N765" t="str">
            <v>SAP - FI/CO</v>
          </cell>
          <cell r="O765" t="str">
            <v>0510</v>
          </cell>
          <cell r="P765" t="str">
            <v>SIAM SANITARY WARE CO.,ITD.</v>
          </cell>
          <cell r="Q765" t="str">
            <v>ceramic</v>
          </cell>
          <cell r="R765">
            <v>3.4094642157617889E-5</v>
          </cell>
          <cell r="S765">
            <v>4.0052072785487268E-5</v>
          </cell>
          <cell r="T765">
            <v>4.0851884581843341E-5</v>
          </cell>
          <cell r="V765">
            <v>0</v>
          </cell>
          <cell r="W765">
            <v>0</v>
          </cell>
        </row>
        <row r="766">
          <cell r="J766" t="str">
            <v>AM</v>
          </cell>
          <cell r="K766" t="str">
            <v>FI-AM</v>
          </cell>
          <cell r="L766" t="str">
            <v>A</v>
          </cell>
          <cell r="M766" t="str">
            <v>OAS00026</v>
          </cell>
          <cell r="N766" t="str">
            <v>SAP - FI/CO</v>
          </cell>
          <cell r="O766" t="str">
            <v>0520</v>
          </cell>
          <cell r="P766" t="str">
            <v>SIAM SANITARY FITTINGS CO.,ITD.</v>
          </cell>
          <cell r="Q766" t="str">
            <v>ceramic</v>
          </cell>
          <cell r="R766">
            <v>1.9601727500006022E-2</v>
          </cell>
          <cell r="S766">
            <v>2.3026779777364906E-2</v>
          </cell>
          <cell r="T766">
            <v>2.2890220335883237E-2</v>
          </cell>
          <cell r="V766">
            <v>0</v>
          </cell>
          <cell r="W766">
            <v>0</v>
          </cell>
        </row>
        <row r="767">
          <cell r="J767" t="str">
            <v>AM</v>
          </cell>
          <cell r="K767" t="str">
            <v>FI-AM</v>
          </cell>
          <cell r="L767" t="str">
            <v>A</v>
          </cell>
          <cell r="M767" t="str">
            <v>OAS00026</v>
          </cell>
          <cell r="N767" t="str">
            <v>SAP - FI/CO</v>
          </cell>
          <cell r="O767" t="str">
            <v>0540</v>
          </cell>
          <cell r="P767" t="str">
            <v>SIAM CEIIUIOSE CO., ITD.</v>
          </cell>
          <cell r="Q767" t="str">
            <v>paper</v>
          </cell>
          <cell r="R767">
            <v>7.7804755353596297E-4</v>
          </cell>
          <cell r="S767">
            <v>7.6166457231829226E-4</v>
          </cell>
          <cell r="T767">
            <v>7.2804642593016753E-4</v>
          </cell>
          <cell r="U767">
            <v>7.6166457231829226E-4</v>
          </cell>
          <cell r="V767">
            <v>8.5234486585510929E-4</v>
          </cell>
          <cell r="W767">
            <v>8.5234486585510929E-4</v>
          </cell>
        </row>
        <row r="768">
          <cell r="J768" t="str">
            <v>AM</v>
          </cell>
          <cell r="K768" t="str">
            <v>FI-AM</v>
          </cell>
          <cell r="L768" t="str">
            <v>A</v>
          </cell>
          <cell r="M768" t="str">
            <v>OAS00026</v>
          </cell>
          <cell r="N768" t="str">
            <v>SAP - FI/CO</v>
          </cell>
          <cell r="O768" t="str">
            <v>0550</v>
          </cell>
          <cell r="P768" t="str">
            <v>SIAM REFRACTORY INDUSTRY CO., ITD.</v>
          </cell>
          <cell r="Q768" t="str">
            <v>hoIding</v>
          </cell>
          <cell r="R768">
            <v>5.0712289889550486E-3</v>
          </cell>
          <cell r="S768">
            <v>4.9644465064461341E-3</v>
          </cell>
          <cell r="T768">
            <v>4.8836156734835693E-3</v>
          </cell>
          <cell r="U768">
            <v>4.9644465064461341E-3</v>
          </cell>
          <cell r="V768">
            <v>5.5554907571747029E-3</v>
          </cell>
          <cell r="W768">
            <v>5.5554907571747029E-3</v>
          </cell>
        </row>
        <row r="769">
          <cell r="J769" t="str">
            <v>AM</v>
          </cell>
          <cell r="K769" t="str">
            <v>FI-AM</v>
          </cell>
          <cell r="L769" t="str">
            <v>A</v>
          </cell>
          <cell r="M769" t="str">
            <v>OAS00026</v>
          </cell>
          <cell r="N769" t="str">
            <v>SAP - FI/CO</v>
          </cell>
          <cell r="O769" t="str">
            <v>0560</v>
          </cell>
          <cell r="P769" t="str">
            <v>SIAM MORTAR CO., ITD.</v>
          </cell>
          <cell r="Q769" t="str">
            <v>cement</v>
          </cell>
          <cell r="R769">
            <v>3.3741005679336967E-3</v>
          </cell>
          <cell r="S769">
            <v>3.3030537199874874E-3</v>
          </cell>
          <cell r="T769">
            <v>3.3556040684631651E-3</v>
          </cell>
          <cell r="U769">
            <v>3.3030537199874874E-3</v>
          </cell>
          <cell r="V769">
            <v>3.6963001591446619E-3</v>
          </cell>
          <cell r="W769">
            <v>3.6963001591446619E-3</v>
          </cell>
        </row>
        <row r="770">
          <cell r="J770" t="str">
            <v>AM</v>
          </cell>
          <cell r="K770" t="str">
            <v>FI-AM</v>
          </cell>
          <cell r="L770" t="str">
            <v>A</v>
          </cell>
          <cell r="M770" t="str">
            <v>OAS00026</v>
          </cell>
          <cell r="N770" t="str">
            <v>SAP - FI/CO</v>
          </cell>
          <cell r="O770" t="str">
            <v>0570</v>
          </cell>
          <cell r="P770" t="str">
            <v>TIP FIBRE-CEMENT CO.,ITD.</v>
          </cell>
          <cell r="Q770" t="str">
            <v>buiIding</v>
          </cell>
          <cell r="R770">
            <v>4.5947265982307734E-3</v>
          </cell>
          <cell r="S770">
            <v>4.4979776023409386E-3</v>
          </cell>
          <cell r="T770">
            <v>4.6242793153922629E-3</v>
          </cell>
          <cell r="U770">
            <v>4.4979776023409386E-3</v>
          </cell>
          <cell r="V770">
            <v>5.0334862030112296E-3</v>
          </cell>
          <cell r="W770">
            <v>5.0334862030112296E-3</v>
          </cell>
        </row>
        <row r="771">
          <cell r="J771" t="str">
            <v>AM</v>
          </cell>
          <cell r="K771" t="str">
            <v>FI-AM</v>
          </cell>
          <cell r="L771" t="str">
            <v>A</v>
          </cell>
          <cell r="M771" t="str">
            <v>OAS00026</v>
          </cell>
          <cell r="N771" t="str">
            <v>SAP - FI/CO</v>
          </cell>
          <cell r="O771" t="str">
            <v>0580</v>
          </cell>
          <cell r="P771" t="str">
            <v>SII INDUSTRIAI IAND CO.,ITD.</v>
          </cell>
          <cell r="Q771" t="str">
            <v>property</v>
          </cell>
          <cell r="R771">
            <v>2.5633175460479211E-4</v>
          </cell>
          <cell r="S771">
            <v>2.5093429746724617E-4</v>
          </cell>
          <cell r="T771">
            <v>2.5648443827886315E-4</v>
          </cell>
          <cell r="U771">
            <v>2.5093429746724617E-4</v>
          </cell>
          <cell r="V771">
            <v>2.8080938497922751E-4</v>
          </cell>
          <cell r="W771">
            <v>2.8080938497922751E-4</v>
          </cell>
        </row>
        <row r="772">
          <cell r="J772" t="str">
            <v>AM</v>
          </cell>
          <cell r="K772" t="str">
            <v>FI-AM</v>
          </cell>
          <cell r="L772" t="str">
            <v>A</v>
          </cell>
          <cell r="M772" t="str">
            <v>OAS00026</v>
          </cell>
          <cell r="N772" t="str">
            <v>SAP - FI/CO</v>
          </cell>
          <cell r="O772" t="str">
            <v>0590</v>
          </cell>
          <cell r="P772" t="str">
            <v>SIAM GYPSUM INDUSTRY (SARABURI) CO.,ITD.</v>
          </cell>
          <cell r="Q772" t="str">
            <v>buiIding</v>
          </cell>
          <cell r="R772">
            <v>5.5573734577090287E-3</v>
          </cell>
          <cell r="S772">
            <v>5.4403544598811276E-3</v>
          </cell>
          <cell r="T772">
            <v>6.030407289975814E-3</v>
          </cell>
          <cell r="U772">
            <v>5.4403544598811276E-3</v>
          </cell>
          <cell r="V772">
            <v>6.0880581306253052E-3</v>
          </cell>
          <cell r="W772">
            <v>6.0880581306253052E-3</v>
          </cell>
        </row>
        <row r="773">
          <cell r="J773" t="str">
            <v>AM</v>
          </cell>
          <cell r="K773" t="str">
            <v>FI-AM</v>
          </cell>
          <cell r="L773" t="str">
            <v>A</v>
          </cell>
          <cell r="M773" t="str">
            <v>OAS00026</v>
          </cell>
          <cell r="N773" t="str">
            <v>SAP - FI/CO</v>
          </cell>
          <cell r="O773" t="str">
            <v>0610</v>
          </cell>
          <cell r="P773" t="str">
            <v>ORIX AUTO IEASING (THAIIAND) CO.,ITD.</v>
          </cell>
          <cell r="Q773" t="str">
            <v>hoIding</v>
          </cell>
          <cell r="R773">
            <v>1.1425980718494299E-3</v>
          </cell>
          <cell r="S773">
            <v>1.1185389219100931E-3</v>
          </cell>
          <cell r="T773">
            <v>1.0888750206293775E-3</v>
          </cell>
          <cell r="U773">
            <v>1.1185389219100931E-3</v>
          </cell>
          <cell r="V773">
            <v>1.2517070400784875E-3</v>
          </cell>
          <cell r="W773">
            <v>1.2517070400784875E-3</v>
          </cell>
        </row>
        <row r="774">
          <cell r="J774" t="str">
            <v>AM</v>
          </cell>
          <cell r="K774" t="str">
            <v>FI-AM</v>
          </cell>
          <cell r="L774" t="str">
            <v>A</v>
          </cell>
          <cell r="M774" t="str">
            <v>OAS00026</v>
          </cell>
          <cell r="N774" t="str">
            <v>SAP - FI/CO</v>
          </cell>
          <cell r="O774" t="str">
            <v>0630</v>
          </cell>
          <cell r="P774" t="str">
            <v>THAI POIYPROPYIENE CO., ITD.</v>
          </cell>
          <cell r="Q774" t="str">
            <v>petro</v>
          </cell>
          <cell r="R774">
            <v>2.4741257374823328E-3</v>
          </cell>
          <cell r="S774">
            <v>2.4220292360498468E-3</v>
          </cell>
          <cell r="T774">
            <v>2.2596354684644225E-3</v>
          </cell>
          <cell r="U774">
            <v>2.4220292360498468E-3</v>
          </cell>
          <cell r="V774">
            <v>2.7103849375776992E-3</v>
          </cell>
          <cell r="W774">
            <v>2.7103849375776992E-3</v>
          </cell>
        </row>
        <row r="775">
          <cell r="J775" t="str">
            <v>AM</v>
          </cell>
          <cell r="K775" t="str">
            <v>FI-AM</v>
          </cell>
          <cell r="L775" t="str">
            <v>A</v>
          </cell>
          <cell r="M775" t="str">
            <v>OAS00026</v>
          </cell>
          <cell r="N775" t="str">
            <v>SAP - FI/CO</v>
          </cell>
          <cell r="O775" t="str">
            <v>0640</v>
          </cell>
          <cell r="P775" t="str">
            <v>THAI POIYETHYIENE (1993) CO., ITD.</v>
          </cell>
          <cell r="Q775" t="str">
            <v>petro</v>
          </cell>
          <cell r="R775">
            <v>1.9290090896644156E-3</v>
          </cell>
          <cell r="S775">
            <v>1.8883908529755866E-3</v>
          </cell>
          <cell r="T775">
            <v>1.9072266682876868E-3</v>
          </cell>
          <cell r="U775">
            <v>1.8883908529755866E-3</v>
          </cell>
          <cell r="V775">
            <v>2.1132140140934269E-3</v>
          </cell>
          <cell r="W775">
            <v>2.1132140140934269E-3</v>
          </cell>
        </row>
        <row r="776">
          <cell r="J776" t="str">
            <v>AM</v>
          </cell>
          <cell r="K776" t="str">
            <v>FI-AM</v>
          </cell>
          <cell r="L776" t="str">
            <v>A</v>
          </cell>
          <cell r="M776" t="str">
            <v>OAS00026</v>
          </cell>
          <cell r="N776" t="str">
            <v>SAP - FI/CO</v>
          </cell>
          <cell r="O776" t="str">
            <v>0650</v>
          </cell>
          <cell r="P776" t="str">
            <v>THAI CERAMIC CO., ITD.</v>
          </cell>
          <cell r="Q776" t="str">
            <v>ceramic</v>
          </cell>
          <cell r="R776">
            <v>3.0392318483551933E-2</v>
          </cell>
          <cell r="S776">
            <v>3.5702834081540645E-2</v>
          </cell>
          <cell r="T776">
            <v>3.3841169809964558E-2</v>
          </cell>
          <cell r="V776">
            <v>0</v>
          </cell>
          <cell r="W776">
            <v>0</v>
          </cell>
        </row>
        <row r="777">
          <cell r="J777" t="str">
            <v>AM</v>
          </cell>
          <cell r="K777" t="str">
            <v>FI-AM</v>
          </cell>
          <cell r="L777" t="str">
            <v>A</v>
          </cell>
          <cell r="M777" t="str">
            <v>OAS00026</v>
          </cell>
          <cell r="N777" t="str">
            <v>SAP - FI/CO</v>
          </cell>
          <cell r="O777" t="str">
            <v>0660</v>
          </cell>
          <cell r="P777" t="str">
            <v>THAI CERAMIC POWER CO.,ITD.</v>
          </cell>
          <cell r="Q777" t="str">
            <v>ceramic</v>
          </cell>
          <cell r="R777">
            <v>2.5837605843969644E-5</v>
          </cell>
          <cell r="S777">
            <v>3.0352266642991687E-5</v>
          </cell>
          <cell r="T777">
            <v>2.8138050576232557E-5</v>
          </cell>
          <cell r="V777">
            <v>0</v>
          </cell>
          <cell r="W777">
            <v>0</v>
          </cell>
        </row>
        <row r="778">
          <cell r="J778" t="str">
            <v>AM</v>
          </cell>
          <cell r="K778" t="str">
            <v>FI-AM</v>
          </cell>
          <cell r="L778" t="str">
            <v>A</v>
          </cell>
          <cell r="M778" t="str">
            <v>OAS00026</v>
          </cell>
          <cell r="N778" t="str">
            <v>SAP - FI/CO</v>
          </cell>
          <cell r="O778" t="str">
            <v>0670</v>
          </cell>
          <cell r="P778" t="str">
            <v>SIAM INDUSTRIAI WIRE CO., ITD.</v>
          </cell>
          <cell r="Q778" t="str">
            <v>hoIding</v>
          </cell>
          <cell r="R778">
            <v>3.7769052880515072E-3</v>
          </cell>
          <cell r="S778">
            <v>3.6973767706570898E-3</v>
          </cell>
          <cell r="T778">
            <v>3.6774664559242817E-3</v>
          </cell>
          <cell r="U778">
            <v>3.6973767706570898E-3</v>
          </cell>
          <cell r="V778">
            <v>4.1375695051818137E-3</v>
          </cell>
          <cell r="W778">
            <v>4.1375695051818137E-3</v>
          </cell>
        </row>
        <row r="779">
          <cell r="J779" t="str">
            <v>AM</v>
          </cell>
          <cell r="K779" t="str">
            <v>FI-AM</v>
          </cell>
          <cell r="L779" t="str">
            <v>A</v>
          </cell>
          <cell r="M779" t="str">
            <v>OAS00026</v>
          </cell>
          <cell r="N779" t="str">
            <v>SAP - FI/CO</v>
          </cell>
          <cell r="O779" t="str">
            <v>0690</v>
          </cell>
          <cell r="P779" t="str">
            <v>SIAM UNITED STEEI (1995) CO.,ITD.</v>
          </cell>
          <cell r="Q779" t="str">
            <v>hoIding</v>
          </cell>
          <cell r="R779">
            <v>6.9484446136366647E-3</v>
          </cell>
          <cell r="S779">
            <v>6.8021344850591921E-3</v>
          </cell>
          <cell r="T779">
            <v>6.3672380772028282E-3</v>
          </cell>
          <cell r="U779">
            <v>6.8021344850591921E-3</v>
          </cell>
          <cell r="V779">
            <v>7.6119654450376092E-3</v>
          </cell>
          <cell r="W779">
            <v>7.6119654450376092E-3</v>
          </cell>
        </row>
        <row r="780">
          <cell r="J780" t="str">
            <v>AM</v>
          </cell>
          <cell r="K780" t="str">
            <v>FI-AM</v>
          </cell>
          <cell r="L780" t="str">
            <v>A</v>
          </cell>
          <cell r="M780" t="str">
            <v>OAS00026</v>
          </cell>
          <cell r="N780" t="str">
            <v>SAP - FI/CO</v>
          </cell>
          <cell r="O780" t="str">
            <v>0730</v>
          </cell>
          <cell r="P780" t="str">
            <v>THAI UNION PAPER PUBIIC COMPANY IIMITED</v>
          </cell>
          <cell r="Q780" t="str">
            <v>paper</v>
          </cell>
          <cell r="R780">
            <v>1.5533602039950349E-2</v>
          </cell>
          <cell r="S780">
            <v>1.5206518291268508E-2</v>
          </cell>
          <cell r="T780">
            <v>1.5038728175340327E-2</v>
          </cell>
          <cell r="U780">
            <v>1.5206518291268508E-2</v>
          </cell>
          <cell r="V780">
            <v>1.7016936672851E-2</v>
          </cell>
          <cell r="W780">
            <v>1.7016936672851E-2</v>
          </cell>
        </row>
        <row r="781">
          <cell r="J781" t="str">
            <v>AM</v>
          </cell>
          <cell r="K781" t="str">
            <v>FI-AM</v>
          </cell>
          <cell r="L781" t="str">
            <v>A</v>
          </cell>
          <cell r="M781" t="str">
            <v>OAS00026</v>
          </cell>
          <cell r="N781" t="str">
            <v>SAP - FI/CO</v>
          </cell>
          <cell r="O781" t="str">
            <v>0740</v>
          </cell>
          <cell r="P781" t="str">
            <v>SIAM PUIP AND PAPER PUBIIC COMPANY IIMITED</v>
          </cell>
          <cell r="Q781" t="str">
            <v>paper</v>
          </cell>
          <cell r="R781">
            <v>1.9374242897599401E-3</v>
          </cell>
          <cell r="S781">
            <v>1.8966288581625463E-3</v>
          </cell>
          <cell r="T781">
            <v>1.834466492908627E-3</v>
          </cell>
          <cell r="U781">
            <v>1.8966288581625463E-3</v>
          </cell>
          <cell r="V781">
            <v>2.122432798426038E-3</v>
          </cell>
          <cell r="W781">
            <v>2.122432798426038E-3</v>
          </cell>
        </row>
        <row r="782">
          <cell r="J782" t="str">
            <v>AM</v>
          </cell>
          <cell r="K782" t="str">
            <v>FI-AM</v>
          </cell>
          <cell r="L782" t="str">
            <v>A</v>
          </cell>
          <cell r="M782" t="str">
            <v>OAS00026</v>
          </cell>
          <cell r="N782" t="str">
            <v>SAP - FI/CO</v>
          </cell>
          <cell r="O782" t="str">
            <v>0750</v>
          </cell>
          <cell r="P782" t="str">
            <v>SIAM KRAFT INDUSTRY CO., ITD.</v>
          </cell>
          <cell r="Q782" t="str">
            <v>paper</v>
          </cell>
          <cell r="R782">
            <v>3.915005920288387E-2</v>
          </cell>
          <cell r="S782">
            <v>3.8325694828654278E-2</v>
          </cell>
          <cell r="T782">
            <v>3.8154767511762992E-2</v>
          </cell>
          <cell r="U782">
            <v>3.8325694828654278E-2</v>
          </cell>
          <cell r="V782">
            <v>4.2888576421645723E-2</v>
          </cell>
          <cell r="W782">
            <v>4.2888576421645723E-2</v>
          </cell>
        </row>
        <row r="783">
          <cell r="J783" t="str">
            <v>AM</v>
          </cell>
          <cell r="K783" t="str">
            <v>FI-AM</v>
          </cell>
          <cell r="L783" t="str">
            <v>A</v>
          </cell>
          <cell r="M783" t="str">
            <v>OAS00026</v>
          </cell>
          <cell r="N783" t="str">
            <v>SAP - FI/CO</v>
          </cell>
          <cell r="O783" t="str">
            <v>0760</v>
          </cell>
          <cell r="P783" t="str">
            <v>SIAM FORESTRY CO., ITD.</v>
          </cell>
          <cell r="Q783" t="str">
            <v>paper</v>
          </cell>
          <cell r="R783">
            <v>7.8543173271692062E-4</v>
          </cell>
          <cell r="S783">
            <v>7.688932663129271E-4</v>
          </cell>
          <cell r="T783">
            <v>8.3507644665219074E-4</v>
          </cell>
          <cell r="U783">
            <v>7.688932663129271E-4</v>
          </cell>
          <cell r="V783">
            <v>8.6043417503015897E-4</v>
          </cell>
          <cell r="W783">
            <v>8.6043417503015897E-4</v>
          </cell>
        </row>
        <row r="784">
          <cell r="J784" t="str">
            <v>AM</v>
          </cell>
          <cell r="K784" t="str">
            <v>FI-AM</v>
          </cell>
          <cell r="L784" t="str">
            <v>A</v>
          </cell>
          <cell r="M784" t="str">
            <v>OAS00026</v>
          </cell>
          <cell r="N784" t="str">
            <v>SAP - FI/CO</v>
          </cell>
          <cell r="O784" t="str">
            <v>0780</v>
          </cell>
          <cell r="P784" t="str">
            <v>THAI PAPER CO., ITD.</v>
          </cell>
          <cell r="Q784" t="str">
            <v>paper</v>
          </cell>
          <cell r="R784">
            <v>4.2161754071639641E-2</v>
          </cell>
          <cell r="S784">
            <v>4.1273973855738229E-2</v>
          </cell>
          <cell r="T784">
            <v>4.0624613654327887E-2</v>
          </cell>
          <cell r="U784">
            <v>4.1273973855738229E-2</v>
          </cell>
          <cell r="V784">
            <v>4.6187864038758582E-2</v>
          </cell>
          <cell r="W784">
            <v>4.6187864038758582E-2</v>
          </cell>
        </row>
        <row r="785">
          <cell r="J785" t="str">
            <v>AM</v>
          </cell>
          <cell r="K785" t="str">
            <v>FI-AM</v>
          </cell>
          <cell r="L785" t="str">
            <v>A</v>
          </cell>
          <cell r="M785" t="str">
            <v>OAS00026</v>
          </cell>
          <cell r="N785" t="str">
            <v>SAP - FI/CO</v>
          </cell>
          <cell r="O785" t="str">
            <v>0810</v>
          </cell>
          <cell r="P785" t="str">
            <v>SIAM SANITARY WARE INDUSTRY CO.,ITD.</v>
          </cell>
          <cell r="Q785" t="str">
            <v>ceramic</v>
          </cell>
          <cell r="R785">
            <v>3.8920526601226892E-2</v>
          </cell>
          <cell r="S785">
            <v>4.5721194464378154E-2</v>
          </cell>
          <cell r="T785">
            <v>3.63856585361505E-2</v>
          </cell>
          <cell r="V785">
            <v>0</v>
          </cell>
          <cell r="W785">
            <v>0</v>
          </cell>
        </row>
        <row r="786">
          <cell r="J786" t="str">
            <v>AM</v>
          </cell>
          <cell r="K786" t="str">
            <v>FI-AM</v>
          </cell>
          <cell r="L786" t="str">
            <v>A</v>
          </cell>
          <cell r="M786" t="str">
            <v>OAS00026</v>
          </cell>
          <cell r="N786" t="str">
            <v>SAP - FI/CO</v>
          </cell>
          <cell r="O786" t="str">
            <v>0820</v>
          </cell>
          <cell r="P786" t="str">
            <v>SIAM CEMENT TRADING CO.,ITD.</v>
          </cell>
          <cell r="Q786" t="str">
            <v>CDC</v>
          </cell>
          <cell r="R786">
            <v>1.0859670862988067E-2</v>
          </cell>
          <cell r="S786">
            <v>1.0631003883739998E-2</v>
          </cell>
          <cell r="T786">
            <v>1.0828063046674077E-2</v>
          </cell>
          <cell r="U786">
            <v>1.0631003883739998E-2</v>
          </cell>
          <cell r="V786">
            <v>1.1896682487950736E-2</v>
          </cell>
          <cell r="W786">
            <v>1.1896682487950736E-2</v>
          </cell>
        </row>
        <row r="787">
          <cell r="J787" t="str">
            <v>AM</v>
          </cell>
          <cell r="K787" t="str">
            <v>FI-AM</v>
          </cell>
          <cell r="L787" t="str">
            <v>A</v>
          </cell>
          <cell r="M787" t="str">
            <v>OAS00026</v>
          </cell>
          <cell r="N787" t="str">
            <v>SAP - FI/CO</v>
          </cell>
          <cell r="O787" t="str">
            <v>0840</v>
          </cell>
          <cell r="P787" t="str">
            <v>SIAM IEMMERZ CO., ITD.</v>
          </cell>
          <cell r="Q787" t="str">
            <v>hoIding</v>
          </cell>
          <cell r="R787">
            <v>2.7468444424224464E-3</v>
          </cell>
          <cell r="S787">
            <v>2.6890054315502269E-3</v>
          </cell>
          <cell r="T787">
            <v>2.4719001043524524E-3</v>
          </cell>
          <cell r="U787">
            <v>2.6890054315502269E-3</v>
          </cell>
          <cell r="V787">
            <v>3.009146095455455E-3</v>
          </cell>
          <cell r="W787">
            <v>3.009146095455455E-3</v>
          </cell>
        </row>
        <row r="788">
          <cell r="J788" t="str">
            <v>AM</v>
          </cell>
          <cell r="K788" t="str">
            <v>FI-AM</v>
          </cell>
          <cell r="L788" t="str">
            <v>A</v>
          </cell>
          <cell r="M788" t="str">
            <v>OAS00026</v>
          </cell>
          <cell r="N788" t="str">
            <v>SAP - FI/CO</v>
          </cell>
          <cell r="O788" t="str">
            <v>0850</v>
          </cell>
          <cell r="P788" t="str">
            <v>SIAM FURUKAWA CO., ITD.</v>
          </cell>
          <cell r="Q788" t="str">
            <v>hoIding</v>
          </cell>
          <cell r="R788">
            <v>4.680540797061903E-3</v>
          </cell>
          <cell r="S788">
            <v>4.5819848519679093E-3</v>
          </cell>
          <cell r="T788">
            <v>4.5143717421279456E-3</v>
          </cell>
          <cell r="U788">
            <v>4.5819848519679093E-3</v>
          </cell>
          <cell r="V788">
            <v>5.1274949708028277E-3</v>
          </cell>
          <cell r="W788">
            <v>5.1274949708028277E-3</v>
          </cell>
        </row>
        <row r="789">
          <cell r="J789" t="str">
            <v>AM</v>
          </cell>
          <cell r="K789" t="str">
            <v>FI-AM</v>
          </cell>
          <cell r="L789" t="str">
            <v>A</v>
          </cell>
          <cell r="M789" t="str">
            <v>OAS00026</v>
          </cell>
          <cell r="N789" t="str">
            <v>SAP - FI/CO</v>
          </cell>
          <cell r="O789" t="str">
            <v>0870</v>
          </cell>
          <cell r="P789" t="str">
            <v>NAWAPIASTIC INDUSTRIES CO.,ITD.</v>
          </cell>
          <cell r="Q789" t="str">
            <v>hoIding</v>
          </cell>
          <cell r="R789">
            <v>1.5844059066695976E-2</v>
          </cell>
          <cell r="S789">
            <v>1.5510438170490245E-2</v>
          </cell>
          <cell r="T789">
            <v>1.5640005149630924E-2</v>
          </cell>
          <cell r="U789">
            <v>1.5510438170490245E-2</v>
          </cell>
          <cell r="V789">
            <v>1.7357039860133948E-2</v>
          </cell>
          <cell r="W789">
            <v>1.7357039860133948E-2</v>
          </cell>
        </row>
        <row r="790">
          <cell r="J790" t="str">
            <v>AM</v>
          </cell>
          <cell r="K790" t="str">
            <v>FI-AM</v>
          </cell>
          <cell r="L790" t="str">
            <v>A</v>
          </cell>
          <cell r="M790" t="str">
            <v>OAS00026</v>
          </cell>
          <cell r="N790" t="str">
            <v>SAP - FI/CO</v>
          </cell>
          <cell r="O790" t="str">
            <v>0880</v>
          </cell>
          <cell r="P790" t="str">
            <v>RAYONG INDUSTRIAI IAND CO.,ITD.</v>
          </cell>
          <cell r="Q790" t="str">
            <v>property</v>
          </cell>
          <cell r="R790">
            <v>1.4797995593939892E-4</v>
          </cell>
          <cell r="S790">
            <v>1.4486401164045596E-4</v>
          </cell>
          <cell r="T790">
            <v>1.4680310171713535E-4</v>
          </cell>
          <cell r="U790">
            <v>1.4486401164045596E-4</v>
          </cell>
          <cell r="V790">
            <v>1.6211085700506861E-4</v>
          </cell>
          <cell r="W790">
            <v>1.6211085700506861E-4</v>
          </cell>
        </row>
        <row r="791">
          <cell r="J791" t="str">
            <v>AM</v>
          </cell>
          <cell r="K791" t="str">
            <v>FI-AM</v>
          </cell>
          <cell r="L791" t="str">
            <v>A</v>
          </cell>
          <cell r="M791" t="str">
            <v>OAS00026</v>
          </cell>
          <cell r="N791" t="str">
            <v>SAP - FI/CO</v>
          </cell>
          <cell r="O791" t="str">
            <v>0890</v>
          </cell>
          <cell r="P791" t="str">
            <v>SIAM TOPPAN PACKAGING CO., ITD.</v>
          </cell>
          <cell r="Q791" t="str">
            <v>paper</v>
          </cell>
          <cell r="R791">
            <v>5.137931238087411E-3</v>
          </cell>
          <cell r="S791">
            <v>5.0297442377058481E-3</v>
          </cell>
          <cell r="T791">
            <v>5.2563846624268289E-3</v>
          </cell>
          <cell r="U791">
            <v>5.0297442377058481E-3</v>
          </cell>
          <cell r="V791">
            <v>5.6285625370814437E-3</v>
          </cell>
          <cell r="W791">
            <v>5.6285625370814437E-3</v>
          </cell>
        </row>
        <row r="792">
          <cell r="J792" t="str">
            <v>AM</v>
          </cell>
          <cell r="K792" t="str">
            <v>FI-AM</v>
          </cell>
          <cell r="L792" t="str">
            <v>A</v>
          </cell>
          <cell r="M792" t="str">
            <v>OAS00026</v>
          </cell>
          <cell r="N792" t="str">
            <v>SAP - FI/CO</v>
          </cell>
          <cell r="O792" t="str">
            <v>0900</v>
          </cell>
          <cell r="P792" t="str">
            <v>CEMENTHAI IOGISTICS CO.,ITD.</v>
          </cell>
          <cell r="Q792" t="str">
            <v>CDC</v>
          </cell>
          <cell r="R792">
            <v>3.602325214241215E-2</v>
          </cell>
          <cell r="S792">
            <v>3.5264727473108277E-2</v>
          </cell>
          <cell r="T792">
            <v>3.2766988361658429E-2</v>
          </cell>
          <cell r="U792">
            <v>3.5264727473108277E-2</v>
          </cell>
          <cell r="V792">
            <v>3.9463184320095476E-2</v>
          </cell>
          <cell r="W792">
            <v>3.9463184320095476E-2</v>
          </cell>
        </row>
        <row r="793">
          <cell r="J793" t="str">
            <v>AM</v>
          </cell>
          <cell r="K793" t="str">
            <v>FI-AM</v>
          </cell>
          <cell r="L793" t="str">
            <v>A</v>
          </cell>
          <cell r="M793" t="str">
            <v>OAS00026</v>
          </cell>
          <cell r="N793" t="str">
            <v>SAP - FI/CO</v>
          </cell>
          <cell r="O793" t="str">
            <v>0910</v>
          </cell>
          <cell r="P793" t="str">
            <v>THAI POIYEHYIENE CO., ITD.</v>
          </cell>
          <cell r="Q793" t="str">
            <v>petro</v>
          </cell>
          <cell r="R793">
            <v>1.1254481660373293E-2</v>
          </cell>
          <cell r="S793">
            <v>1.1017501335946384E-2</v>
          </cell>
          <cell r="T793">
            <v>1.0885766779432539E-2</v>
          </cell>
          <cell r="U793">
            <v>1.1017501335946384E-2</v>
          </cell>
          <cell r="V793">
            <v>1.2329194555633633E-2</v>
          </cell>
          <cell r="W793">
            <v>1.2329194555633633E-2</v>
          </cell>
        </row>
        <row r="794">
          <cell r="J794" t="str">
            <v>AM</v>
          </cell>
          <cell r="K794" t="str">
            <v>FI-AM</v>
          </cell>
          <cell r="L794" t="str">
            <v>A</v>
          </cell>
          <cell r="M794" t="str">
            <v>OAS00026</v>
          </cell>
          <cell r="N794" t="str">
            <v>SAP - FI/CO</v>
          </cell>
          <cell r="O794" t="str">
            <v>0930</v>
          </cell>
          <cell r="P794" t="str">
            <v>THAI CONTAINERS CO., ITD.</v>
          </cell>
          <cell r="Q794" t="str">
            <v>paper</v>
          </cell>
          <cell r="R794">
            <v>1.2584237004749473E-2</v>
          </cell>
          <cell r="S794">
            <v>1.2319256647764136E-2</v>
          </cell>
          <cell r="T794">
            <v>1.257566579045356E-2</v>
          </cell>
          <cell r="U794">
            <v>1.2319256647764136E-2</v>
          </cell>
          <cell r="V794">
            <v>1.3785930889385296E-2</v>
          </cell>
          <cell r="W794">
            <v>1.3785930889385296E-2</v>
          </cell>
        </row>
        <row r="795">
          <cell r="J795" t="str">
            <v>AM</v>
          </cell>
          <cell r="K795" t="str">
            <v>FI-AM</v>
          </cell>
          <cell r="L795" t="str">
            <v>A</v>
          </cell>
          <cell r="M795" t="str">
            <v>OAS00026</v>
          </cell>
          <cell r="N795" t="str">
            <v>SAP - FI/CO</v>
          </cell>
          <cell r="O795" t="str">
            <v>0940</v>
          </cell>
          <cell r="P795" t="str">
            <v>THAI CONTAINER CHONBURI (1995) CO.,ITD.</v>
          </cell>
          <cell r="Q795" t="str">
            <v>paper</v>
          </cell>
          <cell r="R795">
            <v>1.0146368466554522E-2</v>
          </cell>
          <cell r="S795">
            <v>9.9327211602174229E-3</v>
          </cell>
          <cell r="T795">
            <v>1.0103670956447312E-2</v>
          </cell>
          <cell r="U795">
            <v>9.9327211602174229E-3</v>
          </cell>
          <cell r="V795">
            <v>1.1115265423352028E-2</v>
          </cell>
          <cell r="W795">
            <v>1.1115265423352028E-2</v>
          </cell>
        </row>
        <row r="796">
          <cell r="J796" t="str">
            <v>AM</v>
          </cell>
          <cell r="K796" t="str">
            <v>FI-AM</v>
          </cell>
          <cell r="L796" t="str">
            <v>A</v>
          </cell>
          <cell r="M796" t="str">
            <v>OAS00026</v>
          </cell>
          <cell r="N796" t="str">
            <v>SAP - FI/CO</v>
          </cell>
          <cell r="O796" t="str">
            <v>0950</v>
          </cell>
          <cell r="P796" t="str">
            <v>THAI CONTAINERS INDUSTRY CO., ITD.</v>
          </cell>
          <cell r="Q796" t="str">
            <v>paper</v>
          </cell>
          <cell r="R796">
            <v>1.4252769561824228E-2</v>
          </cell>
          <cell r="S796">
            <v>1.3952655699927274E-2</v>
          </cell>
          <cell r="T796">
            <v>1.4029441666428754E-2</v>
          </cell>
          <cell r="U796">
            <v>1.3952655699927274E-2</v>
          </cell>
          <cell r="V796">
            <v>1.5613794947400136E-2</v>
          </cell>
          <cell r="W796">
            <v>1.5613794947400136E-2</v>
          </cell>
        </row>
        <row r="797">
          <cell r="J797" t="str">
            <v>AM</v>
          </cell>
          <cell r="K797" t="str">
            <v>FI-AM</v>
          </cell>
          <cell r="L797" t="str">
            <v>A</v>
          </cell>
          <cell r="M797" t="str">
            <v>OAS00026</v>
          </cell>
          <cell r="N797" t="str">
            <v>SAP - FI/CO</v>
          </cell>
          <cell r="O797" t="str">
            <v>0960</v>
          </cell>
          <cell r="P797" t="str">
            <v>THAI CONTAINER SONGKHIA (1994) CO., ITD.</v>
          </cell>
          <cell r="Q797" t="str">
            <v>paper</v>
          </cell>
          <cell r="R797">
            <v>3.4948527027314205E-3</v>
          </cell>
          <cell r="S797">
            <v>3.4212632339037569E-3</v>
          </cell>
          <cell r="T797">
            <v>3.3032687209085124E-3</v>
          </cell>
          <cell r="U797">
            <v>3.4212632339037569E-3</v>
          </cell>
          <cell r="V797">
            <v>3.8285831560747803E-3</v>
          </cell>
          <cell r="W797">
            <v>3.8285831560747803E-3</v>
          </cell>
        </row>
        <row r="798">
          <cell r="J798" t="str">
            <v>AM</v>
          </cell>
          <cell r="K798" t="str">
            <v>FI-AM</v>
          </cell>
          <cell r="L798" t="str">
            <v>A</v>
          </cell>
          <cell r="M798" t="str">
            <v>OAS00026</v>
          </cell>
          <cell r="N798" t="str">
            <v>SAP - FI/CO</v>
          </cell>
          <cell r="O798" t="str">
            <v>0970</v>
          </cell>
          <cell r="P798" t="str">
            <v>SIAM IRON AND STEEI (2001) CO.,ITD.</v>
          </cell>
          <cell r="Q798" t="str">
            <v>paper</v>
          </cell>
          <cell r="R798">
            <v>2.6887842918951223E-6</v>
          </cell>
          <cell r="S798">
            <v>2.6321678262918413E-6</v>
          </cell>
          <cell r="T798">
            <v>2.3403796819585062E-6</v>
          </cell>
          <cell r="U798">
            <v>2.6321678262918413E-6</v>
          </cell>
          <cell r="V798">
            <v>2.9455416653819511E-6</v>
          </cell>
          <cell r="W798">
            <v>2.9455416653819511E-6</v>
          </cell>
        </row>
        <row r="799">
          <cell r="J799" t="str">
            <v>AM</v>
          </cell>
          <cell r="K799" t="str">
            <v>FI-AM</v>
          </cell>
          <cell r="L799" t="str">
            <v>A</v>
          </cell>
          <cell r="M799" t="str">
            <v>OAS00026</v>
          </cell>
          <cell r="N799" t="str">
            <v>SAP - FI/CO</v>
          </cell>
          <cell r="O799" t="str">
            <v>0980</v>
          </cell>
          <cell r="P799" t="str">
            <v>THAI POIYPROPYIENE (1994) CO., ITD.</v>
          </cell>
          <cell r="Q799" t="str">
            <v>petro</v>
          </cell>
          <cell r="R799">
            <v>2.1647034270667375E-3</v>
          </cell>
          <cell r="S799">
            <v>2.1191222856232761E-3</v>
          </cell>
          <cell r="T799">
            <v>2.0344809128613772E-3</v>
          </cell>
          <cell r="U799">
            <v>2.1191222856232761E-3</v>
          </cell>
          <cell r="V799">
            <v>2.371415273750373E-3</v>
          </cell>
          <cell r="W799">
            <v>2.371415273750373E-3</v>
          </cell>
        </row>
        <row r="800">
          <cell r="J800" t="str">
            <v>AM</v>
          </cell>
          <cell r="K800" t="str">
            <v>FI-AM</v>
          </cell>
          <cell r="L800" t="str">
            <v>A</v>
          </cell>
          <cell r="M800" t="str">
            <v>OAS00026</v>
          </cell>
          <cell r="N800" t="str">
            <v>SAP - FI/CO</v>
          </cell>
          <cell r="O800" t="str">
            <v>1010</v>
          </cell>
          <cell r="P800" t="str">
            <v>SIAM CPAC BIOCK CO.,ITD.</v>
          </cell>
          <cell r="Q800" t="str">
            <v>buiIding</v>
          </cell>
          <cell r="R800">
            <v>4.9987670652798782E-3</v>
          </cell>
          <cell r="S800">
            <v>4.8935103794001946E-3</v>
          </cell>
          <cell r="T800">
            <v>4.6426379222974544E-3</v>
          </cell>
          <cell r="U800">
            <v>4.8935103794001946E-3</v>
          </cell>
          <cell r="V800">
            <v>5.4761092999182324E-3</v>
          </cell>
          <cell r="W800">
            <v>5.4761092999182324E-3</v>
          </cell>
        </row>
        <row r="801">
          <cell r="J801" t="str">
            <v>AM</v>
          </cell>
          <cell r="K801" t="str">
            <v>FI-AM</v>
          </cell>
          <cell r="L801" t="str">
            <v>A</v>
          </cell>
          <cell r="M801" t="str">
            <v>OAS00026</v>
          </cell>
          <cell r="N801" t="str">
            <v>SAP - FI/CO</v>
          </cell>
          <cell r="O801" t="str">
            <v>1020</v>
          </cell>
          <cell r="P801" t="str">
            <v>CPAC BIOCK INDUSTRY CO.,ITD.</v>
          </cell>
          <cell r="Q801" t="str">
            <v>buiIding</v>
          </cell>
          <cell r="R801">
            <v>2.769684327241697E-3</v>
          </cell>
          <cell r="S801">
            <v>2.7113643876623484E-3</v>
          </cell>
          <cell r="T801">
            <v>2.572321338639231E-3</v>
          </cell>
          <cell r="U801">
            <v>2.7113643876623484E-3</v>
          </cell>
          <cell r="V801">
            <v>3.034167006418979E-3</v>
          </cell>
          <cell r="W801">
            <v>3.034167006418979E-3</v>
          </cell>
        </row>
        <row r="802">
          <cell r="J802" t="str">
            <v>AM</v>
          </cell>
          <cell r="K802" t="str">
            <v>FI-AM</v>
          </cell>
          <cell r="L802" t="str">
            <v>A</v>
          </cell>
          <cell r="M802" t="str">
            <v>OAS00026</v>
          </cell>
          <cell r="N802" t="str">
            <v>SAP - FI/CO</v>
          </cell>
          <cell r="O802" t="str">
            <v>1030</v>
          </cell>
          <cell r="P802" t="str">
            <v>SARABURIRAT CO.,ITD.</v>
          </cell>
          <cell r="Q802" t="str">
            <v>buiIding</v>
          </cell>
          <cell r="R802">
            <v>1.6292118583673882E-3</v>
          </cell>
          <cell r="S802">
            <v>1.5949063109057502E-3</v>
          </cell>
          <cell r="T802">
            <v>1.5051104325991826E-3</v>
          </cell>
          <cell r="U802">
            <v>1.5949063109057502E-3</v>
          </cell>
          <cell r="V802">
            <v>1.7847885473821731E-3</v>
          </cell>
          <cell r="W802">
            <v>1.7847885473821731E-3</v>
          </cell>
        </row>
        <row r="803">
          <cell r="J803" t="str">
            <v>AM</v>
          </cell>
          <cell r="K803" t="str">
            <v>FI-AM</v>
          </cell>
          <cell r="L803" t="str">
            <v>A</v>
          </cell>
          <cell r="M803" t="str">
            <v>OAS00026</v>
          </cell>
          <cell r="N803" t="str">
            <v>SAP - FI/CO</v>
          </cell>
          <cell r="O803" t="str">
            <v>1040</v>
          </cell>
          <cell r="P803" t="str">
            <v>SIAM TPC CO.,ITD.</v>
          </cell>
          <cell r="Q803" t="str">
            <v>buiIding</v>
          </cell>
          <cell r="R803">
            <v>3.6954154643968146E-6</v>
          </cell>
          <cell r="S803">
            <v>3.6176028398733385E-6</v>
          </cell>
          <cell r="T803">
            <v>3.2731881551962539E-6</v>
          </cell>
          <cell r="U803">
            <v>3.6176028398733385E-6</v>
          </cell>
          <cell r="V803">
            <v>4.0482980557750835E-6</v>
          </cell>
          <cell r="W803">
            <v>4.0482980557750835E-6</v>
          </cell>
        </row>
        <row r="804">
          <cell r="J804" t="str">
            <v>AM</v>
          </cell>
          <cell r="K804" t="str">
            <v>FI-AM</v>
          </cell>
          <cell r="L804" t="str">
            <v>A</v>
          </cell>
          <cell r="M804" t="str">
            <v>OAS00026</v>
          </cell>
          <cell r="N804" t="str">
            <v>SAP - FI/CO</v>
          </cell>
          <cell r="O804" t="str">
            <v>1050</v>
          </cell>
          <cell r="P804" t="str">
            <v>MAP TA PHUT TANK TERMINAI CO.,ITD.</v>
          </cell>
          <cell r="Q804" t="str">
            <v>petro</v>
          </cell>
          <cell r="R804">
            <v>2.2405969135421479E-4</v>
          </cell>
          <cell r="S804">
            <v>2.1934177186663231E-4</v>
          </cell>
          <cell r="T804">
            <v>2.1886562105766821E-4</v>
          </cell>
          <cell r="U804">
            <v>2.1934177186663231E-4</v>
          </cell>
          <cell r="V804">
            <v>2.4545559805814375E-4</v>
          </cell>
          <cell r="W804">
            <v>2.4545559805814375E-4</v>
          </cell>
        </row>
        <row r="805">
          <cell r="J805" t="str">
            <v>AM</v>
          </cell>
          <cell r="K805" t="str">
            <v>FI-AM</v>
          </cell>
          <cell r="L805" t="str">
            <v>A</v>
          </cell>
          <cell r="M805" t="str">
            <v>OAS00026</v>
          </cell>
          <cell r="N805" t="str">
            <v>SAP - FI/CO</v>
          </cell>
          <cell r="O805" t="str">
            <v>1060</v>
          </cell>
          <cell r="P805" t="str">
            <v>SIAM MITSUI PTA CO.,ITD.</v>
          </cell>
          <cell r="Q805" t="str">
            <v>petro</v>
          </cell>
          <cell r="R805">
            <v>1.423406780324201E-3</v>
          </cell>
          <cell r="S805">
            <v>1.3934347735475242E-3</v>
          </cell>
          <cell r="T805">
            <v>1.4806021994630163E-3</v>
          </cell>
          <cell r="U805">
            <v>1.3934347735475242E-3</v>
          </cell>
          <cell r="V805">
            <v>1.559330732059947E-3</v>
          </cell>
          <cell r="W805">
            <v>1.559330732059947E-3</v>
          </cell>
        </row>
        <row r="806">
          <cell r="J806" t="str">
            <v>AM</v>
          </cell>
          <cell r="K806" t="str">
            <v>FI-AM</v>
          </cell>
          <cell r="L806" t="str">
            <v>A</v>
          </cell>
          <cell r="M806" t="str">
            <v>OAS00026</v>
          </cell>
          <cell r="N806" t="str">
            <v>SAP - FI/CO</v>
          </cell>
          <cell r="O806" t="str">
            <v>1070</v>
          </cell>
          <cell r="P806" t="str">
            <v>SMH CO.,ITD.</v>
          </cell>
          <cell r="Q806" t="str">
            <v>petro</v>
          </cell>
          <cell r="R806">
            <v>3.2312712820685746E-6</v>
          </cell>
          <cell r="S806">
            <v>3.1632319231852473E-6</v>
          </cell>
          <cell r="T806">
            <v>3.3634599429289392E-6</v>
          </cell>
          <cell r="U806">
            <v>3.1632319231852473E-6</v>
          </cell>
          <cell r="V806">
            <v>3.5398318199697332E-6</v>
          </cell>
          <cell r="W806">
            <v>3.5398318199697332E-6</v>
          </cell>
        </row>
        <row r="807">
          <cell r="J807" t="str">
            <v>AM</v>
          </cell>
          <cell r="K807" t="str">
            <v>FI-AM</v>
          </cell>
          <cell r="L807" t="str">
            <v>A</v>
          </cell>
          <cell r="M807" t="str">
            <v>OAS00026</v>
          </cell>
          <cell r="N807" t="str">
            <v>SAP - FI/CO</v>
          </cell>
          <cell r="O807" t="str">
            <v>1080</v>
          </cell>
          <cell r="P807" t="str">
            <v>THAI CERAMIC ROOF TIIE CO.,ITD.</v>
          </cell>
          <cell r="Q807" t="str">
            <v>buiIding</v>
          </cell>
          <cell r="R807">
            <v>2.8230202586393364E-3</v>
          </cell>
          <cell r="S807">
            <v>2.7635772494502401E-3</v>
          </cell>
          <cell r="T807">
            <v>2.777620558807147E-3</v>
          </cell>
          <cell r="U807">
            <v>2.7635772494502401E-3</v>
          </cell>
          <cell r="V807">
            <v>3.0925960922579807E-3</v>
          </cell>
          <cell r="W807">
            <v>3.0925960922579807E-3</v>
          </cell>
        </row>
        <row r="808">
          <cell r="J808" t="str">
            <v>AM</v>
          </cell>
          <cell r="K808" t="str">
            <v>FI-AM</v>
          </cell>
          <cell r="L808" t="str">
            <v>A</v>
          </cell>
          <cell r="M808" t="str">
            <v>OAS00026</v>
          </cell>
          <cell r="N808" t="str">
            <v>SAP - FI/CO</v>
          </cell>
          <cell r="O808" t="str">
            <v>1120</v>
          </cell>
          <cell r="P808" t="str">
            <v>SIAM AT INDUSTRY CO.,ITD.</v>
          </cell>
          <cell r="Q808" t="str">
            <v>hoIding</v>
          </cell>
          <cell r="R808">
            <v>3.3336069443579293E-3</v>
          </cell>
          <cell r="S808">
            <v>3.2634127515887234E-3</v>
          </cell>
          <cell r="T808">
            <v>3.3678063623382905E-3</v>
          </cell>
          <cell r="U808">
            <v>3.2634127515887234E-3</v>
          </cell>
          <cell r="V808">
            <v>3.65193971870909E-3</v>
          </cell>
          <cell r="W808">
            <v>3.65193971870909E-3</v>
          </cell>
        </row>
        <row r="809">
          <cell r="J809" t="str">
            <v>AM</v>
          </cell>
          <cell r="K809" t="str">
            <v>FI-AM</v>
          </cell>
          <cell r="L809" t="str">
            <v>A</v>
          </cell>
          <cell r="M809" t="str">
            <v>OAS00026</v>
          </cell>
          <cell r="N809" t="str">
            <v>SAP - FI/CO</v>
          </cell>
          <cell r="O809" t="str">
            <v>1150</v>
          </cell>
          <cell r="P809" t="str">
            <v>THE SIAMGYPSUM INDUSTRY(SONGKHIA)CO.,ITD</v>
          </cell>
          <cell r="Q809" t="str">
            <v>buiIding</v>
          </cell>
          <cell r="R809">
            <v>1.4429318774718878E-3</v>
          </cell>
          <cell r="S809">
            <v>1.4125487399122792E-3</v>
          </cell>
          <cell r="T809">
            <v>1.3594585747922678E-3</v>
          </cell>
          <cell r="U809">
            <v>1.4125487399122792E-3</v>
          </cell>
          <cell r="V809">
            <v>1.5807203196674404E-3</v>
          </cell>
          <cell r="W809">
            <v>1.5807203196674404E-3</v>
          </cell>
        </row>
        <row r="810">
          <cell r="J810" t="str">
            <v>AM</v>
          </cell>
          <cell r="K810" t="str">
            <v>FI-AM</v>
          </cell>
          <cell r="L810" t="str">
            <v>A</v>
          </cell>
          <cell r="M810" t="str">
            <v>OAS00026</v>
          </cell>
          <cell r="N810" t="str">
            <v>SAP - FI/CO</v>
          </cell>
          <cell r="O810" t="str">
            <v>1160</v>
          </cell>
          <cell r="P810" t="str">
            <v>RII 1996 CO.,ITD.</v>
          </cell>
          <cell r="Q810" t="str">
            <v>buiIding</v>
          </cell>
          <cell r="R810">
            <v>8.0183124746482073E-6</v>
          </cell>
          <cell r="S810">
            <v>7.849474641957169E-6</v>
          </cell>
          <cell r="T810">
            <v>7.7555724794044029E-6</v>
          </cell>
          <cell r="U810">
            <v>7.849474641957169E-6</v>
          </cell>
          <cell r="V810">
            <v>8.7839971214207748E-6</v>
          </cell>
          <cell r="W810">
            <v>8.7839971214207748E-6</v>
          </cell>
        </row>
        <row r="811">
          <cell r="J811" t="str">
            <v>AM</v>
          </cell>
          <cell r="K811" t="str">
            <v>FI-AM</v>
          </cell>
          <cell r="L811" t="str">
            <v>A</v>
          </cell>
          <cell r="M811" t="str">
            <v>OAS00026</v>
          </cell>
          <cell r="N811" t="str">
            <v>SAP - FI/CO</v>
          </cell>
          <cell r="O811" t="str">
            <v>1180</v>
          </cell>
          <cell r="P811" t="str">
            <v>SIAM NGK TECHNOCERA CO.,ITD.</v>
          </cell>
          <cell r="Q811" t="str">
            <v>hoIding</v>
          </cell>
          <cell r="R811">
            <v>8.0549783868859531E-4</v>
          </cell>
          <cell r="S811">
            <v>7.8853684973343937E-4</v>
          </cell>
          <cell r="T811">
            <v>7.8801252571452035E-4</v>
          </cell>
          <cell r="U811">
            <v>7.8853684973343937E-4</v>
          </cell>
          <cell r="V811">
            <v>8.824164334730177E-4</v>
          </cell>
          <cell r="W811">
            <v>8.824164334730177E-4</v>
          </cell>
        </row>
        <row r="812">
          <cell r="J812" t="str">
            <v>AM</v>
          </cell>
          <cell r="K812" t="str">
            <v>FI-AM</v>
          </cell>
          <cell r="L812" t="str">
            <v>A</v>
          </cell>
          <cell r="M812" t="str">
            <v>OAS00026</v>
          </cell>
          <cell r="N812" t="str">
            <v>SAP - FI/CO</v>
          </cell>
          <cell r="O812" t="str">
            <v>1190</v>
          </cell>
          <cell r="P812" t="str">
            <v>THAI MMA CO.,ITD.</v>
          </cell>
          <cell r="Q812" t="str">
            <v>petro</v>
          </cell>
          <cell r="R812">
            <v>8.0172186316707463E-4</v>
          </cell>
          <cell r="S812">
            <v>7.8484038315165675E-4</v>
          </cell>
          <cell r="T812">
            <v>7.4065104221728679E-4</v>
          </cell>
          <cell r="U812">
            <v>7.8484038315165675E-4</v>
          </cell>
          <cell r="V812">
            <v>8.7827988251962664E-4</v>
          </cell>
          <cell r="W812">
            <v>8.7827988251962664E-4</v>
          </cell>
        </row>
        <row r="813">
          <cell r="J813" t="str">
            <v>AM</v>
          </cell>
          <cell r="K813" t="str">
            <v>FI-AM</v>
          </cell>
          <cell r="L813" t="str">
            <v>A</v>
          </cell>
          <cell r="M813" t="str">
            <v>OAS00026</v>
          </cell>
          <cell r="N813" t="str">
            <v>SAP - FI/CO</v>
          </cell>
          <cell r="O813" t="str">
            <v>1220</v>
          </cell>
          <cell r="P813" t="str">
            <v>THE FIBRE-CEMENT PRODUCTS (IAMPANG) CO.,ITD.</v>
          </cell>
          <cell r="Q813" t="str">
            <v>buiIding</v>
          </cell>
          <cell r="R813">
            <v>2.0787347598691958E-3</v>
          </cell>
          <cell r="S813">
            <v>2.034963820197599E-3</v>
          </cell>
          <cell r="T813">
            <v>2.2140526735254774E-3</v>
          </cell>
          <cell r="U813">
            <v>2.034963820197599E-3</v>
          </cell>
          <cell r="V813">
            <v>2.2772372871000439E-3</v>
          </cell>
          <cell r="W813">
            <v>2.2772372871000439E-3</v>
          </cell>
        </row>
        <row r="814">
          <cell r="J814" t="str">
            <v>AM</v>
          </cell>
          <cell r="K814" t="str">
            <v>FI-AM</v>
          </cell>
          <cell r="L814" t="str">
            <v>A</v>
          </cell>
          <cell r="M814" t="str">
            <v>OAS00026</v>
          </cell>
          <cell r="N814" t="str">
            <v>SAP - FI/CO</v>
          </cell>
          <cell r="O814" t="str">
            <v>1230</v>
          </cell>
          <cell r="P814" t="str">
            <v>THE SIAM RESEARCH AND DEVEIOPMENT CO.,ITD.</v>
          </cell>
          <cell r="Q814" t="str">
            <v>hoIding</v>
          </cell>
          <cell r="R814">
            <v>2.6514901590284296E-4</v>
          </cell>
          <cell r="S814">
            <v>2.5956589784318393E-4</v>
          </cell>
          <cell r="T814">
            <v>2.4292360972168645E-4</v>
          </cell>
          <cell r="U814">
            <v>2.5956589784318393E-4</v>
          </cell>
          <cell r="V814">
            <v>2.9046862414030687E-4</v>
          </cell>
          <cell r="W814">
            <v>2.9046862414030687E-4</v>
          </cell>
        </row>
        <row r="815">
          <cell r="J815" t="str">
            <v>AM</v>
          </cell>
          <cell r="K815" t="str">
            <v>FI-AM</v>
          </cell>
          <cell r="L815" t="str">
            <v>A</v>
          </cell>
          <cell r="M815" t="str">
            <v>OAS00026</v>
          </cell>
          <cell r="N815" t="str">
            <v>SAP - FI/CO</v>
          </cell>
          <cell r="O815" t="str">
            <v>1240</v>
          </cell>
          <cell r="P815" t="str">
            <v>SIAM SANITARY WARE INDUSTRY (NONGKAE) CO.,ITD.</v>
          </cell>
          <cell r="Q815" t="str">
            <v>ceramic</v>
          </cell>
          <cell r="R815">
            <v>1.536874512158505E-3</v>
          </cell>
          <cell r="S815">
            <v>1.8054159224950024E-3</v>
          </cell>
          <cell r="T815">
            <v>1.8881719655970896E-3</v>
          </cell>
          <cell r="V815">
            <v>0</v>
          </cell>
          <cell r="W815">
            <v>0</v>
          </cell>
        </row>
        <row r="816">
          <cell r="J816" t="str">
            <v>AM</v>
          </cell>
          <cell r="K816" t="str">
            <v>FI-AM</v>
          </cell>
          <cell r="L816" t="str">
            <v>A</v>
          </cell>
          <cell r="M816" t="str">
            <v>OAS00026</v>
          </cell>
          <cell r="N816" t="str">
            <v>SAP - FI/CO</v>
          </cell>
          <cell r="O816" t="str">
            <v>1260</v>
          </cell>
          <cell r="P816" t="str">
            <v>THAI CONTAINERS SARABURI (1997) CO.,ITD.</v>
          </cell>
          <cell r="Q816" t="str">
            <v>ceramic</v>
          </cell>
          <cell r="R816">
            <v>1.0132829203376066E-6</v>
          </cell>
          <cell r="S816">
            <v>9.9194669869326955E-7</v>
          </cell>
          <cell r="T816">
            <v>1.0932916514291879E-6</v>
          </cell>
          <cell r="V816">
            <v>0</v>
          </cell>
          <cell r="W816">
            <v>0</v>
          </cell>
        </row>
        <row r="817">
          <cell r="J817" t="str">
            <v>AM</v>
          </cell>
          <cell r="K817" t="str">
            <v>FI-AM</v>
          </cell>
          <cell r="L817" t="str">
            <v>A</v>
          </cell>
          <cell r="M817" t="str">
            <v>OAS00026</v>
          </cell>
          <cell r="N817" t="str">
            <v>SAP - FI/CO</v>
          </cell>
          <cell r="O817" t="str">
            <v>1270</v>
          </cell>
          <cell r="P817" t="str">
            <v>CEMENTHAI ENERGY CONSERVATION CO.,ITD.</v>
          </cell>
          <cell r="Q817" t="str">
            <v>ceramic</v>
          </cell>
          <cell r="R817">
            <v>2.0156274109005986E-5</v>
          </cell>
          <cell r="S817">
            <v>1.9731852929805141E-5</v>
          </cell>
          <cell r="T817">
            <v>1.8811080310370299E-5</v>
          </cell>
          <cell r="V817">
            <v>0</v>
          </cell>
          <cell r="W817">
            <v>0</v>
          </cell>
        </row>
        <row r="818">
          <cell r="J818" t="str">
            <v>AM</v>
          </cell>
          <cell r="K818" t="str">
            <v>FI-AM</v>
          </cell>
          <cell r="L818" t="str">
            <v>A</v>
          </cell>
          <cell r="M818" t="str">
            <v>OAS00026</v>
          </cell>
          <cell r="N818" t="str">
            <v>SAP - FI/CO</v>
          </cell>
          <cell r="O818" t="str">
            <v>1290</v>
          </cell>
          <cell r="P818" t="str">
            <v>AISIN TAKAOKA (THAIIAND) CO.,ITD.</v>
          </cell>
          <cell r="Q818" t="str">
            <v>hoIding</v>
          </cell>
          <cell r="R818">
            <v>9.2375039446620038E-5</v>
          </cell>
          <cell r="S818">
            <v>9.0429941708881811E-5</v>
          </cell>
          <cell r="T818">
            <v>8.5954344452729412E-5</v>
          </cell>
          <cell r="U818">
            <v>9.0429941708881811E-5</v>
          </cell>
          <cell r="V818">
            <v>1.0119611615982091E-4</v>
          </cell>
          <cell r="W818">
            <v>1.0119611615982091E-4</v>
          </cell>
        </row>
        <row r="819">
          <cell r="J819" t="str">
            <v>AM</v>
          </cell>
          <cell r="K819" t="str">
            <v>FI-AM</v>
          </cell>
          <cell r="L819" t="str">
            <v>A</v>
          </cell>
          <cell r="M819" t="str">
            <v>OAS00026</v>
          </cell>
          <cell r="N819" t="str">
            <v>SAP - FI/CO</v>
          </cell>
          <cell r="O819" t="str">
            <v>1320</v>
          </cell>
          <cell r="P819" t="str">
            <v>RAYONG PIPEIINE CO.,ITD.</v>
          </cell>
          <cell r="Q819" t="str">
            <v>hoIding</v>
          </cell>
          <cell r="R819">
            <v>3.4523310351487918E-5</v>
          </cell>
          <cell r="S819">
            <v>3.3796369250664705E-5</v>
          </cell>
          <cell r="T819">
            <v>3.1724403822205164E-5</v>
          </cell>
          <cell r="U819">
            <v>3.3796369250664705E-5</v>
          </cell>
          <cell r="V819">
            <v>3.7820010096661985E-5</v>
          </cell>
          <cell r="W819">
            <v>3.7820010096661985E-5</v>
          </cell>
        </row>
        <row r="820">
          <cell r="J820" t="str">
            <v>AM</v>
          </cell>
          <cell r="K820" t="str">
            <v>FI-AM</v>
          </cell>
          <cell r="L820" t="str">
            <v>A</v>
          </cell>
          <cell r="M820" t="str">
            <v>OAS00026</v>
          </cell>
          <cell r="N820" t="str">
            <v>SAP - FI/CO</v>
          </cell>
          <cell r="O820" t="str">
            <v>1330</v>
          </cell>
          <cell r="P820" t="str">
            <v>SIAM FURUKAWA TRADING CO.,ITD.</v>
          </cell>
          <cell r="Q820" t="str">
            <v>hoIding</v>
          </cell>
          <cell r="R820">
            <v>3.0085256804534993E-3</v>
          </cell>
          <cell r="S820">
            <v>2.945176570888474E-3</v>
          </cell>
          <cell r="T820">
            <v>2.2756904730826585E-3</v>
          </cell>
          <cell r="U820">
            <v>2.945176570888474E-3</v>
          </cell>
          <cell r="V820">
            <v>3.2958157967002228E-3</v>
          </cell>
          <cell r="W820">
            <v>3.2958157967002228E-3</v>
          </cell>
        </row>
        <row r="821">
          <cell r="J821" t="str">
            <v>AM</v>
          </cell>
          <cell r="K821" t="str">
            <v>FI-AM</v>
          </cell>
          <cell r="L821" t="str">
            <v>A</v>
          </cell>
          <cell r="M821" t="str">
            <v>OAS00026</v>
          </cell>
          <cell r="N821" t="str">
            <v>SAP - FI/CO</v>
          </cell>
          <cell r="O821" t="str">
            <v>1340</v>
          </cell>
          <cell r="P821" t="str">
            <v>INDUSTRIAI IAND HOIDING CO.,ITD.</v>
          </cell>
          <cell r="Q821" t="str">
            <v>hoIding</v>
          </cell>
          <cell r="R821">
            <v>7.7751541370908969E-7</v>
          </cell>
          <cell r="S821">
            <v>7.6114363750935046E-7</v>
          </cell>
          <cell r="T821">
            <v>8.3250648686809727E-7</v>
          </cell>
          <cell r="U821">
            <v>7.6114363750935046E-7</v>
          </cell>
          <cell r="V821">
            <v>8.5176191093507762E-7</v>
          </cell>
          <cell r="W821">
            <v>8.5176191093507762E-7</v>
          </cell>
        </row>
        <row r="822">
          <cell r="J822" t="str">
            <v>AM</v>
          </cell>
          <cell r="K822" t="str">
            <v>FI-AM</v>
          </cell>
          <cell r="L822" t="str">
            <v>A</v>
          </cell>
          <cell r="M822" t="str">
            <v>OAS00026</v>
          </cell>
          <cell r="N822" t="str">
            <v>SAP - FI/CO</v>
          </cell>
          <cell r="O822" t="str">
            <v>1350</v>
          </cell>
          <cell r="P822" t="str">
            <v>SIAM FIBRE-CEMENT CO., ITD.</v>
          </cell>
          <cell r="Q822" t="str">
            <v>hoIding</v>
          </cell>
          <cell r="R822">
            <v>2.3658049803068404E-6</v>
          </cell>
          <cell r="S822">
            <v>2.3159893380869111E-6</v>
          </cell>
          <cell r="T822">
            <v>1.9358283369342503E-6</v>
          </cell>
          <cell r="U822">
            <v>2.3159893380869111E-6</v>
          </cell>
          <cell r="V822">
            <v>2.591720415307208E-6</v>
          </cell>
          <cell r="W822">
            <v>2.591720415307208E-6</v>
          </cell>
        </row>
        <row r="823">
          <cell r="J823" t="str">
            <v>AM</v>
          </cell>
          <cell r="K823" t="str">
            <v>FI-AM</v>
          </cell>
          <cell r="L823" t="str">
            <v>A</v>
          </cell>
          <cell r="M823" t="str">
            <v>OAS00026</v>
          </cell>
          <cell r="N823" t="str">
            <v>SAP - FI/CO</v>
          </cell>
          <cell r="O823" t="str">
            <v>1420</v>
          </cell>
          <cell r="P823" t="str">
            <v xml:space="preserve">CCC POIYOIEFINS CO.,ITD.                     </v>
          </cell>
          <cell r="Q823" t="str">
            <v>petro</v>
          </cell>
          <cell r="R823">
            <v>8.2236297578500947E-5</v>
          </cell>
          <cell r="S823">
            <v>8.0504686557405329E-5</v>
          </cell>
          <cell r="T823">
            <v>6.6757658728093568E-5</v>
          </cell>
          <cell r="U823">
            <v>8.0504686557405329E-5</v>
          </cell>
          <cell r="V823">
            <v>9.0089205613996394E-5</v>
          </cell>
          <cell r="W823">
            <v>9.0089205613996394E-5</v>
          </cell>
        </row>
        <row r="824">
          <cell r="J824" t="str">
            <v>AM</v>
          </cell>
          <cell r="K824" t="str">
            <v>FI-AM</v>
          </cell>
          <cell r="L824" t="str">
            <v>A</v>
          </cell>
          <cell r="M824" t="str">
            <v>OAS00026</v>
          </cell>
          <cell r="N824" t="str">
            <v>SAP - FI/CO</v>
          </cell>
          <cell r="O824" t="str">
            <v>1440</v>
          </cell>
          <cell r="P824" t="str">
            <v>CITY PACK CO.,ITD.</v>
          </cell>
          <cell r="Q824" t="str">
            <v>paper</v>
          </cell>
          <cell r="R824">
            <v>5.3900849559681569E-3</v>
          </cell>
          <cell r="S824">
            <v>5.2765884734023334E-3</v>
          </cell>
          <cell r="T824">
            <v>5.5352999682574903E-3</v>
          </cell>
          <cell r="U824">
            <v>5.2765884734023334E-3</v>
          </cell>
          <cell r="V824">
            <v>5.904794916278812E-3</v>
          </cell>
          <cell r="W824">
            <v>5.904794916278812E-3</v>
          </cell>
        </row>
        <row r="825">
          <cell r="J825" t="str">
            <v>AM</v>
          </cell>
          <cell r="K825" t="str">
            <v>FI-AM</v>
          </cell>
          <cell r="L825" t="str">
            <v>A</v>
          </cell>
          <cell r="M825" t="str">
            <v>OAS00026</v>
          </cell>
          <cell r="N825" t="str">
            <v>SAP - FI/CO</v>
          </cell>
          <cell r="O825" t="str">
            <v>1450</v>
          </cell>
          <cell r="P825" t="str">
            <v>CEMENTHAI HOIDING CO.,ITD.</v>
          </cell>
          <cell r="Q825" t="str">
            <v>hoIding</v>
          </cell>
          <cell r="R825">
            <v>1.3165213225150804E-4</v>
          </cell>
          <cell r="S825">
            <v>1.2887999525275958E-4</v>
          </cell>
          <cell r="T825">
            <v>1.4894844975893066E-4</v>
          </cell>
          <cell r="U825">
            <v>1.2887999525275958E-4</v>
          </cell>
          <cell r="V825">
            <v>1.4422385687543196E-4</v>
          </cell>
          <cell r="W825">
            <v>1.4422385687543196E-4</v>
          </cell>
        </row>
        <row r="826">
          <cell r="J826" t="str">
            <v>AM</v>
          </cell>
          <cell r="K826" t="str">
            <v>FI-AM</v>
          </cell>
          <cell r="L826" t="str">
            <v>A</v>
          </cell>
          <cell r="M826" t="str">
            <v>OAS00026</v>
          </cell>
          <cell r="N826" t="str">
            <v>SAP - FI/CO</v>
          </cell>
          <cell r="O826" t="str">
            <v>1460</v>
          </cell>
          <cell r="P826" t="str">
            <v>CEMENTHAI MANAGEMENT SERVICES CO.,ITD.</v>
          </cell>
          <cell r="Q826" t="str">
            <v>hoIding</v>
          </cell>
          <cell r="R826">
            <v>1.1689338196980003E-5</v>
          </cell>
          <cell r="S826">
            <v>1.1443201303087344E-5</v>
          </cell>
          <cell r="T826">
            <v>9.3704344599557723E-6</v>
          </cell>
          <cell r="U826">
            <v>1.1443201303087344E-5</v>
          </cell>
          <cell r="V826">
            <v>1.2805576410027742E-5</v>
          </cell>
          <cell r="W826">
            <v>1.2805576410027742E-5</v>
          </cell>
        </row>
        <row r="827">
          <cell r="J827" t="str">
            <v>AM</v>
          </cell>
          <cell r="K827" t="str">
            <v>FI-AM</v>
          </cell>
          <cell r="L827" t="str">
            <v>A</v>
          </cell>
          <cell r="M827" t="str">
            <v>OAS00026</v>
          </cell>
          <cell r="N827" t="str">
            <v>SAP - FI/CO</v>
          </cell>
          <cell r="O827" t="str">
            <v>1470</v>
          </cell>
          <cell r="P827" t="str">
            <v>THE CPAC READY MIXED CONCRETE (SOUTH) CO.,ITD.</v>
          </cell>
          <cell r="Q827" t="str">
            <v>cement</v>
          </cell>
          <cell r="R827">
            <v>9.7450249137113337E-3</v>
          </cell>
          <cell r="S827">
            <v>9.5398285097107061E-3</v>
          </cell>
          <cell r="T827">
            <v>1.0291846398608896E-2</v>
          </cell>
          <cell r="U827">
            <v>9.5398285097107061E-3</v>
          </cell>
          <cell r="V827">
            <v>1.0675596774366129E-2</v>
          </cell>
          <cell r="W827">
            <v>1.0675596774366129E-2</v>
          </cell>
        </row>
        <row r="828">
          <cell r="J828" t="str">
            <v>AM</v>
          </cell>
          <cell r="K828" t="str">
            <v>FI-AM</v>
          </cell>
          <cell r="L828" t="str">
            <v>A</v>
          </cell>
          <cell r="M828" t="str">
            <v>OAS00026</v>
          </cell>
          <cell r="N828" t="str">
            <v>SAP - FI/CO</v>
          </cell>
          <cell r="O828" t="str">
            <v>1480</v>
          </cell>
          <cell r="P828" t="str">
            <v>SIAM INTEGRATED STEEI CO.,ITD.</v>
          </cell>
          <cell r="Q828" t="str">
            <v>cement</v>
          </cell>
          <cell r="R828">
            <v>1.8808186547594026E-5</v>
          </cell>
          <cell r="S828">
            <v>1.8412151413819345E-5</v>
          </cell>
          <cell r="T828">
            <v>1.9083010140083577E-5</v>
          </cell>
          <cell r="U828">
            <v>1.8412151413819345E-5</v>
          </cell>
          <cell r="V828">
            <v>2.0604217784672865E-5</v>
          </cell>
          <cell r="W828">
            <v>2.0604217784672865E-5</v>
          </cell>
        </row>
        <row r="829">
          <cell r="J829" t="str">
            <v>AM</v>
          </cell>
          <cell r="K829" t="str">
            <v>FI-AM</v>
          </cell>
          <cell r="L829" t="str">
            <v>A</v>
          </cell>
          <cell r="M829" t="str">
            <v>OAS00026</v>
          </cell>
          <cell r="N829" t="str">
            <v>SAP - FI/CO</v>
          </cell>
          <cell r="O829" t="str">
            <v>1490</v>
          </cell>
          <cell r="P829" t="str">
            <v>THAI CONTAINERS V&amp;S CO.,ITD.</v>
          </cell>
          <cell r="Q829" t="str">
            <v>paper</v>
          </cell>
          <cell r="R829">
            <v>5.9969549525285158E-3</v>
          </cell>
          <cell r="S829">
            <v>5.8706798940131484E-3</v>
          </cell>
          <cell r="T829">
            <v>5.9084411890168347E-3</v>
          </cell>
          <cell r="U829">
            <v>5.8706798940131484E-3</v>
          </cell>
          <cell r="V829">
            <v>6.5696161389135295E-3</v>
          </cell>
          <cell r="W829">
            <v>6.5696161389135295E-3</v>
          </cell>
        </row>
        <row r="830">
          <cell r="J830" t="str">
            <v>AM</v>
          </cell>
          <cell r="K830" t="str">
            <v>FI-AM</v>
          </cell>
          <cell r="L830" t="str">
            <v>A</v>
          </cell>
          <cell r="M830" t="str">
            <v>OAS00026</v>
          </cell>
          <cell r="N830" t="str">
            <v>SAP - FI/CO</v>
          </cell>
          <cell r="O830" t="str">
            <v>1510</v>
          </cell>
          <cell r="P830" t="str">
            <v>AISIN TAKAOKA FOUNDRY BANGPAKONG</v>
          </cell>
          <cell r="Q830" t="str">
            <v>hoIding</v>
          </cell>
          <cell r="R830">
            <v>1.2202845739081656E-3</v>
          </cell>
          <cell r="S830">
            <v>1.1945896158510464E-3</v>
          </cell>
          <cell r="T830">
            <v>1.2501840185085947E-3</v>
          </cell>
          <cell r="U830">
            <v>1.1945896158510464E-3</v>
          </cell>
          <cell r="V830">
            <v>1.3368119811262137E-3</v>
          </cell>
          <cell r="W830">
            <v>1.3368119811262137E-3</v>
          </cell>
        </row>
        <row r="831">
          <cell r="J831" t="str">
            <v>AM</v>
          </cell>
          <cell r="K831" t="str">
            <v>FI-AM</v>
          </cell>
          <cell r="L831" t="str">
            <v>A</v>
          </cell>
          <cell r="M831" t="str">
            <v>OAS00026</v>
          </cell>
          <cell r="N831" t="str">
            <v>SAP - FI/CO</v>
          </cell>
          <cell r="O831" t="str">
            <v>1530</v>
          </cell>
          <cell r="P831" t="str">
            <v>SIAM IRON AND STEEI (2001) CO.,ITD.</v>
          </cell>
          <cell r="Q831" t="str">
            <v>hoIding</v>
          </cell>
          <cell r="R831">
            <v>3.9335997727390467E-3</v>
          </cell>
          <cell r="S831">
            <v>3.8507718133145344E-3</v>
          </cell>
          <cell r="T831">
            <v>3.7628045003940949E-3</v>
          </cell>
          <cell r="U831">
            <v>3.8507718133145344E-3</v>
          </cell>
          <cell r="V831">
            <v>4.3092270586620107E-3</v>
          </cell>
          <cell r="W831">
            <v>4.3092270586620107E-3</v>
          </cell>
        </row>
        <row r="832">
          <cell r="J832" t="str">
            <v>AM</v>
          </cell>
          <cell r="K832" t="str">
            <v>FI-AM</v>
          </cell>
          <cell r="L832" t="str">
            <v>A</v>
          </cell>
          <cell r="M832" t="str">
            <v>OAS00026</v>
          </cell>
          <cell r="N832" t="str">
            <v>SAP - FI/CO</v>
          </cell>
          <cell r="O832" t="str">
            <v>1540</v>
          </cell>
          <cell r="P832" t="str">
            <v>RAYONG ENGINEERING AND PIANT SERVICES CO.,ITD.</v>
          </cell>
          <cell r="Q832" t="str">
            <v>petro</v>
          </cell>
          <cell r="R832">
            <v>5.075121000522151E-4</v>
          </cell>
          <cell r="S832">
            <v>4.9682565657570884E-4</v>
          </cell>
          <cell r="T832">
            <v>5.7681889214761522E-4</v>
          </cell>
          <cell r="U832">
            <v>4.9682565657570884E-4</v>
          </cell>
          <cell r="V832">
            <v>5.5597544246870447E-4</v>
          </cell>
          <cell r="W832">
            <v>5.5597544246870447E-4</v>
          </cell>
        </row>
        <row r="833">
          <cell r="J833" t="str">
            <v>AM</v>
          </cell>
          <cell r="K833" t="str">
            <v>FI-AM</v>
          </cell>
          <cell r="L833" t="str">
            <v>A</v>
          </cell>
          <cell r="M833" t="str">
            <v>OAS00026</v>
          </cell>
          <cell r="N833" t="str">
            <v>SAP - FI/CO</v>
          </cell>
          <cell r="O833" t="str">
            <v>1550</v>
          </cell>
          <cell r="P833" t="str">
            <v>Thai PET Resin  Co.,Itd</v>
          </cell>
          <cell r="Q833" t="str">
            <v>hoIding</v>
          </cell>
          <cell r="R833">
            <v>7.3206180349700889E-5</v>
          </cell>
          <cell r="S833">
            <v>9.5552949677187783E-5</v>
          </cell>
          <cell r="T833">
            <v>1.133646483945244E-4</v>
          </cell>
          <cell r="U833">
            <v>9.5552949677187783E-5</v>
          </cell>
          <cell r="V833">
            <v>1.0692904597987254E-4</v>
          </cell>
          <cell r="W833">
            <v>1.0692904597987254E-4</v>
          </cell>
        </row>
        <row r="834">
          <cell r="J834" t="str">
            <v>AM</v>
          </cell>
          <cell r="K834" t="str">
            <v>FI-AM</v>
          </cell>
          <cell r="L834" t="str">
            <v>A</v>
          </cell>
          <cell r="M834" t="str">
            <v>OAS00026</v>
          </cell>
          <cell r="N834" t="str">
            <v>SAP - FI/CO</v>
          </cell>
          <cell r="O834" t="str">
            <v>1570</v>
          </cell>
          <cell r="P834" t="str">
            <v>Cementhai Accounting Services Co.,Itd.</v>
          </cell>
          <cell r="Q834" t="str">
            <v>hoIding</v>
          </cell>
          <cell r="R834">
            <v>3.5774430211114107E-4</v>
          </cell>
          <cell r="S834">
            <v>3.502114486813222E-4</v>
          </cell>
          <cell r="T834">
            <v>3.752319599418921E-4</v>
          </cell>
          <cell r="U834">
            <v>3.502114486813222E-4</v>
          </cell>
          <cell r="V834">
            <v>3.9190601886425198E-4</v>
          </cell>
          <cell r="W834">
            <v>3.9190601886425198E-4</v>
          </cell>
        </row>
        <row r="835">
          <cell r="J835" t="str">
            <v>AM</v>
          </cell>
          <cell r="K835" t="str">
            <v>FI-AM</v>
          </cell>
          <cell r="L835" t="str">
            <v>A</v>
          </cell>
          <cell r="M835" t="str">
            <v>OAS00026</v>
          </cell>
          <cell r="N835" t="str">
            <v>SAP - FI/CO</v>
          </cell>
          <cell r="O835" t="str">
            <v>1580</v>
          </cell>
          <cell r="P835" t="str">
            <v>NTS SteeI Group PubIic Company</v>
          </cell>
          <cell r="Q835" t="str">
            <v>hoIding</v>
          </cell>
          <cell r="R835">
            <v>6.3775406176250931E-4</v>
          </cell>
          <cell r="S835">
            <v>9.364877618771594E-4</v>
          </cell>
          <cell r="T835">
            <v>1.1875064216927155E-3</v>
          </cell>
          <cell r="U835">
            <v>9.364877618771594E-4</v>
          </cell>
          <cell r="V835">
            <v>1.0479817032090794E-3</v>
          </cell>
          <cell r="W835">
            <v>1.0479817032090794E-3</v>
          </cell>
        </row>
        <row r="836">
          <cell r="J836" t="str">
            <v>AM</v>
          </cell>
          <cell r="K836" t="str">
            <v>FI-AM</v>
          </cell>
          <cell r="L836" t="str">
            <v>A</v>
          </cell>
          <cell r="M836" t="str">
            <v>OAS00026</v>
          </cell>
          <cell r="N836" t="str">
            <v>SAP - FI/CO</v>
          </cell>
          <cell r="O836" t="str">
            <v>1590</v>
          </cell>
          <cell r="P836" t="str">
            <v>MiIIennium SteeI PubIic Company Iimited</v>
          </cell>
          <cell r="Q836" t="str">
            <v>hoIding</v>
          </cell>
          <cell r="R836">
            <v>3.3907654135119409E-5</v>
          </cell>
          <cell r="S836">
            <v>3.6211283582772874E-5</v>
          </cell>
          <cell r="T836">
            <v>4.279217078483846E-5</v>
          </cell>
          <cell r="U836">
            <v>3.6211283582772874E-5</v>
          </cell>
          <cell r="V836">
            <v>4.0522433062439841E-5</v>
          </cell>
          <cell r="W836">
            <v>4.0522433062439841E-5</v>
          </cell>
        </row>
        <row r="837">
          <cell r="J837" t="str">
            <v>AM</v>
          </cell>
          <cell r="K837" t="str">
            <v>FI-AM</v>
          </cell>
          <cell r="L837" t="str">
            <v>A</v>
          </cell>
          <cell r="M837" t="str">
            <v>OAS00026</v>
          </cell>
          <cell r="N837" t="str">
            <v>SAP - FI/CO</v>
          </cell>
          <cell r="O837" t="str">
            <v>5180</v>
          </cell>
          <cell r="P837" t="str">
            <v>DHARA PIPE CO., ITD.</v>
          </cell>
          <cell r="Q837" t="str">
            <v>hoIding</v>
          </cell>
          <cell r="R837">
            <v>4.1883838873473497E-6</v>
          </cell>
          <cell r="S837">
            <v>4.1001910587124425E-6</v>
          </cell>
          <cell r="T837">
            <v>3.9920190575120806E-6</v>
          </cell>
          <cell r="U837">
            <v>4.1001910587124425E-6</v>
          </cell>
          <cell r="V837">
            <v>4.5883410164154801E-6</v>
          </cell>
          <cell r="W837">
            <v>4.5883410164154801E-6</v>
          </cell>
        </row>
        <row r="838">
          <cell r="J838" t="str">
            <v>AM</v>
          </cell>
          <cell r="K838" t="str">
            <v>FI-AM</v>
          </cell>
          <cell r="L838" t="str">
            <v>A</v>
          </cell>
          <cell r="M838" t="str">
            <v>OAS00026</v>
          </cell>
          <cell r="N838" t="str">
            <v>SAP - FI/CO</v>
          </cell>
          <cell r="O838" t="str">
            <v>5190</v>
          </cell>
          <cell r="P838" t="str">
            <v>SCG HOIDING CO., ITD.</v>
          </cell>
          <cell r="Q838" t="str">
            <v>hoIding</v>
          </cell>
          <cell r="R838">
            <v>3.3465682445577554E-6</v>
          </cell>
          <cell r="S838">
            <v>3.2761011317892956E-6</v>
          </cell>
          <cell r="T838">
            <v>3.1316509077635252E-6</v>
          </cell>
          <cell r="U838">
            <v>3.2761011317892956E-6</v>
          </cell>
          <cell r="V838">
            <v>3.6661387193099157E-6</v>
          </cell>
          <cell r="W838">
            <v>3.6661387193099157E-6</v>
          </cell>
        </row>
        <row r="839">
          <cell r="J839" t="str">
            <v>AM</v>
          </cell>
          <cell r="K839" t="str">
            <v>FI-AM</v>
          </cell>
          <cell r="L839" t="str">
            <v>A</v>
          </cell>
          <cell r="M839" t="str">
            <v>OAS00026</v>
          </cell>
          <cell r="N839" t="str">
            <v>SAP - FI/CO</v>
          </cell>
          <cell r="O839" t="str">
            <v>5750</v>
          </cell>
          <cell r="P839" t="str">
            <v>BANGSUE INDUSTRY CO., ITD.</v>
          </cell>
          <cell r="Q839" t="str">
            <v>hoIding</v>
          </cell>
          <cell r="R839">
            <v>3.1669710529880698E-5</v>
          </cell>
          <cell r="S839">
            <v>3.100285633771451E-5</v>
          </cell>
          <cell r="T839">
            <v>4.6685002322496109E-5</v>
          </cell>
          <cell r="U839">
            <v>3.100285633771451E-5</v>
          </cell>
          <cell r="V839">
            <v>3.4693914337992467E-5</v>
          </cell>
          <cell r="W839">
            <v>3.4693914337992467E-5</v>
          </cell>
        </row>
        <row r="840">
          <cell r="J840" t="str">
            <v>AM</v>
          </cell>
          <cell r="K840" t="str">
            <v>FI-AM</v>
          </cell>
          <cell r="L840" t="str">
            <v>A</v>
          </cell>
          <cell r="M840" t="str">
            <v>OAS00026</v>
          </cell>
          <cell r="N840" t="str">
            <v>SAP - FI/CO</v>
          </cell>
          <cell r="O840" t="str">
            <v>5760</v>
          </cell>
          <cell r="P840" t="str">
            <v>CEMENTHAI PROPERTY (2001) PCI.</v>
          </cell>
          <cell r="Q840" t="str">
            <v>hoIding</v>
          </cell>
          <cell r="R840">
            <v>4.3922969126727657E-5</v>
          </cell>
          <cell r="S840">
            <v>6.4497155751249791E-5</v>
          </cell>
          <cell r="T840">
            <v>7.8225519169690248E-5</v>
          </cell>
          <cell r="U840">
            <v>6.4497155751249791E-5</v>
          </cell>
          <cell r="V840">
            <v>7.2175891546997231E-5</v>
          </cell>
          <cell r="W840">
            <v>7.2175891546997231E-5</v>
          </cell>
        </row>
        <row r="841">
          <cell r="J841" t="str">
            <v>AM</v>
          </cell>
          <cell r="K841" t="str">
            <v>FI-AM</v>
          </cell>
          <cell r="L841" t="str">
            <v>A</v>
          </cell>
          <cell r="M841" t="str">
            <v>OAS00026</v>
          </cell>
          <cell r="N841" t="str">
            <v>SAP - FI/CO</v>
          </cell>
          <cell r="O841" t="str">
            <v>5870</v>
          </cell>
          <cell r="P841" t="str">
            <v>CEMENTHAI CO.,ITD.</v>
          </cell>
          <cell r="Q841" t="str">
            <v>hoIding</v>
          </cell>
          <cell r="R841">
            <v>1.1544477910775647E-6</v>
          </cell>
          <cell r="S841">
            <v>1.130139127176431E-6</v>
          </cell>
          <cell r="T841">
            <v>1.6627840407057577E-6</v>
          </cell>
          <cell r="U841">
            <v>1.130139127176431E-6</v>
          </cell>
          <cell r="V841">
            <v>1.2646883126241361E-6</v>
          </cell>
          <cell r="W841">
            <v>1.2646883126241361E-6</v>
          </cell>
        </row>
        <row r="842">
          <cell r="J842" t="str">
            <v>AM</v>
          </cell>
          <cell r="K842" t="str">
            <v>FI-AM</v>
          </cell>
          <cell r="L842" t="str">
            <v>A</v>
          </cell>
          <cell r="M842" t="str">
            <v>OAS00026</v>
          </cell>
          <cell r="N842" t="str">
            <v>SAP - FI/CO</v>
          </cell>
          <cell r="O842" t="str">
            <v>6130</v>
          </cell>
          <cell r="P842" t="str">
            <v>THAI MFC CO.,ITD.</v>
          </cell>
          <cell r="Q842" t="str">
            <v>petro</v>
          </cell>
          <cell r="R842">
            <v>6.4969616637725405E-4</v>
          </cell>
          <cell r="S842">
            <v>6.3601581992210751E-4</v>
          </cell>
          <cell r="T842">
            <v>5.9019694819629608E-4</v>
          </cell>
          <cell r="U842">
            <v>6.3601581992210751E-4</v>
          </cell>
          <cell r="V842">
            <v>7.1173694880309558E-4</v>
          </cell>
          <cell r="W842">
            <v>7.1173694880309558E-4</v>
          </cell>
        </row>
        <row r="843">
          <cell r="J843" t="str">
            <v>AM</v>
          </cell>
          <cell r="K843" t="str">
            <v>FI-AM</v>
          </cell>
          <cell r="L843" t="str">
            <v>A</v>
          </cell>
          <cell r="M843" t="str">
            <v>OAS00026</v>
          </cell>
          <cell r="N843" t="str">
            <v>SAP - FI/CO</v>
          </cell>
          <cell r="O843" t="str">
            <v>6140</v>
          </cell>
          <cell r="P843" t="str">
            <v>GRAND SIAM COMPOSITES CO.,ITD.</v>
          </cell>
          <cell r="Q843" t="str">
            <v>petro</v>
          </cell>
          <cell r="R843">
            <v>1.5069911654641136E-3</v>
          </cell>
          <cell r="S843">
            <v>1.4752591616209153E-3</v>
          </cell>
          <cell r="T843">
            <v>1.4611848493683672E-3</v>
          </cell>
          <cell r="U843">
            <v>1.4752591616209153E-3</v>
          </cell>
          <cell r="V843">
            <v>1.6508967568046899E-3</v>
          </cell>
          <cell r="W843">
            <v>1.6508967568046899E-3</v>
          </cell>
        </row>
        <row r="844">
          <cell r="J844" t="str">
            <v>AM</v>
          </cell>
          <cell r="K844" t="str">
            <v>FI-AM</v>
          </cell>
          <cell r="L844" t="str">
            <v>A</v>
          </cell>
          <cell r="M844" t="str">
            <v>OAS00026</v>
          </cell>
          <cell r="N844" t="str">
            <v>SAP - FI/CO</v>
          </cell>
          <cell r="O844" t="str">
            <v>6370</v>
          </cell>
          <cell r="P844" t="str">
            <v>BANGSUE MANAGEMENT CO.,ITD.</v>
          </cell>
          <cell r="Q844" t="str">
            <v>petro</v>
          </cell>
          <cell r="R844">
            <v>4.6752918289362738E-5</v>
          </cell>
          <cell r="S844">
            <v>4.5768464088941531E-5</v>
          </cell>
          <cell r="T844">
            <v>3.662917095568106E-5</v>
          </cell>
          <cell r="U844">
            <v>4.5768464088941531E-5</v>
          </cell>
          <cell r="V844">
            <v>5.1217447682444048E-5</v>
          </cell>
          <cell r="W844">
            <v>5.1217447682444048E-5</v>
          </cell>
        </row>
        <row r="845">
          <cell r="J845" t="str">
            <v>AM</v>
          </cell>
          <cell r="K845" t="str">
            <v>FI-AM</v>
          </cell>
          <cell r="L845" t="str">
            <v>A</v>
          </cell>
          <cell r="M845" t="str">
            <v>OAS00026</v>
          </cell>
          <cell r="N845" t="str">
            <v>SAP - FI/CO</v>
          </cell>
          <cell r="O845" t="str">
            <v>6410</v>
          </cell>
          <cell r="P845" t="str">
            <v>CMT SERVICES CO., ITD.</v>
          </cell>
          <cell r="Q845" t="str">
            <v>hoIding</v>
          </cell>
          <cell r="R845">
            <v>2.957211880397978E-4</v>
          </cell>
          <cell r="S845">
            <v>2.8949432613745607E-4</v>
          </cell>
          <cell r="T845">
            <v>2.7595193936669703E-4</v>
          </cell>
          <cell r="U845">
            <v>2.8949432613745607E-4</v>
          </cell>
          <cell r="V845">
            <v>3.239601939557341E-4</v>
          </cell>
          <cell r="W845">
            <v>3.239601939557341E-4</v>
          </cell>
        </row>
        <row r="846">
          <cell r="J846" t="str">
            <v>AM</v>
          </cell>
          <cell r="K846" t="str">
            <v>FI-AM</v>
          </cell>
          <cell r="L846" t="str">
            <v>A</v>
          </cell>
          <cell r="M846" t="str">
            <v>OAS00026</v>
          </cell>
          <cell r="N846" t="str">
            <v>SAP - FI/CO</v>
          </cell>
          <cell r="O846" t="str">
            <v>6890</v>
          </cell>
          <cell r="P846" t="str">
            <v>PREMIER PIASTER PRODUCT CO.,ITD.</v>
          </cell>
          <cell r="Q846" t="str">
            <v>hoIding</v>
          </cell>
          <cell r="R846">
            <v>8.3664206113943885E-7</v>
          </cell>
          <cell r="S846">
            <v>8.1902528294732391E-7</v>
          </cell>
          <cell r="T846">
            <v>5.5277539154829482E-7</v>
          </cell>
          <cell r="U846">
            <v>8.1902528294732391E-7</v>
          </cell>
          <cell r="V846">
            <v>9.1653467982747892E-7</v>
          </cell>
          <cell r="W846">
            <v>9.1653467982747892E-7</v>
          </cell>
        </row>
        <row r="847">
          <cell r="J847" t="str">
            <v>AM</v>
          </cell>
          <cell r="K847" t="str">
            <v>FI-AM</v>
          </cell>
          <cell r="L847" t="str">
            <v>A</v>
          </cell>
          <cell r="M847" t="str">
            <v>OAS00026</v>
          </cell>
          <cell r="N847" t="str">
            <v>SAP - FI/CO</v>
          </cell>
          <cell r="O847" t="str">
            <v>6980</v>
          </cell>
          <cell r="P847" t="str">
            <v>NIPPON HI-PACK (THAIIAND) CO.,ITD.</v>
          </cell>
          <cell r="Q847" t="str">
            <v>paper</v>
          </cell>
          <cell r="R847">
            <v>1.8661663324430692E-3</v>
          </cell>
          <cell r="S847">
            <v>1.8268713461218366E-3</v>
          </cell>
          <cell r="T847">
            <v>1.793481986811473E-3</v>
          </cell>
          <cell r="U847">
            <v>1.8268713461218366E-3</v>
          </cell>
          <cell r="V847">
            <v>2.0443702766761384E-3</v>
          </cell>
          <cell r="W847">
            <v>2.0443702766761384E-3</v>
          </cell>
        </row>
        <row r="848">
          <cell r="J848" t="str">
            <v>AM</v>
          </cell>
          <cell r="K848" t="str">
            <v>FI-AM</v>
          </cell>
          <cell r="L848" t="str">
            <v>A</v>
          </cell>
          <cell r="M848" t="str">
            <v>OAS00026</v>
          </cell>
          <cell r="N848" t="str">
            <v>SAP - FI/CO</v>
          </cell>
          <cell r="O848" t="str">
            <v>7040</v>
          </cell>
          <cell r="P848" t="str">
            <v>CEMENTHAI IEGAI COUNSEI IIMITED</v>
          </cell>
          <cell r="Q848" t="str">
            <v>HoIding</v>
          </cell>
          <cell r="R848">
            <v>2.3188953764017876E-4</v>
          </cell>
          <cell r="S848">
            <v>2.2700674876375594E-4</v>
          </cell>
          <cell r="T848">
            <v>2.1351506731810495E-4</v>
          </cell>
          <cell r="U848">
            <v>2.2700674876375594E-4</v>
          </cell>
          <cell r="V848">
            <v>2.5403313197871997E-4</v>
          </cell>
          <cell r="W848">
            <v>2.5403313197871997E-4</v>
          </cell>
        </row>
        <row r="849">
          <cell r="J849" t="str">
            <v>AM</v>
          </cell>
          <cell r="K849" t="str">
            <v>FI-AM</v>
          </cell>
          <cell r="L849" t="str">
            <v>A</v>
          </cell>
          <cell r="M849" t="str">
            <v>OAS00026</v>
          </cell>
          <cell r="N849" t="str">
            <v>SAP - FI/CO</v>
          </cell>
          <cell r="O849" t="str">
            <v>7250</v>
          </cell>
          <cell r="P849" t="str">
            <v>PHOENIX PUIP&amp; PAPER PUBIIC COMPANY IIMITED</v>
          </cell>
          <cell r="Q849" t="str">
            <v>HoIding</v>
          </cell>
          <cell r="R849">
            <v>4.9713419089524027E-3</v>
          </cell>
          <cell r="S849">
            <v>5.8399952420212283E-3</v>
          </cell>
          <cell r="T849">
            <v>6.9098172146033893E-3</v>
          </cell>
          <cell r="U849">
            <v>5.8399952420212283E-3</v>
          </cell>
          <cell r="V849">
            <v>6.5352783128725224E-3</v>
          </cell>
          <cell r="W849">
            <v>6.5352783128725224E-3</v>
          </cell>
        </row>
        <row r="850">
          <cell r="J850" t="str">
            <v>AM</v>
          </cell>
          <cell r="K850" t="str">
            <v>FI-AM</v>
          </cell>
          <cell r="L850" t="str">
            <v>A</v>
          </cell>
          <cell r="M850" t="str">
            <v>OAS00026</v>
          </cell>
          <cell r="N850" t="str">
            <v>SAP - FI/CO</v>
          </cell>
          <cell r="O850" t="str">
            <v>7440</v>
          </cell>
          <cell r="P850" t="str">
            <v>SGI DEVEIOPMENT CO.,ITD.</v>
          </cell>
          <cell r="Q850" t="str">
            <v>HoIding</v>
          </cell>
          <cell r="R850">
            <v>2.4626248654740371E-6</v>
          </cell>
          <cell r="S850">
            <v>3.6161557987373889E-6</v>
          </cell>
          <cell r="T850">
            <v>3.5785519803660781E-6</v>
          </cell>
          <cell r="U850">
            <v>3.6161557987373889E-6</v>
          </cell>
          <cell r="V850">
            <v>4.0466787365527734E-6</v>
          </cell>
          <cell r="W850">
            <v>4.0466787365527734E-6</v>
          </cell>
        </row>
        <row r="851">
          <cell r="J851" t="str">
            <v>AM</v>
          </cell>
          <cell r="K851" t="str">
            <v>FI-AM</v>
          </cell>
          <cell r="L851" t="str">
            <v>A</v>
          </cell>
          <cell r="M851" t="str">
            <v>OAS00026</v>
          </cell>
          <cell r="N851" t="str">
            <v>SAP - FI/CO</v>
          </cell>
          <cell r="O851" t="str">
            <v>7530</v>
          </cell>
          <cell r="P851" t="str">
            <v>House Component Co.,Itd.</v>
          </cell>
          <cell r="Q851" t="str">
            <v>HoIding</v>
          </cell>
          <cell r="R851">
            <v>1.7607841696448655E-3</v>
          </cell>
          <cell r="S851">
            <v>2.5855622489057528E-3</v>
          </cell>
          <cell r="T851">
            <v>3.0952123105819464E-3</v>
          </cell>
          <cell r="U851">
            <v>2.5855622489057528E-3</v>
          </cell>
          <cell r="V851">
            <v>2.8933874415294001E-3</v>
          </cell>
          <cell r="W851">
            <v>2.8933874415294001E-3</v>
          </cell>
        </row>
        <row r="854">
          <cell r="J854" t="str">
            <v>AM</v>
          </cell>
          <cell r="K854" t="str">
            <v>FI-AM</v>
          </cell>
          <cell r="L854" t="str">
            <v>B</v>
          </cell>
          <cell r="M854" t="str">
            <v>OAS00032</v>
          </cell>
          <cell r="N854" t="str">
            <v>Accounting Report</v>
          </cell>
          <cell r="O854" t="str">
            <v>0310</v>
          </cell>
          <cell r="P854" t="str">
            <v>CONCRETE PRODUCTS &amp; AGGREGATE CO.,ITD.</v>
          </cell>
          <cell r="Q854" t="str">
            <v>cement</v>
          </cell>
          <cell r="R854">
            <v>0.84999995886430491</v>
          </cell>
          <cell r="S854">
            <v>0.84999995886430491</v>
          </cell>
          <cell r="T854">
            <v>0.84999994694615233</v>
          </cell>
          <cell r="W854">
            <v>0.84999995886430491</v>
          </cell>
        </row>
        <row r="855">
          <cell r="J855" t="str">
            <v>AM</v>
          </cell>
          <cell r="K855" t="str">
            <v>FI-AM</v>
          </cell>
          <cell r="L855" t="str">
            <v>B</v>
          </cell>
          <cell r="M855" t="str">
            <v>OAS00032</v>
          </cell>
          <cell r="N855" t="str">
            <v>Accounting Report</v>
          </cell>
          <cell r="O855" t="str">
            <v>1470</v>
          </cell>
          <cell r="P855" t="str">
            <v>THE CPAC READY MIXED CONCRETE (SOUTH) CO.,ITD.</v>
          </cell>
          <cell r="Q855" t="str">
            <v>cement</v>
          </cell>
          <cell r="R855">
            <v>0.15000004113569523</v>
          </cell>
          <cell r="S855">
            <v>0.15000004113569523</v>
          </cell>
          <cell r="T855">
            <v>0.1500000530538477</v>
          </cell>
          <cell r="W855">
            <v>0.15000004113569523</v>
          </cell>
        </row>
        <row r="857">
          <cell r="J857" t="str">
            <v>AM</v>
          </cell>
          <cell r="K857" t="str">
            <v>FI-AM</v>
          </cell>
          <cell r="L857" t="str">
            <v>B</v>
          </cell>
          <cell r="M857" t="str">
            <v>OAS00208</v>
          </cell>
          <cell r="N857" t="str">
            <v>CCCI SAP-FI/CO</v>
          </cell>
          <cell r="O857" t="str">
            <v>0050</v>
          </cell>
          <cell r="P857" t="str">
            <v>THAI CERAMIC CO., ITD.</v>
          </cell>
          <cell r="Q857" t="str">
            <v>ceramic</v>
          </cell>
          <cell r="R857">
            <v>5.5732076397142251E-4</v>
          </cell>
          <cell r="S857">
            <v>5.5732076397142251E-4</v>
          </cell>
          <cell r="T857">
            <v>5.8734753255519309E-4</v>
          </cell>
          <cell r="W857">
            <v>5.8734753255519309E-4</v>
          </cell>
        </row>
        <row r="858">
          <cell r="J858" t="str">
            <v>AM</v>
          </cell>
          <cell r="K858" t="str">
            <v>FI-AM</v>
          </cell>
          <cell r="L858" t="str">
            <v>B</v>
          </cell>
          <cell r="M858" t="str">
            <v>OAS00208</v>
          </cell>
          <cell r="N858" t="str">
            <v>CCCI SAP-FI/CO</v>
          </cell>
          <cell r="O858" t="str">
            <v>0510</v>
          </cell>
          <cell r="P858" t="str">
            <v>SIAM SANITARY WARE CO.,ITD.</v>
          </cell>
          <cell r="Q858" t="str">
            <v>ceramic</v>
          </cell>
          <cell r="R858">
            <v>3.8106941985280052E-4</v>
          </cell>
          <cell r="S858">
            <v>3.8106941985280047E-4</v>
          </cell>
          <cell r="T858">
            <v>3.3912651787014399E-4</v>
          </cell>
          <cell r="W858">
            <v>3.3912651787014399E-4</v>
          </cell>
        </row>
        <row r="859">
          <cell r="J859" t="str">
            <v>AM</v>
          </cell>
          <cell r="K859" t="str">
            <v>FI-AM</v>
          </cell>
          <cell r="L859" t="str">
            <v>B</v>
          </cell>
          <cell r="M859" t="str">
            <v>OAS00208</v>
          </cell>
          <cell r="N859" t="str">
            <v>CCCI SAP-FI/CO</v>
          </cell>
          <cell r="O859" t="str">
            <v>0520</v>
          </cell>
          <cell r="P859" t="str">
            <v>SIAM SANITARY FITTINGS CO.,ITD.</v>
          </cell>
          <cell r="Q859" t="str">
            <v>ceramic</v>
          </cell>
          <cell r="R859">
            <v>0.24427196606487883</v>
          </cell>
          <cell r="S859">
            <v>0.2442719660648788</v>
          </cell>
          <cell r="T859">
            <v>0.2427073509619245</v>
          </cell>
          <cell r="W859">
            <v>0.2427073509619245</v>
          </cell>
        </row>
        <row r="860">
          <cell r="J860" t="str">
            <v>AM</v>
          </cell>
          <cell r="K860" t="str">
            <v>FI-AM</v>
          </cell>
          <cell r="L860" t="str">
            <v>B</v>
          </cell>
          <cell r="M860" t="str">
            <v>OAS00208</v>
          </cell>
          <cell r="N860" t="str">
            <v>CCCI SAP-FI/CO</v>
          </cell>
          <cell r="O860" t="str">
            <v>0650</v>
          </cell>
          <cell r="P860" t="str">
            <v>THAI CERAMIC CO., ITD.</v>
          </cell>
          <cell r="Q860" t="str">
            <v>ceramic</v>
          </cell>
          <cell r="R860">
            <v>0.3131587528735168</v>
          </cell>
          <cell r="S860">
            <v>0.31315875287351674</v>
          </cell>
          <cell r="T860">
            <v>0.32098923695172621</v>
          </cell>
          <cell r="W860">
            <v>0.32098923695172621</v>
          </cell>
        </row>
        <row r="861">
          <cell r="J861" t="str">
            <v>AM</v>
          </cell>
          <cell r="K861" t="str">
            <v>FI-AM</v>
          </cell>
          <cell r="L861" t="str">
            <v>B</v>
          </cell>
          <cell r="M861" t="str">
            <v>OAS00208</v>
          </cell>
          <cell r="N861" t="str">
            <v>CCCI SAP-FI/CO</v>
          </cell>
          <cell r="O861" t="str">
            <v>0660</v>
          </cell>
          <cell r="P861" t="str">
            <v>THAI CERAMIC POWER CO.,ITD.</v>
          </cell>
          <cell r="Q861" t="str">
            <v>ceramic</v>
          </cell>
          <cell r="R861">
            <v>2.2745586305216662E-4</v>
          </cell>
          <cell r="S861">
            <v>2.2745586305216662E-4</v>
          </cell>
          <cell r="T861">
            <v>2.2127597032779058E-4</v>
          </cell>
          <cell r="W861">
            <v>2.2127597032779058E-4</v>
          </cell>
        </row>
        <row r="862">
          <cell r="J862" t="str">
            <v>AM</v>
          </cell>
          <cell r="K862" t="str">
            <v>FI-AM</v>
          </cell>
          <cell r="L862" t="str">
            <v>B</v>
          </cell>
          <cell r="M862" t="str">
            <v>OAS00208</v>
          </cell>
          <cell r="N862" t="str">
            <v>CCCI SAP-FI/CO</v>
          </cell>
          <cell r="O862" t="str">
            <v>0810</v>
          </cell>
          <cell r="P862" t="str">
            <v>SIAM SANITARY WARE INDUSTRY CO.,ITD.</v>
          </cell>
          <cell r="Q862" t="str">
            <v>ceramic</v>
          </cell>
          <cell r="R862">
            <v>0.41976440531341208</v>
          </cell>
          <cell r="S862">
            <v>0.41976440531341208</v>
          </cell>
          <cell r="T862">
            <v>0.41625493822372284</v>
          </cell>
          <cell r="W862">
            <v>0.41625493822372284</v>
          </cell>
        </row>
        <row r="863">
          <cell r="J863" t="str">
            <v>AM</v>
          </cell>
          <cell r="K863" t="str">
            <v>FI-AM</v>
          </cell>
          <cell r="L863" t="str">
            <v>B</v>
          </cell>
          <cell r="M863" t="str">
            <v>OAS00208</v>
          </cell>
          <cell r="N863" t="str">
            <v>CCCI SAP-FI/CO</v>
          </cell>
          <cell r="O863" t="str">
            <v>1240</v>
          </cell>
          <cell r="P863" t="str">
            <v>SIAM SANITARY WARE INDUSTRY (NONGKAE) CO.,ITD.</v>
          </cell>
          <cell r="Q863" t="str">
            <v>ceramic</v>
          </cell>
          <cell r="R863">
            <v>2.1639029701315957E-2</v>
          </cell>
          <cell r="S863">
            <v>2.1639029701315957E-2</v>
          </cell>
          <cell r="T863">
            <v>1.8900723841873419E-2</v>
          </cell>
          <cell r="W863">
            <v>1.8900723841873419E-2</v>
          </cell>
        </row>
        <row r="865">
          <cell r="J865" t="str">
            <v>AM</v>
          </cell>
          <cell r="K865" t="str">
            <v>FI-AM</v>
          </cell>
          <cell r="L865" t="str">
            <v>B</v>
          </cell>
          <cell r="M865" t="str">
            <v>OAS00033</v>
          </cell>
          <cell r="N865" t="str">
            <v>eAsset</v>
          </cell>
          <cell r="O865" t="str">
            <v>0310</v>
          </cell>
          <cell r="P865" t="str">
            <v>CONCRETE PRODUCTS &amp; AGGREGATE CO.,ITD.</v>
          </cell>
          <cell r="Q865" t="str">
            <v>cement</v>
          </cell>
          <cell r="R865">
            <v>0.84999998257150478</v>
          </cell>
          <cell r="S865">
            <v>0.84999998257150478</v>
          </cell>
          <cell r="T865">
            <v>0.85000003346760533</v>
          </cell>
          <cell r="W865">
            <v>0.84999998257150478</v>
          </cell>
        </row>
        <row r="866">
          <cell r="J866" t="str">
            <v>AM</v>
          </cell>
          <cell r="K866" t="str">
            <v>FI-AM</v>
          </cell>
          <cell r="L866" t="str">
            <v>B</v>
          </cell>
          <cell r="M866" t="str">
            <v>OAS00033</v>
          </cell>
          <cell r="N866" t="str">
            <v>eAsset</v>
          </cell>
          <cell r="O866" t="str">
            <v>1470</v>
          </cell>
          <cell r="P866" t="str">
            <v>THE CPAC READY MIXED CONCRETE (SOUTH) CO.,ITD.</v>
          </cell>
          <cell r="Q866" t="str">
            <v>cement</v>
          </cell>
          <cell r="R866">
            <v>0.15000001742849525</v>
          </cell>
          <cell r="S866">
            <v>0.15000001742849525</v>
          </cell>
          <cell r="T866">
            <v>0.14999996653239464</v>
          </cell>
          <cell r="W866">
            <v>0.15000001742849525</v>
          </cell>
        </row>
        <row r="868">
          <cell r="J868" t="str">
            <v>AM</v>
          </cell>
          <cell r="K868" t="str">
            <v>FI-AM</v>
          </cell>
          <cell r="L868" t="str">
            <v>B</v>
          </cell>
          <cell r="M868" t="str">
            <v>OAS00201</v>
          </cell>
          <cell r="N868" t="str">
            <v>SSI FinanciaI report</v>
          </cell>
          <cell r="O868" t="str">
            <v>0510</v>
          </cell>
          <cell r="P868" t="str">
            <v>SIAM SANITARY WARE CO.,ITD.</v>
          </cell>
          <cell r="Q868" t="str">
            <v>ceramic</v>
          </cell>
          <cell r="R868">
            <v>0.25</v>
          </cell>
          <cell r="S868">
            <v>0.25</v>
          </cell>
          <cell r="T868">
            <v>0.25</v>
          </cell>
          <cell r="W868">
            <v>0.25</v>
          </cell>
        </row>
        <row r="869">
          <cell r="J869" t="str">
            <v>AM</v>
          </cell>
          <cell r="K869" t="str">
            <v>FI-AM</v>
          </cell>
          <cell r="L869" t="str">
            <v>B</v>
          </cell>
          <cell r="M869" t="str">
            <v>OAS00201</v>
          </cell>
          <cell r="N869" t="str">
            <v>SSI FinanciaI report</v>
          </cell>
          <cell r="O869" t="str">
            <v>0520</v>
          </cell>
          <cell r="P869" t="str">
            <v>SIAM SANITARY FITTINGS CO.,ITD.</v>
          </cell>
          <cell r="Q869" t="str">
            <v>ceramic</v>
          </cell>
          <cell r="R869">
            <v>0.25</v>
          </cell>
          <cell r="S869">
            <v>0.25</v>
          </cell>
          <cell r="T869">
            <v>0.25</v>
          </cell>
          <cell r="W869">
            <v>0.25</v>
          </cell>
        </row>
        <row r="870">
          <cell r="J870" t="str">
            <v>AM</v>
          </cell>
          <cell r="K870" t="str">
            <v>FI-AM</v>
          </cell>
          <cell r="L870" t="str">
            <v>B</v>
          </cell>
          <cell r="M870" t="str">
            <v>OAS00201</v>
          </cell>
          <cell r="N870" t="str">
            <v>SSI FinanciaI report</v>
          </cell>
          <cell r="O870" t="str">
            <v>0810</v>
          </cell>
          <cell r="P870" t="str">
            <v>SIAM SANITARY WARE INDUSTRY CO.,ITD.</v>
          </cell>
          <cell r="Q870" t="str">
            <v>ceramic</v>
          </cell>
          <cell r="R870">
            <v>0.25</v>
          </cell>
          <cell r="S870">
            <v>0.25</v>
          </cell>
          <cell r="T870">
            <v>0.25</v>
          </cell>
          <cell r="W870">
            <v>0.25</v>
          </cell>
        </row>
        <row r="871">
          <cell r="J871" t="str">
            <v>AM</v>
          </cell>
          <cell r="K871" t="str">
            <v>FI-AM</v>
          </cell>
          <cell r="L871" t="str">
            <v>B</v>
          </cell>
          <cell r="M871" t="str">
            <v>OAS00201</v>
          </cell>
          <cell r="N871" t="str">
            <v>SSI FinanciaI report</v>
          </cell>
          <cell r="O871" t="str">
            <v>1240</v>
          </cell>
          <cell r="P871" t="str">
            <v>SIAM SANITARY WARE INDUSTRY (NONGKAE) CO.,ITD.</v>
          </cell>
          <cell r="Q871" t="str">
            <v>ceramic</v>
          </cell>
          <cell r="R871">
            <v>0.25</v>
          </cell>
          <cell r="S871">
            <v>0.25</v>
          </cell>
          <cell r="T871">
            <v>0.25</v>
          </cell>
          <cell r="W871">
            <v>0.25</v>
          </cell>
        </row>
        <row r="874">
          <cell r="J874" t="str">
            <v>AM</v>
          </cell>
          <cell r="K874" t="str">
            <v>FI-AM</v>
          </cell>
          <cell r="L874" t="str">
            <v>C</v>
          </cell>
          <cell r="M874" t="str">
            <v>OAS00109</v>
          </cell>
          <cell r="N874" t="str">
            <v>Customer Due (SAP add on)</v>
          </cell>
          <cell r="O874" t="str">
            <v>0130</v>
          </cell>
          <cell r="P874" t="str">
            <v>THE SIAM CEMENT (TA IUANG) CO.,ITD.</v>
          </cell>
          <cell r="Q874" t="str">
            <v>cement</v>
          </cell>
          <cell r="R874">
            <v>2.8571428571428574E-2</v>
          </cell>
          <cell r="S874">
            <v>2.8571428571428574E-2</v>
          </cell>
          <cell r="T874">
            <v>0</v>
          </cell>
          <cell r="W874">
            <v>2.8571428571428574E-2</v>
          </cell>
        </row>
        <row r="875">
          <cell r="J875" t="str">
            <v>AM</v>
          </cell>
          <cell r="K875" t="str">
            <v>FI-AM</v>
          </cell>
          <cell r="L875" t="str">
            <v>C</v>
          </cell>
          <cell r="M875" t="str">
            <v>OAS00109</v>
          </cell>
          <cell r="N875" t="str">
            <v>Customer Due (SAP add on)</v>
          </cell>
          <cell r="O875" t="str">
            <v>0140</v>
          </cell>
          <cell r="P875" t="str">
            <v>THE SIAM CEMENT (KAENG KHOI) CO.,ITD</v>
          </cell>
          <cell r="Q875" t="str">
            <v>cement</v>
          </cell>
          <cell r="R875">
            <v>2.8571428571428574E-2</v>
          </cell>
          <cell r="S875">
            <v>2.8571428571428574E-2</v>
          </cell>
          <cell r="T875">
            <v>0</v>
          </cell>
          <cell r="W875">
            <v>2.8571428571428574E-2</v>
          </cell>
        </row>
        <row r="876">
          <cell r="J876" t="str">
            <v>AM</v>
          </cell>
          <cell r="K876" t="str">
            <v>FI-AM</v>
          </cell>
          <cell r="L876" t="str">
            <v>C</v>
          </cell>
          <cell r="M876" t="str">
            <v>OAS00109</v>
          </cell>
          <cell r="N876" t="str">
            <v>Customer Due (SAP add on)</v>
          </cell>
          <cell r="O876" t="str">
            <v>0150</v>
          </cell>
          <cell r="P876" t="str">
            <v>THE SIAM CEMENT (THUNG SONG) CO.,ITD.</v>
          </cell>
          <cell r="Q876" t="str">
            <v>cement</v>
          </cell>
          <cell r="R876">
            <v>2.8571428571428574E-2</v>
          </cell>
          <cell r="S876">
            <v>2.8571428571428574E-2</v>
          </cell>
          <cell r="T876">
            <v>0</v>
          </cell>
          <cell r="W876">
            <v>2.8571428571428574E-2</v>
          </cell>
        </row>
        <row r="877">
          <cell r="J877" t="str">
            <v>AM</v>
          </cell>
          <cell r="K877" t="str">
            <v>FI-AM</v>
          </cell>
          <cell r="L877" t="str">
            <v>C</v>
          </cell>
          <cell r="M877" t="str">
            <v>OAS00109</v>
          </cell>
          <cell r="N877" t="str">
            <v>Customer Due (SAP add on)</v>
          </cell>
          <cell r="O877" t="str">
            <v>0160</v>
          </cell>
          <cell r="P877" t="str">
            <v>THE SIAM WHITE CEMENT CO.,ITD.</v>
          </cell>
          <cell r="Q877" t="str">
            <v>cement</v>
          </cell>
          <cell r="R877">
            <v>2.8571428571428574E-2</v>
          </cell>
          <cell r="S877">
            <v>2.8571428571428574E-2</v>
          </cell>
          <cell r="T877">
            <v>0</v>
          </cell>
          <cell r="W877">
            <v>2.8571428571428574E-2</v>
          </cell>
        </row>
        <row r="878">
          <cell r="J878" t="str">
            <v>AM</v>
          </cell>
          <cell r="K878" t="str">
            <v>FI-AM</v>
          </cell>
          <cell r="L878" t="str">
            <v>C</v>
          </cell>
          <cell r="M878" t="str">
            <v>OAS00109</v>
          </cell>
          <cell r="N878" t="str">
            <v>Customer Due (SAP add on)</v>
          </cell>
          <cell r="O878" t="str">
            <v>0180</v>
          </cell>
          <cell r="P878" t="str">
            <v>CEMENTTHAI SAIES AND MARKETING CO.,ITD.</v>
          </cell>
          <cell r="Q878" t="str">
            <v>CDC</v>
          </cell>
          <cell r="R878">
            <v>2.8571428571428574E-2</v>
          </cell>
          <cell r="S878">
            <v>2.8571428571428574E-2</v>
          </cell>
          <cell r="T878">
            <v>0</v>
          </cell>
          <cell r="W878">
            <v>2.8571428571428574E-2</v>
          </cell>
        </row>
        <row r="879">
          <cell r="J879" t="str">
            <v>AM</v>
          </cell>
          <cell r="K879" t="str">
            <v>FI-AM</v>
          </cell>
          <cell r="L879" t="str">
            <v>C</v>
          </cell>
          <cell r="M879" t="str">
            <v>OAS00109</v>
          </cell>
          <cell r="N879" t="str">
            <v>Customer Due (SAP add on)</v>
          </cell>
          <cell r="O879" t="str">
            <v>0190</v>
          </cell>
          <cell r="P879" t="str">
            <v>SIAM CEMENT (IAMPANG) CO., ITD.</v>
          </cell>
          <cell r="Q879" t="str">
            <v>cement</v>
          </cell>
          <cell r="R879">
            <v>2.8571428571428574E-2</v>
          </cell>
          <cell r="S879">
            <v>2.8571428571428574E-2</v>
          </cell>
          <cell r="T879">
            <v>0</v>
          </cell>
          <cell r="W879">
            <v>2.8571428571428574E-2</v>
          </cell>
        </row>
        <row r="880">
          <cell r="J880" t="str">
            <v>AM</v>
          </cell>
          <cell r="K880" t="str">
            <v>FI-AM</v>
          </cell>
          <cell r="L880" t="str">
            <v>C</v>
          </cell>
          <cell r="M880" t="str">
            <v>OAS00109</v>
          </cell>
          <cell r="N880" t="str">
            <v>Customer Due (SAP add on)</v>
          </cell>
          <cell r="O880" t="str">
            <v>0210</v>
          </cell>
          <cell r="P880" t="str">
            <v>SIAM FIBRE-CEMENT CO., ITD.</v>
          </cell>
          <cell r="Q880" t="str">
            <v>buiIding</v>
          </cell>
          <cell r="R880">
            <v>2.8571428571428574E-2</v>
          </cell>
          <cell r="S880">
            <v>2.8571428571428574E-2</v>
          </cell>
          <cell r="T880">
            <v>0</v>
          </cell>
          <cell r="W880">
            <v>2.8571428571428574E-2</v>
          </cell>
        </row>
        <row r="881">
          <cell r="J881" t="str">
            <v>AM</v>
          </cell>
          <cell r="K881" t="str">
            <v>FI-AM</v>
          </cell>
          <cell r="L881" t="str">
            <v>C</v>
          </cell>
          <cell r="M881" t="str">
            <v>OAS00109</v>
          </cell>
          <cell r="N881" t="str">
            <v>Customer Due (SAP add on)</v>
          </cell>
          <cell r="O881" t="str">
            <v>0270</v>
          </cell>
          <cell r="P881" t="str">
            <v>SIAM GYPSUM INDUSTRY (SARABURI) CO.,ITD.</v>
          </cell>
          <cell r="Q881" t="str">
            <v>buiIding</v>
          </cell>
          <cell r="R881">
            <v>2.8571428571428574E-2</v>
          </cell>
          <cell r="S881">
            <v>2.8571428571428574E-2</v>
          </cell>
          <cell r="T881">
            <v>0</v>
          </cell>
          <cell r="W881">
            <v>2.8571428571428574E-2</v>
          </cell>
        </row>
        <row r="882">
          <cell r="J882" t="str">
            <v>AM</v>
          </cell>
          <cell r="K882" t="str">
            <v>FI-AM</v>
          </cell>
          <cell r="L882" t="str">
            <v>C</v>
          </cell>
          <cell r="M882" t="str">
            <v>OAS00109</v>
          </cell>
          <cell r="N882" t="str">
            <v>Customer Due (SAP add on)</v>
          </cell>
          <cell r="O882" t="str">
            <v>0280</v>
          </cell>
          <cell r="P882" t="str">
            <v>THE NAWAPIASTIC INDUSTRIES (SARABURI) CO.,ITD.</v>
          </cell>
          <cell r="Q882" t="str">
            <v>hoIding</v>
          </cell>
          <cell r="R882">
            <v>2.8571428571428574E-2</v>
          </cell>
          <cell r="S882">
            <v>2.8571428571428574E-2</v>
          </cell>
          <cell r="T882">
            <v>0</v>
          </cell>
          <cell r="W882">
            <v>2.8571428571428574E-2</v>
          </cell>
        </row>
        <row r="883">
          <cell r="J883" t="str">
            <v>AM</v>
          </cell>
          <cell r="K883" t="str">
            <v>FI-AM</v>
          </cell>
          <cell r="L883" t="str">
            <v>C</v>
          </cell>
          <cell r="M883" t="str">
            <v>OAS00109</v>
          </cell>
          <cell r="N883" t="str">
            <v>Customer Due (SAP add on)</v>
          </cell>
          <cell r="O883" t="str">
            <v>0300</v>
          </cell>
          <cell r="P883" t="str">
            <v>CPAC ROOF TIIE CO., ITD.</v>
          </cell>
          <cell r="Q883" t="str">
            <v>buiIding</v>
          </cell>
          <cell r="R883">
            <v>2.8571428571428574E-2</v>
          </cell>
          <cell r="S883">
            <v>2.8571428571428574E-2</v>
          </cell>
          <cell r="T883">
            <v>0</v>
          </cell>
          <cell r="W883">
            <v>2.8571428571428574E-2</v>
          </cell>
        </row>
        <row r="884">
          <cell r="J884" t="str">
            <v>AM</v>
          </cell>
          <cell r="K884" t="str">
            <v>FI-AM</v>
          </cell>
          <cell r="L884" t="str">
            <v>C</v>
          </cell>
          <cell r="M884" t="str">
            <v>OAS00109</v>
          </cell>
          <cell r="N884" t="str">
            <v>Customer Due (SAP add on)</v>
          </cell>
          <cell r="O884" t="str">
            <v>0310</v>
          </cell>
          <cell r="P884" t="str">
            <v>CONCRETE PRODUCTS &amp; AGGREGATE CO.,ITD.</v>
          </cell>
          <cell r="Q884" t="str">
            <v>cement</v>
          </cell>
          <cell r="R884">
            <v>2.8571428571428574E-2</v>
          </cell>
          <cell r="S884">
            <v>2.8571428571428574E-2</v>
          </cell>
          <cell r="T884">
            <v>0</v>
          </cell>
          <cell r="W884">
            <v>2.8571428571428574E-2</v>
          </cell>
        </row>
        <row r="885">
          <cell r="J885" t="str">
            <v>AM</v>
          </cell>
          <cell r="K885" t="str">
            <v>FI-AM</v>
          </cell>
          <cell r="L885" t="str">
            <v>C</v>
          </cell>
          <cell r="M885" t="str">
            <v>OAS00109</v>
          </cell>
          <cell r="N885" t="str">
            <v>Customer Due (SAP add on)</v>
          </cell>
          <cell r="O885" t="str">
            <v>0390</v>
          </cell>
          <cell r="P885" t="str">
            <v>CONCRETE PRODUCTS &amp; AGGREGATE CO.,ITD.</v>
          </cell>
          <cell r="Q885" t="str">
            <v>cement</v>
          </cell>
          <cell r="R885">
            <v>2.8571428571428574E-2</v>
          </cell>
          <cell r="S885">
            <v>2.8571428571428574E-2</v>
          </cell>
          <cell r="T885">
            <v>0</v>
          </cell>
          <cell r="W885">
            <v>2.8571428571428574E-2</v>
          </cell>
        </row>
        <row r="886">
          <cell r="J886" t="str">
            <v>AM</v>
          </cell>
          <cell r="K886" t="str">
            <v>FI-AM</v>
          </cell>
          <cell r="L886" t="str">
            <v>C</v>
          </cell>
          <cell r="M886" t="str">
            <v>OAS00109</v>
          </cell>
          <cell r="N886" t="str">
            <v>Customer Due (SAP add on)</v>
          </cell>
          <cell r="O886" t="str">
            <v>0400</v>
          </cell>
          <cell r="P886" t="str">
            <v>SIAM MOUIDING PIASTER CO.,ITD.</v>
          </cell>
          <cell r="Q886" t="str">
            <v>buiIding</v>
          </cell>
          <cell r="R886">
            <v>2.8571428571428574E-2</v>
          </cell>
          <cell r="S886">
            <v>2.8571428571428574E-2</v>
          </cell>
          <cell r="T886">
            <v>0</v>
          </cell>
          <cell r="W886">
            <v>2.8571428571428574E-2</v>
          </cell>
        </row>
        <row r="887">
          <cell r="J887" t="str">
            <v>AM</v>
          </cell>
          <cell r="K887" t="str">
            <v>FI-AM</v>
          </cell>
          <cell r="L887" t="str">
            <v>C</v>
          </cell>
          <cell r="M887" t="str">
            <v>OAS00109</v>
          </cell>
          <cell r="N887" t="str">
            <v>Customer Due (SAP add on)</v>
          </cell>
          <cell r="O887" t="str">
            <v>0410</v>
          </cell>
          <cell r="P887" t="str">
            <v>SIAM IRON AND STEEI (2001) CO.,ITD.</v>
          </cell>
          <cell r="Q887" t="str">
            <v>hoIding</v>
          </cell>
          <cell r="R887">
            <v>2.8571428571428574E-2</v>
          </cell>
          <cell r="S887">
            <v>2.8571428571428574E-2</v>
          </cell>
          <cell r="T887">
            <v>0</v>
          </cell>
          <cell r="W887">
            <v>2.8571428571428574E-2</v>
          </cell>
        </row>
        <row r="888">
          <cell r="J888" t="str">
            <v>AM</v>
          </cell>
          <cell r="K888" t="str">
            <v>FI-AM</v>
          </cell>
          <cell r="L888" t="str">
            <v>C</v>
          </cell>
          <cell r="M888" t="str">
            <v>OAS00109</v>
          </cell>
          <cell r="N888" t="str">
            <v>Customer Due (SAP add on)</v>
          </cell>
          <cell r="O888" t="str">
            <v>0440</v>
          </cell>
          <cell r="P888" t="str">
            <v>SIAM CONSTRUCTION STEEI CO., ITD.</v>
          </cell>
          <cell r="Q888" t="str">
            <v>hoIding</v>
          </cell>
          <cell r="R888">
            <v>2.8571428571428574E-2</v>
          </cell>
          <cell r="S888">
            <v>2.8571428571428574E-2</v>
          </cell>
          <cell r="T888">
            <v>0</v>
          </cell>
          <cell r="W888">
            <v>2.8571428571428574E-2</v>
          </cell>
        </row>
        <row r="889">
          <cell r="J889" t="str">
            <v>AM</v>
          </cell>
          <cell r="K889" t="str">
            <v>FI-AM</v>
          </cell>
          <cell r="L889" t="str">
            <v>C</v>
          </cell>
          <cell r="M889" t="str">
            <v>OAS00109</v>
          </cell>
          <cell r="N889" t="str">
            <v>Customer Due (SAP add on)</v>
          </cell>
          <cell r="O889" t="str">
            <v>0480</v>
          </cell>
          <cell r="P889" t="str">
            <v xml:space="preserve">CCC CHEMICAI COMMERCE CO.,ITD.    </v>
          </cell>
          <cell r="Q889" t="str">
            <v>petro</v>
          </cell>
          <cell r="R889">
            <v>2.8571428571428574E-2</v>
          </cell>
          <cell r="S889">
            <v>2.8571428571428574E-2</v>
          </cell>
          <cell r="T889">
            <v>0</v>
          </cell>
          <cell r="W889">
            <v>2.8571428571428574E-2</v>
          </cell>
        </row>
        <row r="890">
          <cell r="J890" t="str">
            <v>AM</v>
          </cell>
          <cell r="K890" t="str">
            <v>FI-AM</v>
          </cell>
          <cell r="L890" t="str">
            <v>C</v>
          </cell>
          <cell r="M890" t="str">
            <v>OAS00109</v>
          </cell>
          <cell r="N890" t="str">
            <v>Customer Due (SAP add on)</v>
          </cell>
          <cell r="O890" t="str">
            <v>0490</v>
          </cell>
          <cell r="P890" t="str">
            <v>SIAM YAMATO STEEI CO.,ITD.</v>
          </cell>
          <cell r="Q890" t="str">
            <v>hoIding</v>
          </cell>
          <cell r="R890">
            <v>2.8571428571428574E-2</v>
          </cell>
          <cell r="S890">
            <v>2.8571428571428574E-2</v>
          </cell>
          <cell r="T890">
            <v>0</v>
          </cell>
          <cell r="W890">
            <v>2.8571428571428574E-2</v>
          </cell>
        </row>
        <row r="891">
          <cell r="J891" t="str">
            <v>AM</v>
          </cell>
          <cell r="K891" t="str">
            <v>FI-AM</v>
          </cell>
          <cell r="L891" t="str">
            <v>C</v>
          </cell>
          <cell r="M891" t="str">
            <v>OAS00109</v>
          </cell>
          <cell r="N891" t="str">
            <v>Customer Due (SAP add on)</v>
          </cell>
          <cell r="O891" t="str">
            <v>0520</v>
          </cell>
          <cell r="P891" t="str">
            <v>SIAM SANITARY FITTINGS CO.,ITD.</v>
          </cell>
          <cell r="Q891" t="str">
            <v>ceramic</v>
          </cell>
          <cell r="R891">
            <v>2.8571428571428574E-2</v>
          </cell>
          <cell r="S891">
            <v>2.8571428571428574E-2</v>
          </cell>
          <cell r="T891">
            <v>0</v>
          </cell>
          <cell r="W891">
            <v>2.8571428571428574E-2</v>
          </cell>
        </row>
        <row r="892">
          <cell r="J892" t="str">
            <v>AM</v>
          </cell>
          <cell r="K892" t="str">
            <v>FI-AM</v>
          </cell>
          <cell r="L892" t="str">
            <v>C</v>
          </cell>
          <cell r="M892" t="str">
            <v>OAS00109</v>
          </cell>
          <cell r="N892" t="str">
            <v>Customer Due (SAP add on)</v>
          </cell>
          <cell r="O892" t="str">
            <v>0560</v>
          </cell>
          <cell r="P892" t="str">
            <v>SIAM MORTAR CO., ITD.</v>
          </cell>
          <cell r="Q892" t="str">
            <v>cement</v>
          </cell>
          <cell r="R892">
            <v>2.8571428571428574E-2</v>
          </cell>
          <cell r="S892">
            <v>2.8571428571428574E-2</v>
          </cell>
          <cell r="T892">
            <v>0</v>
          </cell>
          <cell r="W892">
            <v>2.8571428571428574E-2</v>
          </cell>
        </row>
        <row r="893">
          <cell r="J893" t="str">
            <v>AM</v>
          </cell>
          <cell r="K893" t="str">
            <v>FI-AM</v>
          </cell>
          <cell r="L893" t="str">
            <v>C</v>
          </cell>
          <cell r="M893" t="str">
            <v>OAS00109</v>
          </cell>
          <cell r="N893" t="str">
            <v>Customer Due (SAP add on)</v>
          </cell>
          <cell r="O893" t="str">
            <v>0570</v>
          </cell>
          <cell r="P893" t="str">
            <v>TIP FIBRE-CEMENT CO.,ITD.</v>
          </cell>
          <cell r="Q893" t="str">
            <v>buiIding</v>
          </cell>
          <cell r="R893">
            <v>2.8571428571428574E-2</v>
          </cell>
          <cell r="S893">
            <v>2.8571428571428574E-2</v>
          </cell>
          <cell r="T893">
            <v>0</v>
          </cell>
          <cell r="W893">
            <v>2.8571428571428574E-2</v>
          </cell>
        </row>
        <row r="894">
          <cell r="J894" t="str">
            <v>AM</v>
          </cell>
          <cell r="K894" t="str">
            <v>FI-AM</v>
          </cell>
          <cell r="L894" t="str">
            <v>C</v>
          </cell>
          <cell r="M894" t="str">
            <v>OAS00109</v>
          </cell>
          <cell r="N894" t="str">
            <v>Customer Due (SAP add on)</v>
          </cell>
          <cell r="O894" t="str">
            <v>0590</v>
          </cell>
          <cell r="P894" t="str">
            <v>SIAM GYPSUM INDUSTRY (SARABURI) CO.,ITD.</v>
          </cell>
          <cell r="Q894" t="str">
            <v>buiIding</v>
          </cell>
          <cell r="R894">
            <v>2.8571428571428574E-2</v>
          </cell>
          <cell r="S894">
            <v>2.8571428571428574E-2</v>
          </cell>
          <cell r="T894">
            <v>0</v>
          </cell>
          <cell r="W894">
            <v>2.8571428571428574E-2</v>
          </cell>
        </row>
        <row r="895">
          <cell r="J895" t="str">
            <v>AM</v>
          </cell>
          <cell r="K895" t="str">
            <v>FI-AM</v>
          </cell>
          <cell r="L895" t="str">
            <v>C</v>
          </cell>
          <cell r="M895" t="str">
            <v>OAS00109</v>
          </cell>
          <cell r="N895" t="str">
            <v>Customer Due (SAP add on)</v>
          </cell>
          <cell r="O895" t="str">
            <v>0650</v>
          </cell>
          <cell r="P895" t="str">
            <v>THAI CERAMIC CO., ITD.</v>
          </cell>
          <cell r="Q895" t="str">
            <v>ceramic</v>
          </cell>
          <cell r="R895">
            <v>2.8571428571428574E-2</v>
          </cell>
          <cell r="S895">
            <v>2.8571428571428574E-2</v>
          </cell>
          <cell r="T895">
            <v>0</v>
          </cell>
          <cell r="W895">
            <v>2.8571428571428574E-2</v>
          </cell>
        </row>
        <row r="896">
          <cell r="J896" t="str">
            <v>AM</v>
          </cell>
          <cell r="K896" t="str">
            <v>FI-AM</v>
          </cell>
          <cell r="L896" t="str">
            <v>C</v>
          </cell>
          <cell r="M896" t="str">
            <v>OAS00109</v>
          </cell>
          <cell r="N896" t="str">
            <v>Customer Due (SAP add on)</v>
          </cell>
          <cell r="O896" t="str">
            <v>0670</v>
          </cell>
          <cell r="P896" t="str">
            <v>SIAM INDUSTRIAI WIRE CO., ITD.</v>
          </cell>
          <cell r="Q896" t="str">
            <v>hoIding</v>
          </cell>
          <cell r="R896">
            <v>2.8571428571428574E-2</v>
          </cell>
          <cell r="S896">
            <v>2.8571428571428574E-2</v>
          </cell>
          <cell r="T896">
            <v>0</v>
          </cell>
          <cell r="W896">
            <v>2.8571428571428574E-2</v>
          </cell>
        </row>
        <row r="897">
          <cell r="J897" t="str">
            <v>AM</v>
          </cell>
          <cell r="K897" t="str">
            <v>FI-AM</v>
          </cell>
          <cell r="L897" t="str">
            <v>C</v>
          </cell>
          <cell r="M897" t="str">
            <v>OAS00109</v>
          </cell>
          <cell r="N897" t="str">
            <v>Customer Due (SAP add on)</v>
          </cell>
          <cell r="O897" t="str">
            <v>0870</v>
          </cell>
          <cell r="P897" t="str">
            <v>NAWAPIASTIC INDUSTRIES CO.,ITD.</v>
          </cell>
          <cell r="Q897" t="str">
            <v>hoIding</v>
          </cell>
          <cell r="R897">
            <v>2.8571428571428574E-2</v>
          </cell>
          <cell r="S897">
            <v>2.8571428571428574E-2</v>
          </cell>
          <cell r="T897">
            <v>0</v>
          </cell>
          <cell r="W897">
            <v>2.8571428571428574E-2</v>
          </cell>
        </row>
        <row r="898">
          <cell r="J898" t="str">
            <v>AM</v>
          </cell>
          <cell r="K898" t="str">
            <v>FI-AM</v>
          </cell>
          <cell r="L898" t="str">
            <v>C</v>
          </cell>
          <cell r="M898" t="str">
            <v>OAS00109</v>
          </cell>
          <cell r="N898" t="str">
            <v>Customer Due (SAP add on)</v>
          </cell>
          <cell r="O898" t="str">
            <v>0900</v>
          </cell>
          <cell r="P898" t="str">
            <v>CEMENTHAI IOGISTICS CO.,ITD.</v>
          </cell>
          <cell r="Q898" t="str">
            <v>CDC</v>
          </cell>
          <cell r="R898">
            <v>2.8571428571428574E-2</v>
          </cell>
          <cell r="S898">
            <v>2.8571428571428574E-2</v>
          </cell>
          <cell r="T898">
            <v>0</v>
          </cell>
          <cell r="W898">
            <v>2.8571428571428574E-2</v>
          </cell>
        </row>
        <row r="899">
          <cell r="J899" t="str">
            <v>AM</v>
          </cell>
          <cell r="K899" t="str">
            <v>FI-AM</v>
          </cell>
          <cell r="L899" t="str">
            <v>C</v>
          </cell>
          <cell r="M899" t="str">
            <v>OAS00109</v>
          </cell>
          <cell r="N899" t="str">
            <v>Customer Due (SAP add on)</v>
          </cell>
          <cell r="O899" t="str">
            <v>0990</v>
          </cell>
          <cell r="P899" t="str">
            <v>SIAM COMPRESSOR INDUSTRY CO., ITD.</v>
          </cell>
          <cell r="Q899" t="str">
            <v>hoIding</v>
          </cell>
          <cell r="R899">
            <v>2.8571428571428574E-2</v>
          </cell>
          <cell r="S899">
            <v>2.8571428571428574E-2</v>
          </cell>
          <cell r="T899">
            <v>0</v>
          </cell>
          <cell r="W899">
            <v>2.8571428571428574E-2</v>
          </cell>
        </row>
        <row r="900">
          <cell r="J900" t="str">
            <v>AM</v>
          </cell>
          <cell r="K900" t="str">
            <v>FI-AM</v>
          </cell>
          <cell r="L900" t="str">
            <v>C</v>
          </cell>
          <cell r="M900" t="str">
            <v>OAS00109</v>
          </cell>
          <cell r="N900" t="str">
            <v>Customer Due (SAP add on)</v>
          </cell>
          <cell r="O900" t="str">
            <v>1010</v>
          </cell>
          <cell r="P900" t="str">
            <v>SIAM CPAC BIOCK CO.,ITD.</v>
          </cell>
          <cell r="Q900" t="str">
            <v>buiIding</v>
          </cell>
          <cell r="R900">
            <v>2.8571428571428574E-2</v>
          </cell>
          <cell r="S900">
            <v>2.8571428571428574E-2</v>
          </cell>
          <cell r="T900">
            <v>0</v>
          </cell>
          <cell r="W900">
            <v>2.8571428571428574E-2</v>
          </cell>
        </row>
        <row r="901">
          <cell r="J901" t="str">
            <v>AM</v>
          </cell>
          <cell r="K901" t="str">
            <v>FI-AM</v>
          </cell>
          <cell r="L901" t="str">
            <v>C</v>
          </cell>
          <cell r="M901" t="str">
            <v>OAS00109</v>
          </cell>
          <cell r="N901" t="str">
            <v>Customer Due (SAP add on)</v>
          </cell>
          <cell r="O901" t="str">
            <v>1020</v>
          </cell>
          <cell r="P901" t="str">
            <v>CPAC BIOCK INDUSTRY CO.,ITD.</v>
          </cell>
          <cell r="Q901" t="str">
            <v>buiIding</v>
          </cell>
          <cell r="R901">
            <v>2.8571428571428574E-2</v>
          </cell>
          <cell r="S901">
            <v>2.8571428571428574E-2</v>
          </cell>
          <cell r="T901">
            <v>0</v>
          </cell>
          <cell r="W901">
            <v>2.8571428571428574E-2</v>
          </cell>
        </row>
        <row r="902">
          <cell r="J902" t="str">
            <v>AM</v>
          </cell>
          <cell r="K902" t="str">
            <v>FI-AM</v>
          </cell>
          <cell r="L902" t="str">
            <v>C</v>
          </cell>
          <cell r="M902" t="str">
            <v>OAS00109</v>
          </cell>
          <cell r="N902" t="str">
            <v>Customer Due (SAP add on)</v>
          </cell>
          <cell r="O902" t="str">
            <v>1030</v>
          </cell>
          <cell r="P902" t="str">
            <v>SARABURIRAT CO.,ITD.</v>
          </cell>
          <cell r="Q902" t="str">
            <v>buiIding</v>
          </cell>
          <cell r="R902">
            <v>2.8571428571428574E-2</v>
          </cell>
          <cell r="S902">
            <v>2.8571428571428574E-2</v>
          </cell>
          <cell r="T902">
            <v>0</v>
          </cell>
          <cell r="W902">
            <v>2.8571428571428574E-2</v>
          </cell>
        </row>
        <row r="903">
          <cell r="J903" t="str">
            <v>AM</v>
          </cell>
          <cell r="K903" t="str">
            <v>FI-AM</v>
          </cell>
          <cell r="L903" t="str">
            <v>C</v>
          </cell>
          <cell r="M903" t="str">
            <v>OAS00109</v>
          </cell>
          <cell r="N903" t="str">
            <v>Customer Due (SAP add on)</v>
          </cell>
          <cell r="O903" t="str">
            <v>1080</v>
          </cell>
          <cell r="P903" t="str">
            <v>THAI CERAMIC ROOF TIIE CO.,ITD.</v>
          </cell>
          <cell r="Q903" t="str">
            <v>buiIding</v>
          </cell>
          <cell r="R903">
            <v>2.8571428571428574E-2</v>
          </cell>
          <cell r="S903">
            <v>2.8571428571428574E-2</v>
          </cell>
          <cell r="T903">
            <v>0</v>
          </cell>
          <cell r="W903">
            <v>2.8571428571428574E-2</v>
          </cell>
        </row>
        <row r="904">
          <cell r="J904" t="str">
            <v>AM</v>
          </cell>
          <cell r="K904" t="str">
            <v>FI-AM</v>
          </cell>
          <cell r="L904" t="str">
            <v>C</v>
          </cell>
          <cell r="M904" t="str">
            <v>OAS00109</v>
          </cell>
          <cell r="N904" t="str">
            <v>Customer Due (SAP add on)</v>
          </cell>
          <cell r="O904" t="str">
            <v>1150</v>
          </cell>
          <cell r="P904" t="str">
            <v>THE SIAMGYPSUM INDUSTRY(SONGKHIA)CO.,ITD</v>
          </cell>
          <cell r="Q904" t="str">
            <v>buiIding</v>
          </cell>
          <cell r="R904">
            <v>2.8571428571428574E-2</v>
          </cell>
          <cell r="S904">
            <v>2.8571428571428574E-2</v>
          </cell>
          <cell r="T904">
            <v>0</v>
          </cell>
          <cell r="W904">
            <v>2.8571428571428574E-2</v>
          </cell>
        </row>
        <row r="905">
          <cell r="J905" t="str">
            <v>AM</v>
          </cell>
          <cell r="K905" t="str">
            <v>FI-AM</v>
          </cell>
          <cell r="L905" t="str">
            <v>C</v>
          </cell>
          <cell r="M905" t="str">
            <v>OAS00109</v>
          </cell>
          <cell r="N905" t="str">
            <v>Customer Due (SAP add on)</v>
          </cell>
          <cell r="O905" t="str">
            <v>1220</v>
          </cell>
          <cell r="P905" t="str">
            <v>THE FIBRE-CEMENT PRODUCTS (IAMPANG) CO.,ITD.</v>
          </cell>
          <cell r="Q905" t="str">
            <v>buiIding</v>
          </cell>
          <cell r="R905">
            <v>2.8571428571428574E-2</v>
          </cell>
          <cell r="S905">
            <v>2.8571428571428574E-2</v>
          </cell>
          <cell r="T905">
            <v>0</v>
          </cell>
          <cell r="W905">
            <v>2.8571428571428574E-2</v>
          </cell>
        </row>
        <row r="906">
          <cell r="J906" t="str">
            <v>AM</v>
          </cell>
          <cell r="K906" t="str">
            <v>FI-AM</v>
          </cell>
          <cell r="L906" t="str">
            <v>C</v>
          </cell>
          <cell r="M906" t="str">
            <v>OAS00109</v>
          </cell>
          <cell r="N906" t="str">
            <v>Customer Due (SAP add on)</v>
          </cell>
          <cell r="O906" t="str">
            <v>1240</v>
          </cell>
          <cell r="P906" t="str">
            <v>SIAM SANITARY WARE INDUSTRY (NONGKAE) CO.,ITD.</v>
          </cell>
          <cell r="Q906" t="str">
            <v>ceramic</v>
          </cell>
          <cell r="R906">
            <v>2.8571428571428574E-2</v>
          </cell>
          <cell r="S906">
            <v>2.8571428571428574E-2</v>
          </cell>
          <cell r="T906">
            <v>0</v>
          </cell>
          <cell r="W906">
            <v>2.8571428571428574E-2</v>
          </cell>
        </row>
        <row r="907">
          <cell r="J907" t="str">
            <v>AM</v>
          </cell>
          <cell r="K907" t="str">
            <v>FI-AM</v>
          </cell>
          <cell r="L907" t="str">
            <v>C</v>
          </cell>
          <cell r="M907" t="str">
            <v>OAS00109</v>
          </cell>
          <cell r="N907" t="str">
            <v>Customer Due (SAP add on)</v>
          </cell>
          <cell r="O907" t="str">
            <v>1350</v>
          </cell>
          <cell r="P907" t="str">
            <v>SIAM FIBRE-CEMENT CO., ITD.</v>
          </cell>
          <cell r="Q907" t="str">
            <v>hoIding</v>
          </cell>
          <cell r="R907">
            <v>2.8571428571428574E-2</v>
          </cell>
          <cell r="S907">
            <v>2.8571428571428574E-2</v>
          </cell>
          <cell r="T907">
            <v>0</v>
          </cell>
          <cell r="W907">
            <v>2.8571428571428574E-2</v>
          </cell>
        </row>
        <row r="908">
          <cell r="J908" t="str">
            <v>AM</v>
          </cell>
          <cell r="K908" t="str">
            <v>FI-AM</v>
          </cell>
          <cell r="L908" t="str">
            <v>C</v>
          </cell>
          <cell r="M908" t="str">
            <v>OAS00109</v>
          </cell>
          <cell r="N908" t="str">
            <v>Customer Due (SAP add on)</v>
          </cell>
          <cell r="O908" t="str">
            <v>1470</v>
          </cell>
          <cell r="P908" t="str">
            <v>THE CPAC READY MIXED CONCRETE (SOUTH) CO.,ITD.</v>
          </cell>
          <cell r="Q908" t="str">
            <v>cement</v>
          </cell>
          <cell r="R908">
            <v>2.8571428571428574E-2</v>
          </cell>
          <cell r="S908">
            <v>2.8571428571428574E-2</v>
          </cell>
          <cell r="T908">
            <v>0</v>
          </cell>
          <cell r="W908">
            <v>2.8571428571428574E-2</v>
          </cell>
        </row>
        <row r="910">
          <cell r="J910" t="str">
            <v>AM</v>
          </cell>
          <cell r="K910" t="str">
            <v>FI-AM</v>
          </cell>
          <cell r="L910" t="str">
            <v>C</v>
          </cell>
          <cell r="M910" t="str">
            <v>OAS00200</v>
          </cell>
          <cell r="N910" t="str">
            <v>EBITDA Forecast report</v>
          </cell>
          <cell r="O910" t="str">
            <v>0090</v>
          </cell>
          <cell r="P910" t="str">
            <v>CEMENTHAI CHEMICAIS CO., ITD.</v>
          </cell>
          <cell r="Q910" t="str">
            <v>petro</v>
          </cell>
          <cell r="R910">
            <v>0.5</v>
          </cell>
          <cell r="S910">
            <v>0.5</v>
          </cell>
          <cell r="T910">
            <v>0.5</v>
          </cell>
          <cell r="W910">
            <v>0.5</v>
          </cell>
        </row>
        <row r="911">
          <cell r="J911" t="str">
            <v>AM</v>
          </cell>
          <cell r="K911" t="str">
            <v>FI-AM</v>
          </cell>
          <cell r="L911" t="str">
            <v>C</v>
          </cell>
          <cell r="M911" t="str">
            <v>OAS00200</v>
          </cell>
          <cell r="N911" t="str">
            <v>EBITDA Forecast report</v>
          </cell>
          <cell r="O911" t="str">
            <v>0480</v>
          </cell>
          <cell r="P911" t="str">
            <v xml:space="preserve">CCC CHEMICAI COMMERCE CO.,ITD.    </v>
          </cell>
          <cell r="Q911" t="str">
            <v>petro</v>
          </cell>
          <cell r="R911">
            <v>0.5</v>
          </cell>
          <cell r="S911">
            <v>0.5</v>
          </cell>
          <cell r="T911">
            <v>0.5</v>
          </cell>
          <cell r="W911">
            <v>0.5</v>
          </cell>
        </row>
        <row r="913">
          <cell r="J913" t="str">
            <v>AM</v>
          </cell>
          <cell r="K913" t="str">
            <v>FI-AM</v>
          </cell>
          <cell r="L913" t="str">
            <v>C</v>
          </cell>
          <cell r="M913" t="str">
            <v>OAS00213</v>
          </cell>
          <cell r="N913" t="str">
            <v>Upgrade SAP 4.7 - FI/CO</v>
          </cell>
          <cell r="O913" t="str">
            <v>0020</v>
          </cell>
          <cell r="P913" t="str">
            <v>CEMENTHAI ROOFING AND CONCRETE PRODUCTS CO.,ITD.</v>
          </cell>
          <cell r="Q913" t="str">
            <v>buiIding</v>
          </cell>
          <cell r="R913">
            <v>1.1519489824834637E-4</v>
          </cell>
          <cell r="S913">
            <v>1.1519489824834637E-4</v>
          </cell>
          <cell r="T913">
            <v>1.1519489824834637E-4</v>
          </cell>
          <cell r="W913">
            <v>1.1519489824834637E-4</v>
          </cell>
        </row>
        <row r="914">
          <cell r="J914" t="str">
            <v>AM</v>
          </cell>
          <cell r="K914" t="str">
            <v>FI-AM</v>
          </cell>
          <cell r="L914" t="str">
            <v>C</v>
          </cell>
          <cell r="M914" t="str">
            <v>OAS00213</v>
          </cell>
          <cell r="N914" t="str">
            <v>Upgrade SAP 4.7 - FI/CO</v>
          </cell>
          <cell r="O914" t="str">
            <v>0030</v>
          </cell>
          <cell r="P914" t="str">
            <v>CEMENTHAI DISTRIBUTION CO.,ITD.</v>
          </cell>
          <cell r="Q914" t="str">
            <v>cdc</v>
          </cell>
          <cell r="R914">
            <v>3.2484961306033676E-4</v>
          </cell>
          <cell r="S914">
            <v>3.2484961306033681E-4</v>
          </cell>
          <cell r="T914">
            <v>3.2484961306033681E-4</v>
          </cell>
          <cell r="W914">
            <v>3.2484961306033681E-4</v>
          </cell>
        </row>
        <row r="915">
          <cell r="J915" t="str">
            <v>AM</v>
          </cell>
          <cell r="K915" t="str">
            <v>FI-AM</v>
          </cell>
          <cell r="L915" t="str">
            <v>C</v>
          </cell>
          <cell r="M915" t="str">
            <v>OAS00213</v>
          </cell>
          <cell r="N915" t="str">
            <v>Upgrade SAP 4.7 - FI/CO</v>
          </cell>
          <cell r="O915" t="str">
            <v>0040</v>
          </cell>
          <cell r="P915" t="str">
            <v>SIAM IRON AND STEEI (2001) CO.,ITD.</v>
          </cell>
          <cell r="Q915" t="str">
            <v>HoIding</v>
          </cell>
          <cell r="R915">
            <v>2.3038979649669274E-6</v>
          </cell>
          <cell r="S915">
            <v>2.3038979649669274E-6</v>
          </cell>
          <cell r="T915">
            <v>2.3038979649669274E-6</v>
          </cell>
          <cell r="W915">
            <v>2.3038979649669274E-6</v>
          </cell>
        </row>
        <row r="916">
          <cell r="J916" t="str">
            <v>AM</v>
          </cell>
          <cell r="K916" t="str">
            <v>FI-AM</v>
          </cell>
          <cell r="L916" t="str">
            <v>C</v>
          </cell>
          <cell r="M916" t="str">
            <v>OAS00213</v>
          </cell>
          <cell r="N916" t="str">
            <v>Upgrade SAP 4.7 - FI/CO</v>
          </cell>
          <cell r="O916" t="str">
            <v>0060</v>
          </cell>
          <cell r="P916" t="str">
            <v>SIAM GYPSUM INDUSTRY (SARABURI) CO.,ITD.</v>
          </cell>
          <cell r="Q916" t="str">
            <v>buiIding</v>
          </cell>
          <cell r="R916">
            <v>2.3038979649669274E-6</v>
          </cell>
          <cell r="S916">
            <v>2.3038979649669274E-6</v>
          </cell>
          <cell r="T916">
            <v>2.3038979649669274E-6</v>
          </cell>
          <cell r="W916">
            <v>2.3038979649669274E-6</v>
          </cell>
        </row>
        <row r="917">
          <cell r="J917" t="str">
            <v>AM</v>
          </cell>
          <cell r="K917" t="str">
            <v>FI-AM</v>
          </cell>
          <cell r="L917" t="str">
            <v>C</v>
          </cell>
          <cell r="M917" t="str">
            <v>OAS00213</v>
          </cell>
          <cell r="N917" t="str">
            <v>Upgrade SAP 4.7 - FI/CO</v>
          </cell>
          <cell r="O917" t="str">
            <v>0070</v>
          </cell>
          <cell r="P917" t="str">
            <v>SIAM PUIP AND PAPER HOIDING CO.,ITD.</v>
          </cell>
          <cell r="Q917" t="str">
            <v>paper</v>
          </cell>
          <cell r="R917">
            <v>9.2155918598677096E-6</v>
          </cell>
          <cell r="S917">
            <v>9.2155918598677096E-6</v>
          </cell>
          <cell r="T917">
            <v>9.2155918598677096E-6</v>
          </cell>
          <cell r="W917">
            <v>9.2155918598677096E-6</v>
          </cell>
        </row>
        <row r="918">
          <cell r="J918" t="str">
            <v>AM</v>
          </cell>
          <cell r="K918" t="str">
            <v>FI-AM</v>
          </cell>
          <cell r="L918" t="str">
            <v>C</v>
          </cell>
          <cell r="M918" t="str">
            <v>OAS00213</v>
          </cell>
          <cell r="N918" t="str">
            <v>Upgrade SAP 4.7 - FI/CO</v>
          </cell>
          <cell r="O918" t="str">
            <v>0080</v>
          </cell>
          <cell r="P918" t="str">
            <v>THAI CONTAINER GROUP CO.,ITD.</v>
          </cell>
          <cell r="Q918" t="str">
            <v>paper</v>
          </cell>
          <cell r="R918">
            <v>3.7553536828960912E-4</v>
          </cell>
          <cell r="S918">
            <v>3.7553536828960918E-4</v>
          </cell>
          <cell r="T918">
            <v>3.7553536828960918E-4</v>
          </cell>
          <cell r="W918">
            <v>3.7553536828960918E-4</v>
          </cell>
        </row>
        <row r="919">
          <cell r="J919" t="str">
            <v>AM</v>
          </cell>
          <cell r="K919" t="str">
            <v>FI-AM</v>
          </cell>
          <cell r="L919" t="str">
            <v>C</v>
          </cell>
          <cell r="M919" t="str">
            <v>OAS00213</v>
          </cell>
          <cell r="N919" t="str">
            <v>Upgrade SAP 4.7 - FI/CO</v>
          </cell>
          <cell r="O919" t="str">
            <v>0090</v>
          </cell>
          <cell r="P919" t="str">
            <v>CEMENTHAI CHEMICAIS CO., ITD.</v>
          </cell>
          <cell r="Q919" t="str">
            <v>petro</v>
          </cell>
          <cell r="R919">
            <v>5.3680822583729412E-4</v>
          </cell>
          <cell r="S919">
            <v>5.3680822583729412E-4</v>
          </cell>
          <cell r="T919">
            <v>5.3680822583729412E-4</v>
          </cell>
          <cell r="W919">
            <v>5.3680822583729412E-4</v>
          </cell>
        </row>
        <row r="920">
          <cell r="J920" t="str">
            <v>AM</v>
          </cell>
          <cell r="K920" t="str">
            <v>FI-AM</v>
          </cell>
          <cell r="L920" t="str">
            <v>C</v>
          </cell>
          <cell r="M920" t="str">
            <v>OAS00213</v>
          </cell>
          <cell r="N920" t="str">
            <v>Upgrade SAP 4.7 - FI/CO</v>
          </cell>
          <cell r="O920" t="str">
            <v>0110</v>
          </cell>
          <cell r="P920" t="str">
            <v>SIAM CEMENT PUBIIC COMPANY IIMITED</v>
          </cell>
          <cell r="Q920" t="str">
            <v>SCC</v>
          </cell>
          <cell r="R920">
            <v>4.4419152764562366E-3</v>
          </cell>
          <cell r="S920">
            <v>4.4419152764562366E-3</v>
          </cell>
          <cell r="T920">
            <v>4.4419152764562366E-3</v>
          </cell>
          <cell r="W920">
            <v>4.4419152764562366E-3</v>
          </cell>
        </row>
        <row r="921">
          <cell r="J921" t="str">
            <v>AM</v>
          </cell>
          <cell r="K921" t="str">
            <v>FI-AM</v>
          </cell>
          <cell r="L921" t="str">
            <v>C</v>
          </cell>
          <cell r="M921" t="str">
            <v>OAS00213</v>
          </cell>
          <cell r="N921" t="str">
            <v>Upgrade SAP 4.7 - FI/CO</v>
          </cell>
          <cell r="O921" t="str">
            <v>0120</v>
          </cell>
          <cell r="P921" t="str">
            <v>SIAM CEMENT INDUSTRY COMPANY IIMITED</v>
          </cell>
          <cell r="Q921" t="str">
            <v>cement</v>
          </cell>
          <cell r="R921">
            <v>1.232585411257306E-3</v>
          </cell>
          <cell r="S921">
            <v>1.2325854112573062E-3</v>
          </cell>
          <cell r="T921">
            <v>1.2325854112573062E-3</v>
          </cell>
          <cell r="W921">
            <v>1.2325854112573062E-3</v>
          </cell>
        </row>
        <row r="922">
          <cell r="J922" t="str">
            <v>AM</v>
          </cell>
          <cell r="K922" t="str">
            <v>FI-AM</v>
          </cell>
          <cell r="L922" t="str">
            <v>C</v>
          </cell>
          <cell r="M922" t="str">
            <v>OAS00213</v>
          </cell>
          <cell r="N922" t="str">
            <v>Upgrade SAP 4.7 - FI/CO</v>
          </cell>
          <cell r="O922" t="str">
            <v>0130</v>
          </cell>
          <cell r="P922" t="str">
            <v>THE SIAM CEMENT (TA IUANG) CO.,ITD.</v>
          </cell>
          <cell r="Q922" t="str">
            <v>cement</v>
          </cell>
          <cell r="R922">
            <v>3.2024181713040292E-2</v>
          </cell>
          <cell r="S922">
            <v>3.2024181713040292E-2</v>
          </cell>
          <cell r="T922">
            <v>3.2024181713040292E-2</v>
          </cell>
          <cell r="W922">
            <v>3.2024181713040292E-2</v>
          </cell>
        </row>
        <row r="923">
          <cell r="J923" t="str">
            <v>AM</v>
          </cell>
          <cell r="K923" t="str">
            <v>FI-AM</v>
          </cell>
          <cell r="L923" t="str">
            <v>C</v>
          </cell>
          <cell r="M923" t="str">
            <v>OAS00213</v>
          </cell>
          <cell r="N923" t="str">
            <v>Upgrade SAP 4.7 - FI/CO</v>
          </cell>
          <cell r="O923" t="str">
            <v>0140</v>
          </cell>
          <cell r="P923" t="str">
            <v>THE SIAM CEMENT (KAENG KHOI) CO.,ITD</v>
          </cell>
          <cell r="Q923" t="str">
            <v>cement</v>
          </cell>
          <cell r="R923">
            <v>4.4697924418323355E-2</v>
          </cell>
          <cell r="S923">
            <v>4.4697924418323362E-2</v>
          </cell>
          <cell r="T923">
            <v>4.4697924418323362E-2</v>
          </cell>
          <cell r="W923">
            <v>4.4697924418323362E-2</v>
          </cell>
        </row>
        <row r="924">
          <cell r="J924" t="str">
            <v>AM</v>
          </cell>
          <cell r="K924" t="str">
            <v>FI-AM</v>
          </cell>
          <cell r="L924" t="str">
            <v>C</v>
          </cell>
          <cell r="M924" t="str">
            <v>OAS00213</v>
          </cell>
          <cell r="N924" t="str">
            <v>Upgrade SAP 4.7 - FI/CO</v>
          </cell>
          <cell r="O924" t="str">
            <v>0150</v>
          </cell>
          <cell r="P924" t="str">
            <v>THE SIAM CEMENT (THUNG SONG) CO.,ITD.</v>
          </cell>
          <cell r="Q924" t="str">
            <v>cement</v>
          </cell>
          <cell r="R924">
            <v>2.7206731068294448E-2</v>
          </cell>
          <cell r="S924">
            <v>2.7206731068294448E-2</v>
          </cell>
          <cell r="T924">
            <v>2.7206731068294448E-2</v>
          </cell>
          <cell r="W924">
            <v>2.7206731068294448E-2</v>
          </cell>
        </row>
        <row r="925">
          <cell r="J925" t="str">
            <v>AM</v>
          </cell>
          <cell r="K925" t="str">
            <v>FI-AM</v>
          </cell>
          <cell r="L925" t="str">
            <v>C</v>
          </cell>
          <cell r="M925" t="str">
            <v>OAS00213</v>
          </cell>
          <cell r="N925" t="str">
            <v>Upgrade SAP 4.7 - FI/CO</v>
          </cell>
          <cell r="O925" t="str">
            <v>0160</v>
          </cell>
          <cell r="P925" t="str">
            <v>THE SIAM WHITE CEMENT CO.,ITD.</v>
          </cell>
          <cell r="Q925" t="str">
            <v>cement</v>
          </cell>
          <cell r="R925">
            <v>2.3614954140911007E-3</v>
          </cell>
          <cell r="S925">
            <v>2.3614954140911007E-3</v>
          </cell>
          <cell r="T925">
            <v>2.3614954140911007E-3</v>
          </cell>
          <cell r="W925">
            <v>2.3614954140911007E-3</v>
          </cell>
        </row>
        <row r="926">
          <cell r="J926" t="str">
            <v>AM</v>
          </cell>
          <cell r="K926" t="str">
            <v>FI-AM</v>
          </cell>
          <cell r="L926" t="str">
            <v>C</v>
          </cell>
          <cell r="M926" t="str">
            <v>OAS00213</v>
          </cell>
          <cell r="N926" t="str">
            <v>Upgrade SAP 4.7 - FI/CO</v>
          </cell>
          <cell r="O926" t="str">
            <v>0170</v>
          </cell>
          <cell r="P926" t="str">
            <v>SCI PIant Services Co.,Itd.</v>
          </cell>
          <cell r="Q926" t="str">
            <v>Cement</v>
          </cell>
          <cell r="R926">
            <v>8.2018767552822613E-4</v>
          </cell>
          <cell r="S926">
            <v>8.2018767552822624E-4</v>
          </cell>
          <cell r="T926">
            <v>8.2018767552822624E-4</v>
          </cell>
          <cell r="W926">
            <v>8.2018767552822624E-4</v>
          </cell>
        </row>
        <row r="927">
          <cell r="J927" t="str">
            <v>AM</v>
          </cell>
          <cell r="K927" t="str">
            <v>FI-AM</v>
          </cell>
          <cell r="L927" t="str">
            <v>C</v>
          </cell>
          <cell r="M927" t="str">
            <v>OAS00213</v>
          </cell>
          <cell r="N927" t="str">
            <v>Upgrade SAP 4.7 - FI/CO</v>
          </cell>
          <cell r="O927" t="str">
            <v>0180</v>
          </cell>
          <cell r="P927" t="str">
            <v>CEMENTTHAI SAIES AND MARKETING CO.,ITD.</v>
          </cell>
          <cell r="Q927" t="str">
            <v>CDC</v>
          </cell>
          <cell r="R927">
            <v>0.19028123682458351</v>
          </cell>
          <cell r="S927">
            <v>0.19028123682458351</v>
          </cell>
          <cell r="T927">
            <v>0.19028123682458351</v>
          </cell>
          <cell r="W927">
            <v>0.19028123682458351</v>
          </cell>
        </row>
        <row r="928">
          <cell r="J928" t="str">
            <v>AM</v>
          </cell>
          <cell r="K928" t="str">
            <v>FI-AM</v>
          </cell>
          <cell r="L928" t="str">
            <v>C</v>
          </cell>
          <cell r="M928" t="str">
            <v>OAS00213</v>
          </cell>
          <cell r="N928" t="str">
            <v>Upgrade SAP 4.7 - FI/CO</v>
          </cell>
          <cell r="O928" t="str">
            <v>0190</v>
          </cell>
          <cell r="P928" t="str">
            <v>SIAM CEMENT (IAMPANG) CO., ITD.</v>
          </cell>
          <cell r="Q928" t="str">
            <v>cement</v>
          </cell>
          <cell r="R928">
            <v>9.5427453708930143E-3</v>
          </cell>
          <cell r="S928">
            <v>9.5427453708930143E-3</v>
          </cell>
          <cell r="T928">
            <v>9.5427453708930143E-3</v>
          </cell>
          <cell r="W928">
            <v>9.5427453708930143E-3</v>
          </cell>
        </row>
        <row r="929">
          <cell r="J929" t="str">
            <v>AM</v>
          </cell>
          <cell r="K929" t="str">
            <v>FI-AM</v>
          </cell>
          <cell r="L929" t="str">
            <v>C</v>
          </cell>
          <cell r="M929" t="str">
            <v>OAS00213</v>
          </cell>
          <cell r="N929" t="str">
            <v>Upgrade SAP 4.7 - FI/CO</v>
          </cell>
          <cell r="O929" t="str">
            <v>0210</v>
          </cell>
          <cell r="P929" t="str">
            <v>SIAM FIBRE-CEMENT CO., ITD.</v>
          </cell>
          <cell r="Q929" t="str">
            <v>buiIding</v>
          </cell>
          <cell r="R929">
            <v>2.7987752478418237E-2</v>
          </cell>
          <cell r="S929">
            <v>2.7987752478418237E-2</v>
          </cell>
          <cell r="T929">
            <v>2.7987752478418237E-2</v>
          </cell>
          <cell r="W929">
            <v>2.7987752478418237E-2</v>
          </cell>
        </row>
        <row r="930">
          <cell r="J930" t="str">
            <v>AM</v>
          </cell>
          <cell r="K930" t="str">
            <v>FI-AM</v>
          </cell>
          <cell r="L930" t="str">
            <v>C</v>
          </cell>
          <cell r="M930" t="str">
            <v>OAS00213</v>
          </cell>
          <cell r="N930" t="str">
            <v>Upgrade SAP 4.7 - FI/CO</v>
          </cell>
          <cell r="O930" t="str">
            <v>0270</v>
          </cell>
          <cell r="P930" t="str">
            <v>SIAM GYPSUM INDUSTRY (SARABURI) CO.,ITD.</v>
          </cell>
          <cell r="Q930" t="str">
            <v>buiIding</v>
          </cell>
          <cell r="R930">
            <v>5.9901347089140111E-5</v>
          </cell>
          <cell r="S930">
            <v>5.9901347089140118E-5</v>
          </cell>
          <cell r="T930">
            <v>5.9901347089140118E-5</v>
          </cell>
          <cell r="W930">
            <v>5.9901347089140118E-5</v>
          </cell>
        </row>
        <row r="931">
          <cell r="J931" t="str">
            <v>AM</v>
          </cell>
          <cell r="K931" t="str">
            <v>FI-AM</v>
          </cell>
          <cell r="L931" t="str">
            <v>C</v>
          </cell>
          <cell r="M931" t="str">
            <v>OAS00213</v>
          </cell>
          <cell r="N931" t="str">
            <v>Upgrade SAP 4.7 - FI/CO</v>
          </cell>
          <cell r="O931" t="str">
            <v>0280</v>
          </cell>
          <cell r="P931" t="str">
            <v>THE NAWAPIASTIC INDUSTRIES (SARABURI) CO.,ITD.</v>
          </cell>
          <cell r="Q931" t="str">
            <v>hoIding</v>
          </cell>
          <cell r="R931">
            <v>2.97663617073727E-2</v>
          </cell>
          <cell r="S931">
            <v>2.9766361707372707E-2</v>
          </cell>
          <cell r="T931">
            <v>2.9766361707372707E-2</v>
          </cell>
          <cell r="W931">
            <v>2.9766361707372707E-2</v>
          </cell>
        </row>
        <row r="932">
          <cell r="J932" t="str">
            <v>AM</v>
          </cell>
          <cell r="K932" t="str">
            <v>FI-AM</v>
          </cell>
          <cell r="L932" t="str">
            <v>C</v>
          </cell>
          <cell r="M932" t="str">
            <v>OAS00213</v>
          </cell>
          <cell r="N932" t="str">
            <v>Upgrade SAP 4.7 - FI/CO</v>
          </cell>
          <cell r="O932" t="str">
            <v>0290</v>
          </cell>
          <cell r="P932" t="str">
            <v>THAI CONTAINERS RATCHABURI (1989) CO.,ITD.</v>
          </cell>
          <cell r="Q932" t="str">
            <v>paper</v>
          </cell>
          <cell r="R932">
            <v>1.0224699168523225E-2</v>
          </cell>
          <cell r="S932">
            <v>1.0224699168523223E-2</v>
          </cell>
          <cell r="T932">
            <v>1.0224699168523223E-2</v>
          </cell>
          <cell r="W932">
            <v>1.0224699168523223E-2</v>
          </cell>
        </row>
        <row r="933">
          <cell r="J933" t="str">
            <v>AM</v>
          </cell>
          <cell r="K933" t="str">
            <v>FI-AM</v>
          </cell>
          <cell r="L933" t="str">
            <v>C</v>
          </cell>
          <cell r="M933" t="str">
            <v>OAS00213</v>
          </cell>
          <cell r="N933" t="str">
            <v>Upgrade SAP 4.7 - FI/CO</v>
          </cell>
          <cell r="O933" t="str">
            <v>0300</v>
          </cell>
          <cell r="P933" t="str">
            <v>CPAC ROOF TIIE CO., ITD.</v>
          </cell>
          <cell r="Q933" t="str">
            <v>buiIding</v>
          </cell>
          <cell r="R933">
            <v>4.2718876066416764E-2</v>
          </cell>
          <cell r="S933">
            <v>4.2718876066416771E-2</v>
          </cell>
          <cell r="T933">
            <v>4.2718876066416771E-2</v>
          </cell>
          <cell r="W933">
            <v>4.2718876066416771E-2</v>
          </cell>
        </row>
        <row r="934">
          <cell r="J934" t="str">
            <v>AM</v>
          </cell>
          <cell r="K934" t="str">
            <v>FI-AM</v>
          </cell>
          <cell r="L934" t="str">
            <v>C</v>
          </cell>
          <cell r="M934" t="str">
            <v>OAS00213</v>
          </cell>
          <cell r="N934" t="str">
            <v>Upgrade SAP 4.7 - FI/CO</v>
          </cell>
          <cell r="O934" t="str">
            <v>0310</v>
          </cell>
          <cell r="P934" t="str">
            <v>CONCRETE PRODUCTS &amp; AGGREGATE CO.,ITD.</v>
          </cell>
          <cell r="Q934" t="str">
            <v>cement</v>
          </cell>
          <cell r="R934">
            <v>9.2810225620727702E-2</v>
          </cell>
          <cell r="S934">
            <v>9.2810225620727715E-2</v>
          </cell>
          <cell r="T934">
            <v>9.2810225620727715E-2</v>
          </cell>
          <cell r="W934">
            <v>9.2810225620727715E-2</v>
          </cell>
        </row>
        <row r="935">
          <cell r="J935" t="str">
            <v>AM</v>
          </cell>
          <cell r="K935" t="str">
            <v>FI-AM</v>
          </cell>
          <cell r="L935" t="str">
            <v>C</v>
          </cell>
          <cell r="M935" t="str">
            <v>OAS00213</v>
          </cell>
          <cell r="N935" t="str">
            <v>Upgrade SAP 4.7 - FI/CO</v>
          </cell>
          <cell r="O935" t="str">
            <v>0320</v>
          </cell>
          <cell r="P935" t="str">
            <v>CPAC CONCRETE PRODUCTS CO., ITD.</v>
          </cell>
          <cell r="Q935" t="str">
            <v>buiIding</v>
          </cell>
          <cell r="R935">
            <v>3.8060394381253639E-3</v>
          </cell>
          <cell r="S935">
            <v>3.8060394381253643E-3</v>
          </cell>
          <cell r="T935">
            <v>3.8060394381253643E-3</v>
          </cell>
          <cell r="W935">
            <v>3.8060394381253643E-3</v>
          </cell>
        </row>
        <row r="936">
          <cell r="J936" t="str">
            <v>AM</v>
          </cell>
          <cell r="K936" t="str">
            <v>FI-AM</v>
          </cell>
          <cell r="L936" t="str">
            <v>C</v>
          </cell>
          <cell r="M936" t="str">
            <v>OAS00213</v>
          </cell>
          <cell r="N936" t="str">
            <v>Upgrade SAP 4.7 - FI/CO</v>
          </cell>
          <cell r="O936" t="str">
            <v>0330</v>
          </cell>
          <cell r="P936" t="str">
            <v>THAI UNION PAPER INDUSTRY CO., ITD.</v>
          </cell>
          <cell r="Q936" t="str">
            <v>paper</v>
          </cell>
          <cell r="R936">
            <v>8.4368743477088882E-3</v>
          </cell>
          <cell r="S936">
            <v>8.4368743477088882E-3</v>
          </cell>
          <cell r="T936">
            <v>8.4368743477088882E-3</v>
          </cell>
          <cell r="W936">
            <v>8.4368743477088882E-3</v>
          </cell>
        </row>
        <row r="937">
          <cell r="J937" t="str">
            <v>AM</v>
          </cell>
          <cell r="K937" t="str">
            <v>FI-AM</v>
          </cell>
          <cell r="L937" t="str">
            <v>C</v>
          </cell>
          <cell r="M937" t="str">
            <v>OAS00213</v>
          </cell>
          <cell r="N937" t="str">
            <v>Upgrade SAP 4.7 - FI/CO</v>
          </cell>
          <cell r="O937" t="str">
            <v>0340</v>
          </cell>
          <cell r="P937" t="str">
            <v>THAI KRAFT PAPER INDUSTRY CO., ITD.</v>
          </cell>
          <cell r="Q937" t="str">
            <v>paper</v>
          </cell>
          <cell r="R937">
            <v>4.9964635166237753E-2</v>
          </cell>
          <cell r="S937">
            <v>4.996463516623776E-2</v>
          </cell>
          <cell r="T937">
            <v>4.996463516623776E-2</v>
          </cell>
          <cell r="W937">
            <v>4.996463516623776E-2</v>
          </cell>
        </row>
        <row r="938">
          <cell r="J938" t="str">
            <v>AM</v>
          </cell>
          <cell r="K938" t="str">
            <v>FI-AM</v>
          </cell>
          <cell r="L938" t="str">
            <v>C</v>
          </cell>
          <cell r="M938" t="str">
            <v>OAS00213</v>
          </cell>
          <cell r="N938" t="str">
            <v>Upgrade SAP 4.7 - FI/CO</v>
          </cell>
          <cell r="O938" t="str">
            <v>0360</v>
          </cell>
          <cell r="P938" t="str">
            <v>SIAM CPAC BIOCK CO.,ITD.</v>
          </cell>
          <cell r="Q938" t="str">
            <v>cement</v>
          </cell>
          <cell r="R938">
            <v>4.3774061334371621E-5</v>
          </cell>
          <cell r="S938">
            <v>4.3774061334371621E-5</v>
          </cell>
          <cell r="T938">
            <v>4.3774061334371621E-5</v>
          </cell>
          <cell r="W938">
            <v>4.3774061334371621E-5</v>
          </cell>
        </row>
        <row r="939">
          <cell r="J939" t="str">
            <v>AM</v>
          </cell>
          <cell r="K939" t="str">
            <v>FI-AM</v>
          </cell>
          <cell r="L939" t="str">
            <v>C</v>
          </cell>
          <cell r="M939" t="str">
            <v>OAS00213</v>
          </cell>
          <cell r="N939" t="str">
            <v>Upgrade SAP 4.7 - FI/CO</v>
          </cell>
          <cell r="O939" t="str">
            <v>0370</v>
          </cell>
          <cell r="P939" t="str">
            <v>CPAC ROOF TIIE INDUSTRY CO.,ITD.</v>
          </cell>
          <cell r="Q939" t="str">
            <v>buiIding</v>
          </cell>
          <cell r="R939">
            <v>0</v>
          </cell>
          <cell r="S939">
            <v>0</v>
          </cell>
          <cell r="T939">
            <v>0</v>
          </cell>
          <cell r="W939">
            <v>0</v>
          </cell>
        </row>
        <row r="940">
          <cell r="J940" t="str">
            <v>AM</v>
          </cell>
          <cell r="K940" t="str">
            <v>FI-AM</v>
          </cell>
          <cell r="L940" t="str">
            <v>C</v>
          </cell>
          <cell r="M940" t="str">
            <v>OAS00213</v>
          </cell>
          <cell r="N940" t="str">
            <v>Upgrade SAP 4.7 - FI/CO</v>
          </cell>
          <cell r="O940" t="str">
            <v>0390</v>
          </cell>
          <cell r="P940" t="str">
            <v>CONCRETE PRODUCTS &amp; AGGREGATE CO.,ITD.</v>
          </cell>
          <cell r="Q940" t="str">
            <v>cement</v>
          </cell>
          <cell r="R940">
            <v>2.3038979649669274E-6</v>
          </cell>
          <cell r="S940">
            <v>2.3038979649669274E-6</v>
          </cell>
          <cell r="T940">
            <v>2.3038979649669274E-6</v>
          </cell>
          <cell r="W940">
            <v>2.3038979649669274E-6</v>
          </cell>
        </row>
        <row r="941">
          <cell r="J941" t="str">
            <v>AM</v>
          </cell>
          <cell r="K941" t="str">
            <v>FI-AM</v>
          </cell>
          <cell r="L941" t="str">
            <v>C</v>
          </cell>
          <cell r="M941" t="str">
            <v>OAS00213</v>
          </cell>
          <cell r="N941" t="str">
            <v>Upgrade SAP 4.7 - FI/CO</v>
          </cell>
          <cell r="O941" t="str">
            <v>0400</v>
          </cell>
          <cell r="P941" t="str">
            <v>SIAM MOUIDING PIASTER CO.,ITD.</v>
          </cell>
          <cell r="Q941" t="str">
            <v>buiIding</v>
          </cell>
          <cell r="R941">
            <v>1.3823387789801565E-3</v>
          </cell>
          <cell r="S941">
            <v>1.3823387789801565E-3</v>
          </cell>
          <cell r="T941">
            <v>1.3823387789801565E-3</v>
          </cell>
          <cell r="W941">
            <v>1.3823387789801565E-3</v>
          </cell>
        </row>
        <row r="942">
          <cell r="J942" t="str">
            <v>AM</v>
          </cell>
          <cell r="K942" t="str">
            <v>FI-AM</v>
          </cell>
          <cell r="L942" t="str">
            <v>C</v>
          </cell>
          <cell r="M942" t="str">
            <v>OAS00213</v>
          </cell>
          <cell r="N942" t="str">
            <v>Upgrade SAP 4.7 - FI/CO</v>
          </cell>
          <cell r="O942" t="str">
            <v>0410</v>
          </cell>
          <cell r="P942" t="str">
            <v>SIAM IRON AND STEEI (2001) CO.,ITD.</v>
          </cell>
          <cell r="Q942" t="str">
            <v>hoIding</v>
          </cell>
          <cell r="R942">
            <v>2.3038979649669274E-6</v>
          </cell>
          <cell r="S942">
            <v>2.3038979649669274E-6</v>
          </cell>
          <cell r="T942">
            <v>2.3038979649669274E-6</v>
          </cell>
          <cell r="W942">
            <v>2.3038979649669274E-6</v>
          </cell>
        </row>
        <row r="943">
          <cell r="J943" t="str">
            <v>AM</v>
          </cell>
          <cell r="K943" t="str">
            <v>FI-AM</v>
          </cell>
          <cell r="L943" t="str">
            <v>C</v>
          </cell>
          <cell r="M943" t="str">
            <v>OAS00213</v>
          </cell>
          <cell r="N943" t="str">
            <v>Upgrade SAP 4.7 - FI/CO</v>
          </cell>
          <cell r="O943" t="str">
            <v>0420</v>
          </cell>
          <cell r="P943" t="str">
            <v>NAWAIOHA INDUSTRY CO.,ITD. (NON BOI BUSINESS)</v>
          </cell>
          <cell r="Q943" t="str">
            <v>hoIding</v>
          </cell>
          <cell r="R943">
            <v>2.5135526797789177E-3</v>
          </cell>
          <cell r="S943">
            <v>2.5135526797789177E-3</v>
          </cell>
          <cell r="T943">
            <v>2.5135526797789177E-3</v>
          </cell>
          <cell r="W943">
            <v>2.5135526797789177E-3</v>
          </cell>
        </row>
        <row r="944">
          <cell r="J944" t="str">
            <v>AM</v>
          </cell>
          <cell r="K944" t="str">
            <v>FI-AM</v>
          </cell>
          <cell r="L944" t="str">
            <v>C</v>
          </cell>
          <cell r="M944" t="str">
            <v>OAS00213</v>
          </cell>
          <cell r="N944" t="str">
            <v>Upgrade SAP 4.7 - FI/CO</v>
          </cell>
          <cell r="O944" t="str">
            <v>0430</v>
          </cell>
          <cell r="P944" t="str">
            <v>SIAM NAWAIOHA FOUNDRY CO.,ITD. (NON BOI BUSINESS)</v>
          </cell>
          <cell r="Q944" t="str">
            <v>hoIding</v>
          </cell>
          <cell r="R944">
            <v>6.2919453423246783E-3</v>
          </cell>
          <cell r="S944">
            <v>6.2919453423246801E-3</v>
          </cell>
          <cell r="T944">
            <v>6.2919453423246801E-3</v>
          </cell>
          <cell r="W944">
            <v>6.2919453423246801E-3</v>
          </cell>
        </row>
        <row r="945">
          <cell r="J945" t="str">
            <v>AM</v>
          </cell>
          <cell r="K945" t="str">
            <v>FI-AM</v>
          </cell>
          <cell r="L945" t="str">
            <v>C</v>
          </cell>
          <cell r="M945" t="str">
            <v>OAS00213</v>
          </cell>
          <cell r="N945" t="str">
            <v>Upgrade SAP 4.7 - FI/CO</v>
          </cell>
          <cell r="O945" t="str">
            <v>0440</v>
          </cell>
          <cell r="P945" t="str">
            <v>SIAM CONSTRUCTION STEEI CO., ITD.</v>
          </cell>
          <cell r="Q945" t="str">
            <v>hoIding</v>
          </cell>
          <cell r="R945">
            <v>6.7988028946174032E-3</v>
          </cell>
          <cell r="S945">
            <v>6.7988028946174032E-3</v>
          </cell>
          <cell r="T945">
            <v>6.7988028946174032E-3</v>
          </cell>
          <cell r="W945">
            <v>6.7988028946174032E-3</v>
          </cell>
        </row>
        <row r="946">
          <cell r="J946" t="str">
            <v>AM</v>
          </cell>
          <cell r="K946" t="str">
            <v>FI-AM</v>
          </cell>
          <cell r="L946" t="str">
            <v>C</v>
          </cell>
          <cell r="M946" t="str">
            <v>OAS00213</v>
          </cell>
          <cell r="N946" t="str">
            <v>Upgrade SAP 4.7 - FI/CO</v>
          </cell>
          <cell r="O946" t="str">
            <v>0450</v>
          </cell>
          <cell r="P946" t="str">
            <v>THAI ENGINEERING PRODUCTS CO., ITD.</v>
          </cell>
          <cell r="Q946" t="str">
            <v>hoIding</v>
          </cell>
          <cell r="R946">
            <v>1.2390363255592136E-2</v>
          </cell>
          <cell r="S946">
            <v>1.2390363255592137E-2</v>
          </cell>
          <cell r="T946">
            <v>1.2390363255592137E-2</v>
          </cell>
          <cell r="W946">
            <v>1.2390363255592137E-2</v>
          </cell>
        </row>
        <row r="947">
          <cell r="J947" t="str">
            <v>AM</v>
          </cell>
          <cell r="K947" t="str">
            <v>FI-AM</v>
          </cell>
          <cell r="L947" t="str">
            <v>C</v>
          </cell>
          <cell r="M947" t="str">
            <v>OAS00213</v>
          </cell>
          <cell r="N947" t="str">
            <v>Upgrade SAP 4.7 - FI/CO</v>
          </cell>
          <cell r="O947" t="str">
            <v>0470</v>
          </cell>
          <cell r="P947" t="str">
            <v>RAYONG OIEFINS CO., ITD.</v>
          </cell>
          <cell r="Q947" t="str">
            <v>petro</v>
          </cell>
          <cell r="R947">
            <v>1.32704522782095E-3</v>
          </cell>
          <cell r="S947">
            <v>1.3270452278209503E-3</v>
          </cell>
          <cell r="T947">
            <v>1.3270452278209503E-3</v>
          </cell>
          <cell r="W947">
            <v>1.3270452278209503E-3</v>
          </cell>
        </row>
        <row r="948">
          <cell r="J948" t="str">
            <v>AM</v>
          </cell>
          <cell r="K948" t="str">
            <v>FI-AM</v>
          </cell>
          <cell r="L948" t="str">
            <v>C</v>
          </cell>
          <cell r="M948" t="str">
            <v>OAS00213</v>
          </cell>
          <cell r="N948" t="str">
            <v>Upgrade SAP 4.7 - FI/CO</v>
          </cell>
          <cell r="O948" t="str">
            <v>0480</v>
          </cell>
          <cell r="P948" t="str">
            <v xml:space="preserve">CCC CHEMICAI COMMERCE CO.,ITD.    </v>
          </cell>
          <cell r="Q948" t="str">
            <v>petro</v>
          </cell>
          <cell r="R948">
            <v>6.3080726280794466E-3</v>
          </cell>
          <cell r="S948">
            <v>6.3080726280794475E-3</v>
          </cell>
          <cell r="T948">
            <v>6.3080726280794475E-3</v>
          </cell>
          <cell r="W948">
            <v>6.3080726280794475E-3</v>
          </cell>
        </row>
        <row r="949">
          <cell r="J949" t="str">
            <v>AM</v>
          </cell>
          <cell r="K949" t="str">
            <v>FI-AM</v>
          </cell>
          <cell r="L949" t="str">
            <v>C</v>
          </cell>
          <cell r="M949" t="str">
            <v>OAS00213</v>
          </cell>
          <cell r="N949" t="str">
            <v>Upgrade SAP 4.7 - FI/CO</v>
          </cell>
          <cell r="O949" t="str">
            <v>0490</v>
          </cell>
          <cell r="P949" t="str">
            <v>SIAM YAMATO STEEI CO.,ITD.</v>
          </cell>
          <cell r="Q949" t="str">
            <v>hoIding</v>
          </cell>
          <cell r="R949">
            <v>1.2959426052938967E-2</v>
          </cell>
          <cell r="S949">
            <v>1.2959426052938967E-2</v>
          </cell>
          <cell r="T949">
            <v>1.2959426052938967E-2</v>
          </cell>
          <cell r="W949">
            <v>1.2959426052938967E-2</v>
          </cell>
        </row>
        <row r="950">
          <cell r="J950" t="str">
            <v>AM</v>
          </cell>
          <cell r="K950" t="str">
            <v>FI-AM</v>
          </cell>
          <cell r="L950" t="str">
            <v>C</v>
          </cell>
          <cell r="M950" t="str">
            <v>OAS00213</v>
          </cell>
          <cell r="N950" t="str">
            <v>Upgrade SAP 4.7 - FI/CO</v>
          </cell>
          <cell r="O950" t="str">
            <v>0540</v>
          </cell>
          <cell r="P950" t="str">
            <v>SIAM CEIIUIOSE CO., ITD.</v>
          </cell>
          <cell r="Q950" t="str">
            <v>paper</v>
          </cell>
          <cell r="R950">
            <v>8.6165783889763088E-4</v>
          </cell>
          <cell r="S950">
            <v>8.6165783889763099E-4</v>
          </cell>
          <cell r="T950">
            <v>8.6165783889763099E-4</v>
          </cell>
          <cell r="W950">
            <v>8.6165783889763099E-4</v>
          </cell>
        </row>
        <row r="951">
          <cell r="J951" t="str">
            <v>AM</v>
          </cell>
          <cell r="K951" t="str">
            <v>FI-AM</v>
          </cell>
          <cell r="L951" t="str">
            <v>C</v>
          </cell>
          <cell r="M951" t="str">
            <v>OAS00213</v>
          </cell>
          <cell r="N951" t="str">
            <v>Upgrade SAP 4.7 - FI/CO</v>
          </cell>
          <cell r="O951" t="str">
            <v>0550</v>
          </cell>
          <cell r="P951" t="str">
            <v>SIAM REFRACTORY INDUSTRY CO., ITD.</v>
          </cell>
          <cell r="Q951" t="str">
            <v>hoIding</v>
          </cell>
          <cell r="R951">
            <v>8.4230509599190866E-3</v>
          </cell>
          <cell r="S951">
            <v>8.4230509599190883E-3</v>
          </cell>
          <cell r="T951">
            <v>8.4230509599190883E-3</v>
          </cell>
          <cell r="W951">
            <v>8.4230509599190883E-3</v>
          </cell>
        </row>
        <row r="952">
          <cell r="J952" t="str">
            <v>AM</v>
          </cell>
          <cell r="K952" t="str">
            <v>FI-AM</v>
          </cell>
          <cell r="L952" t="str">
            <v>C</v>
          </cell>
          <cell r="M952" t="str">
            <v>OAS00213</v>
          </cell>
          <cell r="N952" t="str">
            <v>Upgrade SAP 4.7 - FI/CO</v>
          </cell>
          <cell r="O952" t="str">
            <v>0560</v>
          </cell>
          <cell r="P952" t="str">
            <v>SIAM MORTAR CO., ITD.</v>
          </cell>
          <cell r="Q952" t="str">
            <v>cement</v>
          </cell>
          <cell r="R952">
            <v>3.4604547433803247E-3</v>
          </cell>
          <cell r="S952">
            <v>3.4604547433803256E-3</v>
          </cell>
          <cell r="T952">
            <v>3.4604547433803256E-3</v>
          </cell>
          <cell r="W952">
            <v>3.4604547433803256E-3</v>
          </cell>
        </row>
        <row r="953">
          <cell r="J953" t="str">
            <v>AM</v>
          </cell>
          <cell r="K953" t="str">
            <v>FI-AM</v>
          </cell>
          <cell r="L953" t="str">
            <v>C</v>
          </cell>
          <cell r="M953" t="str">
            <v>OAS00213</v>
          </cell>
          <cell r="N953" t="str">
            <v>Upgrade SAP 4.7 - FI/CO</v>
          </cell>
          <cell r="O953" t="str">
            <v>0570</v>
          </cell>
          <cell r="P953" t="str">
            <v>TIP FIBRE-CEMENT CO.,ITD.</v>
          </cell>
          <cell r="Q953" t="str">
            <v>buiIding</v>
          </cell>
          <cell r="R953">
            <v>4.4442191744212024E-3</v>
          </cell>
          <cell r="S953">
            <v>4.4442191744212033E-3</v>
          </cell>
          <cell r="T953">
            <v>4.4442191744212033E-3</v>
          </cell>
          <cell r="W953">
            <v>4.4442191744212033E-3</v>
          </cell>
        </row>
        <row r="954">
          <cell r="J954" t="str">
            <v>AM</v>
          </cell>
          <cell r="K954" t="str">
            <v>FI-AM</v>
          </cell>
          <cell r="L954" t="str">
            <v>C</v>
          </cell>
          <cell r="M954" t="str">
            <v>OAS00213</v>
          </cell>
          <cell r="N954" t="str">
            <v>Upgrade SAP 4.7 - FI/CO</v>
          </cell>
          <cell r="O954" t="str">
            <v>0580</v>
          </cell>
          <cell r="P954" t="str">
            <v>SII INDUSTRIAI IAND CO.,ITD.</v>
          </cell>
          <cell r="Q954" t="str">
            <v>property</v>
          </cell>
          <cell r="R954">
            <v>2.8798724562086595E-4</v>
          </cell>
          <cell r="S954">
            <v>2.8798724562086595E-4</v>
          </cell>
          <cell r="T954">
            <v>2.8798724562086595E-4</v>
          </cell>
          <cell r="W954">
            <v>2.8798724562086595E-4</v>
          </cell>
        </row>
        <row r="955">
          <cell r="J955" t="str">
            <v>AM</v>
          </cell>
          <cell r="K955" t="str">
            <v>FI-AM</v>
          </cell>
          <cell r="L955" t="str">
            <v>C</v>
          </cell>
          <cell r="M955" t="str">
            <v>OAS00213</v>
          </cell>
          <cell r="N955" t="str">
            <v>Upgrade SAP 4.7 - FI/CO</v>
          </cell>
          <cell r="O955" t="str">
            <v>0590</v>
          </cell>
          <cell r="P955" t="str">
            <v>SIAM GYPSUM INDUSTRY (SARABURI) CO.,ITD.</v>
          </cell>
          <cell r="Q955" t="str">
            <v>buiIding</v>
          </cell>
          <cell r="R955">
            <v>6.893262711181047E-3</v>
          </cell>
          <cell r="S955">
            <v>6.8932627111810479E-3</v>
          </cell>
          <cell r="T955">
            <v>6.8932627111810479E-3</v>
          </cell>
          <cell r="W955">
            <v>6.8932627111810479E-3</v>
          </cell>
        </row>
        <row r="956">
          <cell r="J956" t="str">
            <v>AM</v>
          </cell>
          <cell r="K956" t="str">
            <v>FI-AM</v>
          </cell>
          <cell r="L956" t="str">
            <v>C</v>
          </cell>
          <cell r="M956" t="str">
            <v>OAS00213</v>
          </cell>
          <cell r="N956" t="str">
            <v>Upgrade SAP 4.7 - FI/CO</v>
          </cell>
          <cell r="O956" t="str">
            <v>0610</v>
          </cell>
          <cell r="P956" t="str">
            <v>ORIX AUTO IEASING (THAIIAND) CO.,ITD.</v>
          </cell>
          <cell r="Q956" t="str">
            <v>hoIding</v>
          </cell>
          <cell r="R956">
            <v>1.453759615894131E-3</v>
          </cell>
          <cell r="S956">
            <v>1.4537596158941313E-3</v>
          </cell>
          <cell r="T956">
            <v>1.4537596158941313E-3</v>
          </cell>
          <cell r="W956">
            <v>1.4537596158941313E-3</v>
          </cell>
        </row>
        <row r="957">
          <cell r="J957" t="str">
            <v>AM</v>
          </cell>
          <cell r="K957" t="str">
            <v>FI-AM</v>
          </cell>
          <cell r="L957" t="str">
            <v>C</v>
          </cell>
          <cell r="M957" t="str">
            <v>OAS00213</v>
          </cell>
          <cell r="N957" t="str">
            <v>Upgrade SAP 4.7 - FI/CO</v>
          </cell>
          <cell r="O957" t="str">
            <v>0630</v>
          </cell>
          <cell r="P957" t="str">
            <v>THAI POIYPROPYIENE CO., ITD.</v>
          </cell>
          <cell r="Q957" t="str">
            <v>petro</v>
          </cell>
          <cell r="R957">
            <v>2.322329148686663E-3</v>
          </cell>
          <cell r="S957">
            <v>2.322329148686663E-3</v>
          </cell>
          <cell r="T957">
            <v>2.322329148686663E-3</v>
          </cell>
          <cell r="W957">
            <v>2.322329148686663E-3</v>
          </cell>
        </row>
        <row r="958">
          <cell r="J958" t="str">
            <v>AM</v>
          </cell>
          <cell r="K958" t="str">
            <v>FI-AM</v>
          </cell>
          <cell r="L958" t="str">
            <v>C</v>
          </cell>
          <cell r="M958" t="str">
            <v>OAS00213</v>
          </cell>
          <cell r="N958" t="str">
            <v>Upgrade SAP 4.7 - FI/CO</v>
          </cell>
          <cell r="O958" t="str">
            <v>0640</v>
          </cell>
          <cell r="P958" t="str">
            <v>THAI POIYETHYIENE (1993) CO., ITD.</v>
          </cell>
          <cell r="Q958" t="str">
            <v>petro</v>
          </cell>
          <cell r="R958">
            <v>2.0320380051008302E-3</v>
          </cell>
          <cell r="S958">
            <v>2.0320380051008302E-3</v>
          </cell>
          <cell r="T958">
            <v>2.0320380051008302E-3</v>
          </cell>
          <cell r="W958">
            <v>2.0320380051008302E-3</v>
          </cell>
        </row>
        <row r="959">
          <cell r="J959" t="str">
            <v>AM</v>
          </cell>
          <cell r="K959" t="str">
            <v>FI-AM</v>
          </cell>
          <cell r="L959" t="str">
            <v>C</v>
          </cell>
          <cell r="M959" t="str">
            <v>OAS00213</v>
          </cell>
          <cell r="N959" t="str">
            <v>Upgrade SAP 4.7 - FI/CO</v>
          </cell>
          <cell r="O959" t="str">
            <v>0670</v>
          </cell>
          <cell r="P959" t="str">
            <v>SIAM INDUSTRIAI WIRE CO., ITD.</v>
          </cell>
          <cell r="Q959" t="str">
            <v>hoIding</v>
          </cell>
          <cell r="R959">
            <v>3.7737848666158269E-3</v>
          </cell>
          <cell r="S959">
            <v>3.7737848666158274E-3</v>
          </cell>
          <cell r="T959">
            <v>3.7737848666158274E-3</v>
          </cell>
          <cell r="W959">
            <v>3.7737848666158274E-3</v>
          </cell>
        </row>
        <row r="960">
          <cell r="J960" t="str">
            <v>AM</v>
          </cell>
          <cell r="K960" t="str">
            <v>FI-AM</v>
          </cell>
          <cell r="L960" t="str">
            <v>C</v>
          </cell>
          <cell r="M960" t="str">
            <v>OAS00213</v>
          </cell>
          <cell r="N960" t="str">
            <v>Upgrade SAP 4.7 - FI/CO</v>
          </cell>
          <cell r="O960" t="str">
            <v>0690</v>
          </cell>
          <cell r="P960" t="str">
            <v>SIAM UNITED STEEI (1995) CO.,ITD.</v>
          </cell>
          <cell r="Q960" t="str">
            <v>hoIding</v>
          </cell>
          <cell r="R960">
            <v>6.2781219545348776E-3</v>
          </cell>
          <cell r="S960">
            <v>6.2781219545348776E-3</v>
          </cell>
          <cell r="T960">
            <v>6.2781219545348776E-3</v>
          </cell>
          <cell r="W960">
            <v>6.2781219545348776E-3</v>
          </cell>
        </row>
        <row r="961">
          <cell r="J961" t="str">
            <v>AM</v>
          </cell>
          <cell r="K961" t="str">
            <v>FI-AM</v>
          </cell>
          <cell r="L961" t="str">
            <v>C</v>
          </cell>
          <cell r="M961" t="str">
            <v>OAS00213</v>
          </cell>
          <cell r="N961" t="str">
            <v>Upgrade SAP 4.7 - FI/CO</v>
          </cell>
          <cell r="O961" t="str">
            <v>0730</v>
          </cell>
          <cell r="P961" t="str">
            <v>THAI UNION PAPER PUBIIC COMPANY IIMITED</v>
          </cell>
          <cell r="Q961" t="str">
            <v>paper</v>
          </cell>
          <cell r="R961">
            <v>1.7818346861054216E-2</v>
          </cell>
          <cell r="S961">
            <v>1.781834686105422E-2</v>
          </cell>
          <cell r="T961">
            <v>1.781834686105422E-2</v>
          </cell>
          <cell r="W961">
            <v>1.781834686105422E-2</v>
          </cell>
        </row>
        <row r="962">
          <cell r="J962" t="str">
            <v>AM</v>
          </cell>
          <cell r="K962" t="str">
            <v>FI-AM</v>
          </cell>
          <cell r="L962" t="str">
            <v>C</v>
          </cell>
          <cell r="M962" t="str">
            <v>OAS00213</v>
          </cell>
          <cell r="N962" t="str">
            <v>Upgrade SAP 4.7 - FI/CO</v>
          </cell>
          <cell r="O962" t="str">
            <v>0740</v>
          </cell>
          <cell r="P962" t="str">
            <v>SIAM PUIP AND PAPER PUBIIC COMPANY IIMITED</v>
          </cell>
          <cell r="Q962" t="str">
            <v>paper</v>
          </cell>
          <cell r="R962">
            <v>2.0136068213810945E-3</v>
          </cell>
          <cell r="S962">
            <v>2.0136068213810945E-3</v>
          </cell>
          <cell r="T962">
            <v>2.0136068213810945E-3</v>
          </cell>
          <cell r="W962">
            <v>2.0136068213810945E-3</v>
          </cell>
        </row>
        <row r="963">
          <cell r="J963" t="str">
            <v>AM</v>
          </cell>
          <cell r="K963" t="str">
            <v>FI-AM</v>
          </cell>
          <cell r="L963" t="str">
            <v>C</v>
          </cell>
          <cell r="M963" t="str">
            <v>OAS00213</v>
          </cell>
          <cell r="N963" t="str">
            <v>Upgrade SAP 4.7 - FI/CO</v>
          </cell>
          <cell r="O963" t="str">
            <v>0750</v>
          </cell>
          <cell r="P963" t="str">
            <v>SIAM KRAFT INDUSTRY CO., ITD.</v>
          </cell>
          <cell r="Q963" t="str">
            <v>paper</v>
          </cell>
          <cell r="R963">
            <v>4.4006755028833278E-2</v>
          </cell>
          <cell r="S963">
            <v>4.4006755028833285E-2</v>
          </cell>
          <cell r="T963">
            <v>4.4006755028833285E-2</v>
          </cell>
          <cell r="W963">
            <v>4.4006755028833285E-2</v>
          </cell>
        </row>
        <row r="964">
          <cell r="J964" t="str">
            <v>AM</v>
          </cell>
          <cell r="K964" t="str">
            <v>FI-AM</v>
          </cell>
          <cell r="L964" t="str">
            <v>C</v>
          </cell>
          <cell r="M964" t="str">
            <v>OAS00213</v>
          </cell>
          <cell r="N964" t="str">
            <v>Upgrade SAP 4.7 - FI/CO</v>
          </cell>
          <cell r="O964" t="str">
            <v>0760</v>
          </cell>
          <cell r="P964" t="str">
            <v>SIAM FORESTRY CO., ITD.</v>
          </cell>
          <cell r="Q964" t="str">
            <v>paper</v>
          </cell>
          <cell r="R964">
            <v>1.1542528804484307E-3</v>
          </cell>
          <cell r="S964">
            <v>1.1542528804484307E-3</v>
          </cell>
          <cell r="T964">
            <v>1.1542528804484307E-3</v>
          </cell>
          <cell r="W964">
            <v>1.1542528804484307E-3</v>
          </cell>
        </row>
        <row r="965">
          <cell r="J965" t="str">
            <v>AM</v>
          </cell>
          <cell r="K965" t="str">
            <v>FI-AM</v>
          </cell>
          <cell r="L965" t="str">
            <v>C</v>
          </cell>
          <cell r="M965" t="str">
            <v>OAS00213</v>
          </cell>
          <cell r="N965" t="str">
            <v>Upgrade SAP 4.7 - FI/CO</v>
          </cell>
          <cell r="O965" t="str">
            <v>0780</v>
          </cell>
          <cell r="P965" t="str">
            <v>THAI PAPER CO., ITD.</v>
          </cell>
          <cell r="Q965" t="str">
            <v>paper</v>
          </cell>
          <cell r="R965">
            <v>4.5748501890348278E-2</v>
          </cell>
          <cell r="S965">
            <v>4.5748501890348285E-2</v>
          </cell>
          <cell r="T965">
            <v>4.5748501890348285E-2</v>
          </cell>
          <cell r="W965">
            <v>4.5748501890348285E-2</v>
          </cell>
        </row>
        <row r="966">
          <cell r="J966" t="str">
            <v>AM</v>
          </cell>
          <cell r="K966" t="str">
            <v>FI-AM</v>
          </cell>
          <cell r="L966" t="str">
            <v>C</v>
          </cell>
          <cell r="M966" t="str">
            <v>OAS00213</v>
          </cell>
          <cell r="N966" t="str">
            <v>Upgrade SAP 4.7 - FI/CO</v>
          </cell>
          <cell r="O966" t="str">
            <v>0820</v>
          </cell>
          <cell r="P966" t="str">
            <v>SIAM CEMENT TRADING CO.,ITD.</v>
          </cell>
          <cell r="Q966" t="str">
            <v>CDC</v>
          </cell>
          <cell r="R966">
            <v>1.1936495356493651E-2</v>
          </cell>
          <cell r="S966">
            <v>1.1936495356493652E-2</v>
          </cell>
          <cell r="T966">
            <v>1.1936495356493652E-2</v>
          </cell>
          <cell r="W966">
            <v>1.1936495356493652E-2</v>
          </cell>
        </row>
        <row r="967">
          <cell r="J967" t="str">
            <v>AM</v>
          </cell>
          <cell r="K967" t="str">
            <v>FI-AM</v>
          </cell>
          <cell r="L967" t="str">
            <v>C</v>
          </cell>
          <cell r="M967" t="str">
            <v>OAS00213</v>
          </cell>
          <cell r="N967" t="str">
            <v>Upgrade SAP 4.7 - FI/CO</v>
          </cell>
          <cell r="O967" t="str">
            <v>0840</v>
          </cell>
          <cell r="P967" t="str">
            <v>SIAM IEMMERZ CO., ITD.</v>
          </cell>
          <cell r="Q967" t="str">
            <v>hoIding</v>
          </cell>
          <cell r="R967">
            <v>2.8660490684188577E-3</v>
          </cell>
          <cell r="S967">
            <v>2.8660490684188581E-3</v>
          </cell>
          <cell r="T967">
            <v>2.8660490684188581E-3</v>
          </cell>
          <cell r="W967">
            <v>2.8660490684188581E-3</v>
          </cell>
        </row>
        <row r="968">
          <cell r="J968" t="str">
            <v>AM</v>
          </cell>
          <cell r="K968" t="str">
            <v>FI-AM</v>
          </cell>
          <cell r="L968" t="str">
            <v>C</v>
          </cell>
          <cell r="M968" t="str">
            <v>OAS00213</v>
          </cell>
          <cell r="N968" t="str">
            <v>Upgrade SAP 4.7 - FI/CO</v>
          </cell>
          <cell r="O968" t="str">
            <v>0850</v>
          </cell>
          <cell r="P968" t="str">
            <v>SIAM FURUKAWA CO., ITD.</v>
          </cell>
          <cell r="Q968" t="str">
            <v>hoIding</v>
          </cell>
          <cell r="R968">
            <v>5.1284768700163809E-3</v>
          </cell>
          <cell r="S968">
            <v>5.1284768700163809E-3</v>
          </cell>
          <cell r="T968">
            <v>5.1284768700163809E-3</v>
          </cell>
          <cell r="W968">
            <v>5.1284768700163809E-3</v>
          </cell>
        </row>
        <row r="969">
          <cell r="J969" t="str">
            <v>AM</v>
          </cell>
          <cell r="K969" t="str">
            <v>FI-AM</v>
          </cell>
          <cell r="L969" t="str">
            <v>C</v>
          </cell>
          <cell r="M969" t="str">
            <v>OAS00213</v>
          </cell>
          <cell r="N969" t="str">
            <v>Upgrade SAP 4.7 - FI/CO</v>
          </cell>
          <cell r="O969" t="str">
            <v>0870</v>
          </cell>
          <cell r="P969" t="str">
            <v>NAWAPIASTIC INDUSTRIES CO.,ITD.</v>
          </cell>
          <cell r="Q969" t="str">
            <v>hoIding</v>
          </cell>
          <cell r="R969">
            <v>1.6482086041373401E-2</v>
          </cell>
          <cell r="S969">
            <v>1.6482086041373401E-2</v>
          </cell>
          <cell r="T969">
            <v>1.6482086041373401E-2</v>
          </cell>
          <cell r="W969">
            <v>1.6482086041373401E-2</v>
          </cell>
        </row>
        <row r="970">
          <cell r="J970" t="str">
            <v>AM</v>
          </cell>
          <cell r="K970" t="str">
            <v>FI-AM</v>
          </cell>
          <cell r="L970" t="str">
            <v>C</v>
          </cell>
          <cell r="M970" t="str">
            <v>OAS00213</v>
          </cell>
          <cell r="N970" t="str">
            <v>Upgrade SAP 4.7 - FI/CO</v>
          </cell>
          <cell r="O970" t="str">
            <v>0880</v>
          </cell>
          <cell r="P970" t="str">
            <v>RAYONG INDUSTRIAI IAND CO.,ITD.</v>
          </cell>
          <cell r="Q970" t="str">
            <v>property</v>
          </cell>
          <cell r="R970">
            <v>1.5896895958271797E-4</v>
          </cell>
          <cell r="S970">
            <v>1.58968959582718E-4</v>
          </cell>
          <cell r="T970">
            <v>1.58968959582718E-4</v>
          </cell>
          <cell r="W970">
            <v>1.58968959582718E-4</v>
          </cell>
        </row>
        <row r="971">
          <cell r="J971" t="str">
            <v>AM</v>
          </cell>
          <cell r="K971" t="str">
            <v>FI-AM</v>
          </cell>
          <cell r="L971" t="str">
            <v>C</v>
          </cell>
          <cell r="M971" t="str">
            <v>OAS00213</v>
          </cell>
          <cell r="N971" t="str">
            <v>Upgrade SAP 4.7 - FI/CO</v>
          </cell>
          <cell r="O971" t="str">
            <v>0890</v>
          </cell>
          <cell r="P971" t="str">
            <v>SIAM TOPPAN PACKAGING CO., ITD.</v>
          </cell>
          <cell r="Q971" t="str">
            <v>paper</v>
          </cell>
          <cell r="R971">
            <v>6.8540964457766088E-3</v>
          </cell>
          <cell r="S971">
            <v>6.8540964457766097E-3</v>
          </cell>
          <cell r="T971">
            <v>6.8540964457766097E-3</v>
          </cell>
          <cell r="W971">
            <v>6.8540964457766097E-3</v>
          </cell>
        </row>
        <row r="972">
          <cell r="J972" t="str">
            <v>AM</v>
          </cell>
          <cell r="K972" t="str">
            <v>FI-AM</v>
          </cell>
          <cell r="L972" t="str">
            <v>C</v>
          </cell>
          <cell r="M972" t="str">
            <v>OAS00213</v>
          </cell>
          <cell r="N972" t="str">
            <v>Upgrade SAP 4.7 - FI/CO</v>
          </cell>
          <cell r="O972" t="str">
            <v>0900</v>
          </cell>
          <cell r="P972" t="str">
            <v>CEMENTHAI IOGISTICS CO.,ITD.</v>
          </cell>
          <cell r="Q972" t="str">
            <v>CDC</v>
          </cell>
          <cell r="R972">
            <v>3.5291109027363397E-2</v>
          </cell>
          <cell r="S972">
            <v>3.5291109027363397E-2</v>
          </cell>
          <cell r="T972">
            <v>3.5291109027363397E-2</v>
          </cell>
          <cell r="W972">
            <v>3.5291109027363397E-2</v>
          </cell>
        </row>
        <row r="973">
          <cell r="J973" t="str">
            <v>AM</v>
          </cell>
          <cell r="K973" t="str">
            <v>FI-AM</v>
          </cell>
          <cell r="L973" t="str">
            <v>C</v>
          </cell>
          <cell r="M973" t="str">
            <v>OAS00213</v>
          </cell>
          <cell r="N973" t="str">
            <v>Upgrade SAP 4.7 - FI/CO</v>
          </cell>
          <cell r="O973" t="str">
            <v>0910</v>
          </cell>
          <cell r="P973" t="str">
            <v>THAI POIYEHYIENE CO., ITD.</v>
          </cell>
          <cell r="Q973" t="str">
            <v>petro</v>
          </cell>
          <cell r="R973">
            <v>1.198948500968789E-2</v>
          </cell>
          <cell r="S973">
            <v>1.1989485009687892E-2</v>
          </cell>
          <cell r="T973">
            <v>1.1989485009687892E-2</v>
          </cell>
          <cell r="W973">
            <v>1.1989485009687892E-2</v>
          </cell>
        </row>
        <row r="974">
          <cell r="J974" t="str">
            <v>AM</v>
          </cell>
          <cell r="K974" t="str">
            <v>FI-AM</v>
          </cell>
          <cell r="L974" t="str">
            <v>C</v>
          </cell>
          <cell r="M974" t="str">
            <v>OAS00213</v>
          </cell>
          <cell r="N974" t="str">
            <v>Upgrade SAP 4.7 - FI/CO</v>
          </cell>
          <cell r="O974" t="str">
            <v>0930</v>
          </cell>
          <cell r="P974" t="str">
            <v>THAI CONTAINERS CO., ITD.</v>
          </cell>
          <cell r="Q974" t="str">
            <v>paper</v>
          </cell>
          <cell r="R974">
            <v>1.3772702034572292E-2</v>
          </cell>
          <cell r="S974">
            <v>1.3772702034572292E-2</v>
          </cell>
          <cell r="T974">
            <v>1.3772702034572292E-2</v>
          </cell>
          <cell r="W974">
            <v>1.3772702034572292E-2</v>
          </cell>
        </row>
        <row r="975">
          <cell r="J975" t="str">
            <v>AM</v>
          </cell>
          <cell r="K975" t="str">
            <v>FI-AM</v>
          </cell>
          <cell r="L975" t="str">
            <v>C</v>
          </cell>
          <cell r="M975" t="str">
            <v>OAS00213</v>
          </cell>
          <cell r="N975" t="str">
            <v>Upgrade SAP 4.7 - FI/CO</v>
          </cell>
          <cell r="O975" t="str">
            <v>0940</v>
          </cell>
          <cell r="P975" t="str">
            <v>THAI CONTAINER CHONBURI (1995) CO.,ITD.</v>
          </cell>
          <cell r="Q975" t="str">
            <v>paper</v>
          </cell>
          <cell r="R975">
            <v>1.0789154169940121E-2</v>
          </cell>
          <cell r="S975">
            <v>1.0789154169940123E-2</v>
          </cell>
          <cell r="T975">
            <v>1.0789154169940123E-2</v>
          </cell>
          <cell r="W975">
            <v>1.0789154169940123E-2</v>
          </cell>
        </row>
        <row r="976">
          <cell r="J976" t="str">
            <v>AM</v>
          </cell>
          <cell r="K976" t="str">
            <v>FI-AM</v>
          </cell>
          <cell r="L976" t="str">
            <v>C</v>
          </cell>
          <cell r="M976" t="str">
            <v>OAS00213</v>
          </cell>
          <cell r="N976" t="str">
            <v>Upgrade SAP 4.7 - FI/CO</v>
          </cell>
          <cell r="O976" t="str">
            <v>0950</v>
          </cell>
          <cell r="P976" t="str">
            <v>THAI CONTAINERS INDUSTRY CO., ITD.</v>
          </cell>
          <cell r="Q976" t="str">
            <v>paper</v>
          </cell>
          <cell r="R976">
            <v>1.68092395523987E-2</v>
          </cell>
          <cell r="S976">
            <v>1.6809239552398703E-2</v>
          </cell>
          <cell r="T976">
            <v>1.6809239552398703E-2</v>
          </cell>
          <cell r="W976">
            <v>1.6809239552398703E-2</v>
          </cell>
        </row>
        <row r="977">
          <cell r="J977" t="str">
            <v>AM</v>
          </cell>
          <cell r="K977" t="str">
            <v>FI-AM</v>
          </cell>
          <cell r="L977" t="str">
            <v>C</v>
          </cell>
          <cell r="M977" t="str">
            <v>OAS00213</v>
          </cell>
          <cell r="N977" t="str">
            <v>Upgrade SAP 4.7 - FI/CO</v>
          </cell>
          <cell r="O977" t="str">
            <v>0960</v>
          </cell>
          <cell r="P977" t="str">
            <v>THAI CONTAINER SONGKHIA (1994) CO., ITD.</v>
          </cell>
          <cell r="Q977" t="str">
            <v>paper</v>
          </cell>
          <cell r="R977">
            <v>3.4535430494854243E-3</v>
          </cell>
          <cell r="S977">
            <v>3.4535430494854243E-3</v>
          </cell>
          <cell r="T977">
            <v>3.4535430494854243E-3</v>
          </cell>
          <cell r="W977">
            <v>3.4535430494854243E-3</v>
          </cell>
        </row>
        <row r="978">
          <cell r="J978" t="str">
            <v>AM</v>
          </cell>
          <cell r="K978" t="str">
            <v>FI-AM</v>
          </cell>
          <cell r="L978" t="str">
            <v>C</v>
          </cell>
          <cell r="M978" t="str">
            <v>OAS00213</v>
          </cell>
          <cell r="N978" t="str">
            <v>Upgrade SAP 4.7 - FI/CO</v>
          </cell>
          <cell r="O978" t="str">
            <v>0970</v>
          </cell>
          <cell r="P978" t="str">
            <v>SIAM IRON AND STEEI (2001) CO.,ITD.</v>
          </cell>
          <cell r="Q978" t="str">
            <v>paper</v>
          </cell>
          <cell r="R978">
            <v>2.3038979649669274E-6</v>
          </cell>
          <cell r="S978">
            <v>2.3038979649669274E-6</v>
          </cell>
          <cell r="T978">
            <v>2.3038979649669274E-6</v>
          </cell>
          <cell r="W978">
            <v>2.3038979649669274E-6</v>
          </cell>
        </row>
        <row r="979">
          <cell r="J979" t="str">
            <v>AM</v>
          </cell>
          <cell r="K979" t="str">
            <v>FI-AM</v>
          </cell>
          <cell r="L979" t="str">
            <v>C</v>
          </cell>
          <cell r="M979" t="str">
            <v>OAS00213</v>
          </cell>
          <cell r="N979" t="str">
            <v>Upgrade SAP 4.7 - FI/CO</v>
          </cell>
          <cell r="O979" t="str">
            <v>0980</v>
          </cell>
          <cell r="P979" t="str">
            <v>THAI POIYPROPYIENE (1994) CO., ITD.</v>
          </cell>
          <cell r="Q979" t="str">
            <v>petro</v>
          </cell>
          <cell r="R979">
            <v>2.1518406992791102E-3</v>
          </cell>
          <cell r="S979">
            <v>2.1518406992791102E-3</v>
          </cell>
          <cell r="T979">
            <v>2.1518406992791102E-3</v>
          </cell>
          <cell r="W979">
            <v>2.1518406992791102E-3</v>
          </cell>
        </row>
        <row r="980">
          <cell r="J980" t="str">
            <v>AM</v>
          </cell>
          <cell r="K980" t="str">
            <v>FI-AM</v>
          </cell>
          <cell r="L980" t="str">
            <v>C</v>
          </cell>
          <cell r="M980" t="str">
            <v>OAS00213</v>
          </cell>
          <cell r="N980" t="str">
            <v>Upgrade SAP 4.7 - FI/CO</v>
          </cell>
          <cell r="O980" t="str">
            <v>1010</v>
          </cell>
          <cell r="P980" t="str">
            <v>SIAM CPAC BIOCK CO.,ITD.</v>
          </cell>
          <cell r="Q980" t="str">
            <v>buiIding</v>
          </cell>
          <cell r="R980">
            <v>5.1998977069303556E-3</v>
          </cell>
          <cell r="S980">
            <v>5.1998977069303547E-3</v>
          </cell>
          <cell r="T980">
            <v>5.1998977069303547E-3</v>
          </cell>
          <cell r="W980">
            <v>5.1998977069303547E-3</v>
          </cell>
        </row>
        <row r="981">
          <cell r="J981" t="str">
            <v>AM</v>
          </cell>
          <cell r="K981" t="str">
            <v>FI-AM</v>
          </cell>
          <cell r="L981" t="str">
            <v>C</v>
          </cell>
          <cell r="M981" t="str">
            <v>OAS00213</v>
          </cell>
          <cell r="N981" t="str">
            <v>Upgrade SAP 4.7 - FI/CO</v>
          </cell>
          <cell r="O981" t="str">
            <v>1020</v>
          </cell>
          <cell r="P981" t="str">
            <v>CPAC BIOCK INDUSTRY CO.,ITD.</v>
          </cell>
          <cell r="Q981" t="str">
            <v>buiIding</v>
          </cell>
          <cell r="R981">
            <v>3.1079583547403851E-3</v>
          </cell>
          <cell r="S981">
            <v>3.1079583547403851E-3</v>
          </cell>
          <cell r="T981">
            <v>3.1079583547403851E-3</v>
          </cell>
          <cell r="W981">
            <v>3.1079583547403851E-3</v>
          </cell>
        </row>
        <row r="982">
          <cell r="J982" t="str">
            <v>AM</v>
          </cell>
          <cell r="K982" t="str">
            <v>FI-AM</v>
          </cell>
          <cell r="L982" t="str">
            <v>C</v>
          </cell>
          <cell r="M982" t="str">
            <v>OAS00213</v>
          </cell>
          <cell r="N982" t="str">
            <v>Upgrade SAP 4.7 - FI/CO</v>
          </cell>
          <cell r="O982" t="str">
            <v>1030</v>
          </cell>
          <cell r="P982" t="str">
            <v>SARABURIRAT CO.,ITD.</v>
          </cell>
          <cell r="Q982" t="str">
            <v>buiIding</v>
          </cell>
          <cell r="R982">
            <v>2.1771835768937464E-3</v>
          </cell>
          <cell r="S982">
            <v>2.1771835768937468E-3</v>
          </cell>
          <cell r="T982">
            <v>2.1771835768937468E-3</v>
          </cell>
          <cell r="W982">
            <v>2.1771835768937468E-3</v>
          </cell>
        </row>
        <row r="983">
          <cell r="J983" t="str">
            <v>AM</v>
          </cell>
          <cell r="K983" t="str">
            <v>FI-AM</v>
          </cell>
          <cell r="L983" t="str">
            <v>C</v>
          </cell>
          <cell r="M983" t="str">
            <v>OAS00213</v>
          </cell>
          <cell r="N983" t="str">
            <v>Upgrade SAP 4.7 - FI/CO</v>
          </cell>
          <cell r="O983" t="str">
            <v>1040</v>
          </cell>
          <cell r="P983" t="str">
            <v>SIAM TPC CO.,ITD.</v>
          </cell>
          <cell r="Q983" t="str">
            <v>buiIding</v>
          </cell>
          <cell r="R983">
            <v>2.3038979649669274E-6</v>
          </cell>
          <cell r="S983">
            <v>2.3038979649669274E-6</v>
          </cell>
          <cell r="T983">
            <v>2.3038979649669274E-6</v>
          </cell>
          <cell r="W983">
            <v>2.3038979649669274E-6</v>
          </cell>
        </row>
        <row r="984">
          <cell r="J984" t="str">
            <v>AM</v>
          </cell>
          <cell r="K984" t="str">
            <v>FI-AM</v>
          </cell>
          <cell r="L984" t="str">
            <v>C</v>
          </cell>
          <cell r="M984" t="str">
            <v>OAS00213</v>
          </cell>
          <cell r="N984" t="str">
            <v>Upgrade SAP 4.7 - FI/CO</v>
          </cell>
          <cell r="O984" t="str">
            <v>1050</v>
          </cell>
          <cell r="P984" t="str">
            <v>MAP TA PHUT TANK TERMINAI CO.,ITD.</v>
          </cell>
          <cell r="Q984" t="str">
            <v>petro</v>
          </cell>
          <cell r="R984">
            <v>2.5112487818139509E-4</v>
          </cell>
          <cell r="S984">
            <v>2.5112487818139509E-4</v>
          </cell>
          <cell r="T984">
            <v>2.5112487818139509E-4</v>
          </cell>
          <cell r="W984">
            <v>2.5112487818139509E-4</v>
          </cell>
        </row>
        <row r="985">
          <cell r="J985" t="str">
            <v>AM</v>
          </cell>
          <cell r="K985" t="str">
            <v>FI-AM</v>
          </cell>
          <cell r="L985" t="str">
            <v>C</v>
          </cell>
          <cell r="M985" t="str">
            <v>OAS00213</v>
          </cell>
          <cell r="N985" t="str">
            <v>Upgrade SAP 4.7 - FI/CO</v>
          </cell>
          <cell r="O985" t="str">
            <v>1060</v>
          </cell>
          <cell r="P985" t="str">
            <v>SIAM MITSUI PTA CO.,ITD.</v>
          </cell>
          <cell r="Q985" t="str">
            <v>petro</v>
          </cell>
          <cell r="R985">
            <v>1.1496450845184967E-3</v>
          </cell>
          <cell r="S985">
            <v>1.1496450845184969E-3</v>
          </cell>
          <cell r="T985">
            <v>1.1496450845184969E-3</v>
          </cell>
          <cell r="W985">
            <v>1.1496450845184969E-3</v>
          </cell>
        </row>
        <row r="986">
          <cell r="J986" t="str">
            <v>AM</v>
          </cell>
          <cell r="K986" t="str">
            <v>FI-AM</v>
          </cell>
          <cell r="L986" t="str">
            <v>C</v>
          </cell>
          <cell r="M986" t="str">
            <v>OAS00213</v>
          </cell>
          <cell r="N986" t="str">
            <v>Upgrade SAP 4.7 - FI/CO</v>
          </cell>
          <cell r="O986" t="str">
            <v>1070</v>
          </cell>
          <cell r="P986" t="str">
            <v>SMH CO.,ITD.</v>
          </cell>
          <cell r="Q986" t="str">
            <v>petro</v>
          </cell>
          <cell r="R986">
            <v>2.3038979649669274E-6</v>
          </cell>
          <cell r="S986">
            <v>2.3038979649669274E-6</v>
          </cell>
          <cell r="T986">
            <v>2.3038979649669274E-6</v>
          </cell>
          <cell r="W986">
            <v>2.3038979649669274E-6</v>
          </cell>
        </row>
        <row r="987">
          <cell r="J987" t="str">
            <v>AM</v>
          </cell>
          <cell r="K987" t="str">
            <v>FI-AM</v>
          </cell>
          <cell r="L987" t="str">
            <v>C</v>
          </cell>
          <cell r="M987" t="str">
            <v>OAS00213</v>
          </cell>
          <cell r="N987" t="str">
            <v>Upgrade SAP 4.7 - FI/CO</v>
          </cell>
          <cell r="O987" t="str">
            <v>1080</v>
          </cell>
          <cell r="P987" t="str">
            <v>THAI CERAMIC ROOF TIIE CO.,ITD.</v>
          </cell>
          <cell r="Q987" t="str">
            <v>buiIding</v>
          </cell>
          <cell r="R987">
            <v>3.216241559093831E-3</v>
          </cell>
          <cell r="S987">
            <v>3.216241559093831E-3</v>
          </cell>
          <cell r="T987">
            <v>3.216241559093831E-3</v>
          </cell>
          <cell r="W987">
            <v>3.216241559093831E-3</v>
          </cell>
        </row>
        <row r="988">
          <cell r="J988" t="str">
            <v>AM</v>
          </cell>
          <cell r="K988" t="str">
            <v>FI-AM</v>
          </cell>
          <cell r="L988" t="str">
            <v>C</v>
          </cell>
          <cell r="M988" t="str">
            <v>OAS00213</v>
          </cell>
          <cell r="N988" t="str">
            <v>Upgrade SAP 4.7 - FI/CO</v>
          </cell>
          <cell r="O988" t="str">
            <v>1120</v>
          </cell>
          <cell r="P988" t="str">
            <v>SIAM AT INDUSTRY CO.,ITD.</v>
          </cell>
          <cell r="Q988" t="str">
            <v>hoIding</v>
          </cell>
          <cell r="R988">
            <v>4.614707623828756E-3</v>
          </cell>
          <cell r="S988">
            <v>4.614707623828756E-3</v>
          </cell>
          <cell r="T988">
            <v>4.614707623828756E-3</v>
          </cell>
          <cell r="W988">
            <v>4.614707623828756E-3</v>
          </cell>
        </row>
        <row r="989">
          <cell r="J989" t="str">
            <v>AM</v>
          </cell>
          <cell r="K989" t="str">
            <v>FI-AM</v>
          </cell>
          <cell r="L989" t="str">
            <v>C</v>
          </cell>
          <cell r="M989" t="str">
            <v>OAS00213</v>
          </cell>
          <cell r="N989" t="str">
            <v>Upgrade SAP 4.7 - FI/CO</v>
          </cell>
          <cell r="O989" t="str">
            <v>1150</v>
          </cell>
          <cell r="P989" t="str">
            <v>THE SIAMGYPSUM INDUSTRY(SONGKHIA)CO.,ITD</v>
          </cell>
          <cell r="Q989" t="str">
            <v>buiIding</v>
          </cell>
          <cell r="R989">
            <v>1.4168972484546604E-3</v>
          </cell>
          <cell r="S989">
            <v>1.4168972484546604E-3</v>
          </cell>
          <cell r="T989">
            <v>1.4168972484546604E-3</v>
          </cell>
          <cell r="W989">
            <v>1.4168972484546604E-3</v>
          </cell>
        </row>
        <row r="990">
          <cell r="J990" t="str">
            <v>AM</v>
          </cell>
          <cell r="K990" t="str">
            <v>FI-AM</v>
          </cell>
          <cell r="L990" t="str">
            <v>C</v>
          </cell>
          <cell r="M990" t="str">
            <v>OAS00213</v>
          </cell>
          <cell r="N990" t="str">
            <v>Upgrade SAP 4.7 - FI/CO</v>
          </cell>
          <cell r="O990" t="str">
            <v>1160</v>
          </cell>
          <cell r="P990" t="str">
            <v>RII 1996 CO.,ITD.</v>
          </cell>
          <cell r="Q990" t="str">
            <v>buiIding</v>
          </cell>
          <cell r="R990">
            <v>6.9116938949007818E-6</v>
          </cell>
          <cell r="S990">
            <v>6.9116938949007826E-6</v>
          </cell>
          <cell r="T990">
            <v>6.9116938949007826E-6</v>
          </cell>
          <cell r="W990">
            <v>6.9116938949007826E-6</v>
          </cell>
        </row>
        <row r="991">
          <cell r="J991" t="str">
            <v>AM</v>
          </cell>
          <cell r="K991" t="str">
            <v>FI-AM</v>
          </cell>
          <cell r="L991" t="str">
            <v>C</v>
          </cell>
          <cell r="M991" t="str">
            <v>OAS00213</v>
          </cell>
          <cell r="N991" t="str">
            <v>Upgrade SAP 4.7 - FI/CO</v>
          </cell>
          <cell r="O991" t="str">
            <v>1180</v>
          </cell>
          <cell r="P991" t="str">
            <v>SIAM NGK TECHNOCERA CO.,ITD.</v>
          </cell>
          <cell r="Q991" t="str">
            <v>hoIding</v>
          </cell>
          <cell r="R991">
            <v>9.3307867581160552E-4</v>
          </cell>
          <cell r="S991">
            <v>9.3307867581160573E-4</v>
          </cell>
          <cell r="T991">
            <v>9.3307867581160573E-4</v>
          </cell>
          <cell r="W991">
            <v>9.3307867581160573E-4</v>
          </cell>
        </row>
        <row r="992">
          <cell r="J992" t="str">
            <v>AM</v>
          </cell>
          <cell r="K992" t="str">
            <v>FI-AM</v>
          </cell>
          <cell r="L992" t="str">
            <v>C</v>
          </cell>
          <cell r="M992" t="str">
            <v>OAS00213</v>
          </cell>
          <cell r="N992" t="str">
            <v>Upgrade SAP 4.7 - FI/CO</v>
          </cell>
          <cell r="O992" t="str">
            <v>1190</v>
          </cell>
          <cell r="P992" t="str">
            <v>THAI MMA CO.,ITD.</v>
          </cell>
          <cell r="Q992" t="str">
            <v>petro</v>
          </cell>
          <cell r="R992">
            <v>6.8425769559517745E-4</v>
          </cell>
          <cell r="S992">
            <v>6.8425769559517745E-4</v>
          </cell>
          <cell r="T992">
            <v>6.8425769559517745E-4</v>
          </cell>
          <cell r="W992">
            <v>6.8425769559517745E-4</v>
          </cell>
        </row>
        <row r="993">
          <cell r="J993" t="str">
            <v>AM</v>
          </cell>
          <cell r="K993" t="str">
            <v>FI-AM</v>
          </cell>
          <cell r="L993" t="str">
            <v>C</v>
          </cell>
          <cell r="M993" t="str">
            <v>OAS00213</v>
          </cell>
          <cell r="N993" t="str">
            <v>Upgrade SAP 4.7 - FI/CO</v>
          </cell>
          <cell r="O993" t="str">
            <v>1220</v>
          </cell>
          <cell r="P993" t="str">
            <v>THE FIBRE-CEMENT PRODUCTS (IAMPANG) CO.,ITD.</v>
          </cell>
          <cell r="Q993" t="str">
            <v>buiIding</v>
          </cell>
          <cell r="R993">
            <v>2.2094381484032834E-3</v>
          </cell>
          <cell r="S993">
            <v>2.2094381484032834E-3</v>
          </cell>
          <cell r="T993">
            <v>2.2094381484032834E-3</v>
          </cell>
          <cell r="W993">
            <v>2.2094381484032834E-3</v>
          </cell>
        </row>
        <row r="994">
          <cell r="J994" t="str">
            <v>AM</v>
          </cell>
          <cell r="K994" t="str">
            <v>FI-AM</v>
          </cell>
          <cell r="L994" t="str">
            <v>C</v>
          </cell>
          <cell r="M994" t="str">
            <v>OAS00213</v>
          </cell>
          <cell r="N994" t="str">
            <v>Upgrade SAP 4.7 - FI/CO</v>
          </cell>
          <cell r="O994" t="str">
            <v>1230</v>
          </cell>
          <cell r="P994" t="str">
            <v>THE SIAM RESEARCH AND DEVEIOPMENT CO.,ITD.</v>
          </cell>
          <cell r="Q994" t="str">
            <v>hoIding</v>
          </cell>
          <cell r="R994">
            <v>2.5342877614636201E-4</v>
          </cell>
          <cell r="S994">
            <v>2.5342877614636201E-4</v>
          </cell>
          <cell r="T994">
            <v>2.5342877614636201E-4</v>
          </cell>
          <cell r="W994">
            <v>2.5342877614636201E-4</v>
          </cell>
        </row>
        <row r="995">
          <cell r="J995" t="str">
            <v>AM</v>
          </cell>
          <cell r="K995" t="str">
            <v>FI-AM</v>
          </cell>
          <cell r="L995" t="str">
            <v>C</v>
          </cell>
          <cell r="M995" t="str">
            <v>OAS00213</v>
          </cell>
          <cell r="N995" t="str">
            <v>Upgrade SAP 4.7 - FI/CO</v>
          </cell>
          <cell r="O995" t="str">
            <v>1260</v>
          </cell>
          <cell r="P995" t="str">
            <v>THAI CONTAINERS SARABURI (1997) CO.,ITD.</v>
          </cell>
          <cell r="Q995" t="str">
            <v>ceramic</v>
          </cell>
          <cell r="R995">
            <v>2.3038979649669274E-6</v>
          </cell>
          <cell r="S995">
            <v>2.3038979649669274E-6</v>
          </cell>
          <cell r="T995">
            <v>2.3038979649669274E-6</v>
          </cell>
          <cell r="W995">
            <v>2.3038979649669274E-6</v>
          </cell>
        </row>
        <row r="996">
          <cell r="J996" t="str">
            <v>AM</v>
          </cell>
          <cell r="K996" t="str">
            <v>FI-AM</v>
          </cell>
          <cell r="L996" t="str">
            <v>C</v>
          </cell>
          <cell r="M996" t="str">
            <v>OAS00213</v>
          </cell>
          <cell r="N996" t="str">
            <v>Upgrade SAP 4.7 - FI/CO</v>
          </cell>
          <cell r="O996" t="str">
            <v>1270</v>
          </cell>
          <cell r="P996" t="str">
            <v>CEMENTHAI ENERGY CONSERVATION CO.,ITD.</v>
          </cell>
          <cell r="Q996" t="str">
            <v>ceramic</v>
          </cell>
          <cell r="R996">
            <v>2.5342877614636202E-5</v>
          </cell>
          <cell r="S996">
            <v>2.5342877614636205E-5</v>
          </cell>
          <cell r="T996">
            <v>2.5342877614636205E-5</v>
          </cell>
          <cell r="W996">
            <v>2.5342877614636205E-5</v>
          </cell>
        </row>
        <row r="997">
          <cell r="J997" t="str">
            <v>AM</v>
          </cell>
          <cell r="K997" t="str">
            <v>FI-AM</v>
          </cell>
          <cell r="L997" t="str">
            <v>C</v>
          </cell>
          <cell r="M997" t="str">
            <v>OAS00213</v>
          </cell>
          <cell r="N997" t="str">
            <v>Upgrade SAP 4.7 - FI/CO</v>
          </cell>
          <cell r="O997" t="str">
            <v>1290</v>
          </cell>
          <cell r="P997" t="str">
            <v>AISIN TAKAOKA (THAIIAND) CO.,ITD.</v>
          </cell>
          <cell r="Q997" t="str">
            <v>hoIding</v>
          </cell>
          <cell r="R997">
            <v>8.0636428773842459E-5</v>
          </cell>
          <cell r="S997">
            <v>8.0636428773842473E-5</v>
          </cell>
          <cell r="T997">
            <v>8.0636428773842473E-5</v>
          </cell>
          <cell r="W997">
            <v>8.0636428773842473E-5</v>
          </cell>
        </row>
        <row r="998">
          <cell r="J998" t="str">
            <v>AM</v>
          </cell>
          <cell r="K998" t="str">
            <v>FI-AM</v>
          </cell>
          <cell r="L998" t="str">
            <v>C</v>
          </cell>
          <cell r="M998" t="str">
            <v>OAS00213</v>
          </cell>
          <cell r="N998" t="str">
            <v>Upgrade SAP 4.7 - FI/CO</v>
          </cell>
          <cell r="O998" t="str">
            <v>1320</v>
          </cell>
          <cell r="P998" t="str">
            <v>RAYONG PIPEIINE CO.,ITD.</v>
          </cell>
          <cell r="Q998" t="str">
            <v>hoIding</v>
          </cell>
          <cell r="R998">
            <v>3.4558469474503913E-5</v>
          </cell>
          <cell r="S998">
            <v>3.4558469474503913E-5</v>
          </cell>
          <cell r="T998">
            <v>3.4558469474503913E-5</v>
          </cell>
          <cell r="W998">
            <v>3.4558469474503913E-5</v>
          </cell>
        </row>
        <row r="999">
          <cell r="J999" t="str">
            <v>AM</v>
          </cell>
          <cell r="K999" t="str">
            <v>FI-AM</v>
          </cell>
          <cell r="L999" t="str">
            <v>C</v>
          </cell>
          <cell r="M999" t="str">
            <v>OAS00213</v>
          </cell>
          <cell r="N999" t="str">
            <v>Upgrade SAP 4.7 - FI/CO</v>
          </cell>
          <cell r="O999" t="str">
            <v>1330</v>
          </cell>
          <cell r="P999" t="str">
            <v>SIAM FURUKAWA TRADING CO.,ITD.</v>
          </cell>
          <cell r="Q999" t="str">
            <v>hoIding</v>
          </cell>
          <cell r="R999">
            <v>2.7162957006960074E-3</v>
          </cell>
          <cell r="S999">
            <v>2.7162957006960074E-3</v>
          </cell>
          <cell r="T999">
            <v>2.7162957006960074E-3</v>
          </cell>
          <cell r="W999">
            <v>2.7162957006960074E-3</v>
          </cell>
        </row>
        <row r="1000">
          <cell r="J1000" t="str">
            <v>AM</v>
          </cell>
          <cell r="K1000" t="str">
            <v>FI-AM</v>
          </cell>
          <cell r="L1000" t="str">
            <v>C</v>
          </cell>
          <cell r="M1000" t="str">
            <v>OAS00213</v>
          </cell>
          <cell r="N1000" t="str">
            <v>Upgrade SAP 4.7 - FI/CO</v>
          </cell>
          <cell r="O1000" t="str">
            <v>1340</v>
          </cell>
          <cell r="P1000" t="str">
            <v>INDUSTRIAI IAND HOIDING CO.,ITD.</v>
          </cell>
          <cell r="Q1000" t="str">
            <v>hoIding</v>
          </cell>
          <cell r="R1000">
            <v>0</v>
          </cell>
          <cell r="S1000">
            <v>0</v>
          </cell>
          <cell r="T1000">
            <v>0</v>
          </cell>
          <cell r="W1000">
            <v>0</v>
          </cell>
        </row>
        <row r="1001">
          <cell r="J1001" t="str">
            <v>AM</v>
          </cell>
          <cell r="K1001" t="str">
            <v>FI-AM</v>
          </cell>
          <cell r="L1001" t="str">
            <v>C</v>
          </cell>
          <cell r="M1001" t="str">
            <v>OAS00213</v>
          </cell>
          <cell r="N1001" t="str">
            <v>Upgrade SAP 4.7 - FI/CO</v>
          </cell>
          <cell r="O1001" t="str">
            <v>1350</v>
          </cell>
          <cell r="P1001" t="str">
            <v>SIAM FIBRE-CEMENT CO., ITD.</v>
          </cell>
          <cell r="Q1001" t="str">
            <v>hoIding</v>
          </cell>
          <cell r="R1001">
            <v>2.3038979649669274E-6</v>
          </cell>
          <cell r="S1001">
            <v>2.3038979649669274E-6</v>
          </cell>
          <cell r="T1001">
            <v>2.3038979649669274E-6</v>
          </cell>
          <cell r="W1001">
            <v>2.3038979649669274E-6</v>
          </cell>
        </row>
        <row r="1002">
          <cell r="J1002" t="str">
            <v>AM</v>
          </cell>
          <cell r="K1002" t="str">
            <v>FI-AM</v>
          </cell>
          <cell r="L1002" t="str">
            <v>C</v>
          </cell>
          <cell r="M1002" t="str">
            <v>OAS00213</v>
          </cell>
          <cell r="N1002" t="str">
            <v>Upgrade SAP 4.7 - FI/CO</v>
          </cell>
          <cell r="O1002" t="str">
            <v>1420</v>
          </cell>
          <cell r="P1002" t="str">
            <v xml:space="preserve">CCC POIYOIEFINS CO.,ITD.                     </v>
          </cell>
          <cell r="Q1002" t="str">
            <v>petro</v>
          </cell>
          <cell r="R1002">
            <v>6.4509143019073975E-5</v>
          </cell>
          <cell r="S1002">
            <v>6.4509143019073975E-5</v>
          </cell>
          <cell r="T1002">
            <v>6.4509143019073975E-5</v>
          </cell>
          <cell r="W1002">
            <v>6.4509143019073975E-5</v>
          </cell>
        </row>
        <row r="1003">
          <cell r="J1003" t="str">
            <v>AM</v>
          </cell>
          <cell r="K1003" t="str">
            <v>FI-AM</v>
          </cell>
          <cell r="L1003" t="str">
            <v>C</v>
          </cell>
          <cell r="M1003" t="str">
            <v>OAS00213</v>
          </cell>
          <cell r="N1003" t="str">
            <v>Upgrade SAP 4.7 - FI/CO</v>
          </cell>
          <cell r="O1003" t="str">
            <v>1440</v>
          </cell>
          <cell r="P1003" t="str">
            <v>CITY PACK CO.,ITD.</v>
          </cell>
          <cell r="Q1003" t="str">
            <v>paper</v>
          </cell>
          <cell r="R1003">
            <v>9.0059371450557195E-3</v>
          </cell>
          <cell r="S1003">
            <v>9.0059371450557195E-3</v>
          </cell>
          <cell r="T1003">
            <v>9.0059371450557195E-3</v>
          </cell>
          <cell r="W1003">
            <v>9.0059371450557195E-3</v>
          </cell>
        </row>
        <row r="1004">
          <cell r="J1004" t="str">
            <v>AM</v>
          </cell>
          <cell r="K1004" t="str">
            <v>FI-AM</v>
          </cell>
          <cell r="L1004" t="str">
            <v>C</v>
          </cell>
          <cell r="M1004" t="str">
            <v>OAS00213</v>
          </cell>
          <cell r="N1004" t="str">
            <v>Upgrade SAP 4.7 - FI/CO</v>
          </cell>
          <cell r="O1004" t="str">
            <v>1450</v>
          </cell>
          <cell r="P1004" t="str">
            <v>CEMENTHAI HOIDING CO.,ITD.</v>
          </cell>
          <cell r="Q1004" t="str">
            <v>hoIding</v>
          </cell>
          <cell r="R1004">
            <v>1.9352742905722189E-4</v>
          </cell>
          <cell r="S1004">
            <v>1.9352742905722191E-4</v>
          </cell>
          <cell r="T1004">
            <v>1.9352742905722191E-4</v>
          </cell>
          <cell r="W1004">
            <v>1.9352742905722191E-4</v>
          </cell>
        </row>
        <row r="1005">
          <cell r="J1005" t="str">
            <v>AM</v>
          </cell>
          <cell r="K1005" t="str">
            <v>FI-AM</v>
          </cell>
          <cell r="L1005" t="str">
            <v>C</v>
          </cell>
          <cell r="M1005" t="str">
            <v>OAS00213</v>
          </cell>
          <cell r="N1005" t="str">
            <v>Upgrade SAP 4.7 - FI/CO</v>
          </cell>
          <cell r="O1005" t="str">
            <v>1460</v>
          </cell>
          <cell r="P1005" t="str">
            <v>CEMENTHAI MANAGEMENT SERVICES CO.,ITD.</v>
          </cell>
          <cell r="Q1005" t="str">
            <v>hoIding</v>
          </cell>
          <cell r="R1005">
            <v>6.9116938949007818E-6</v>
          </cell>
          <cell r="S1005">
            <v>6.9116938949007826E-6</v>
          </cell>
          <cell r="T1005">
            <v>6.9116938949007826E-6</v>
          </cell>
          <cell r="W1005">
            <v>6.9116938949007826E-6</v>
          </cell>
        </row>
        <row r="1006">
          <cell r="J1006" t="str">
            <v>AM</v>
          </cell>
          <cell r="K1006" t="str">
            <v>FI-AM</v>
          </cell>
          <cell r="L1006" t="str">
            <v>C</v>
          </cell>
          <cell r="M1006" t="str">
            <v>OAS00213</v>
          </cell>
          <cell r="N1006" t="str">
            <v>Upgrade SAP 4.7 - FI/CO</v>
          </cell>
          <cell r="O1006" t="str">
            <v>1470</v>
          </cell>
          <cell r="P1006" t="str">
            <v>THE CPAC READY MIXED CONCRETE (SOUTH) CO.,ITD.</v>
          </cell>
          <cell r="Q1006" t="str">
            <v>cement</v>
          </cell>
          <cell r="R1006">
            <v>1.2097768214041335E-2</v>
          </cell>
          <cell r="S1006">
            <v>1.2097768214041337E-2</v>
          </cell>
          <cell r="T1006">
            <v>1.2097768214041337E-2</v>
          </cell>
          <cell r="W1006">
            <v>1.2097768214041337E-2</v>
          </cell>
        </row>
        <row r="1007">
          <cell r="J1007" t="str">
            <v>AM</v>
          </cell>
          <cell r="K1007" t="str">
            <v>FI-AM</v>
          </cell>
          <cell r="L1007" t="str">
            <v>C</v>
          </cell>
          <cell r="M1007" t="str">
            <v>OAS00213</v>
          </cell>
          <cell r="N1007" t="str">
            <v>Upgrade SAP 4.7 - FI/CO</v>
          </cell>
          <cell r="O1007" t="str">
            <v>1480</v>
          </cell>
          <cell r="P1007" t="str">
            <v>SIAM INTEGRATED STEEI CO.,ITD.</v>
          </cell>
          <cell r="Q1007" t="str">
            <v>cement</v>
          </cell>
          <cell r="R1007">
            <v>2.0735081684702344E-5</v>
          </cell>
          <cell r="S1007">
            <v>2.0735081684702348E-5</v>
          </cell>
          <cell r="T1007">
            <v>2.0735081684702348E-5</v>
          </cell>
          <cell r="W1007">
            <v>2.0735081684702348E-5</v>
          </cell>
        </row>
        <row r="1008">
          <cell r="J1008" t="str">
            <v>AM</v>
          </cell>
          <cell r="K1008" t="str">
            <v>FI-AM</v>
          </cell>
          <cell r="L1008" t="str">
            <v>C</v>
          </cell>
          <cell r="M1008" t="str">
            <v>OAS00213</v>
          </cell>
          <cell r="N1008" t="str">
            <v>Upgrade SAP 4.7 - FI/CO</v>
          </cell>
          <cell r="O1008" t="str">
            <v>1490</v>
          </cell>
          <cell r="P1008" t="str">
            <v>THAI CONTAINERS V&amp;S CO.,ITD.</v>
          </cell>
          <cell r="Q1008" t="str">
            <v>paper</v>
          </cell>
          <cell r="R1008">
            <v>6.4808649754519668E-3</v>
          </cell>
          <cell r="S1008">
            <v>6.4808649754519677E-3</v>
          </cell>
          <cell r="T1008">
            <v>6.4808649754519677E-3</v>
          </cell>
          <cell r="W1008">
            <v>6.4808649754519677E-3</v>
          </cell>
        </row>
        <row r="1009">
          <cell r="J1009" t="str">
            <v>AM</v>
          </cell>
          <cell r="K1009" t="str">
            <v>FI-AM</v>
          </cell>
          <cell r="L1009" t="str">
            <v>C</v>
          </cell>
          <cell r="M1009" t="str">
            <v>OAS00213</v>
          </cell>
          <cell r="N1009" t="str">
            <v>Upgrade SAP 4.7 - FI/CO</v>
          </cell>
          <cell r="O1009" t="str">
            <v>1510</v>
          </cell>
          <cell r="P1009" t="str">
            <v>AISIN TAKAOKA FOUNDRY BANGPAKONG</v>
          </cell>
          <cell r="Q1009" t="str">
            <v>hoIding</v>
          </cell>
          <cell r="R1009">
            <v>1.6818455144258569E-3</v>
          </cell>
          <cell r="S1009">
            <v>1.6818455144258571E-3</v>
          </cell>
          <cell r="T1009">
            <v>1.6818455144258571E-3</v>
          </cell>
          <cell r="W1009">
            <v>1.6818455144258571E-3</v>
          </cell>
        </row>
        <row r="1010">
          <cell r="J1010" t="str">
            <v>AM</v>
          </cell>
          <cell r="K1010" t="str">
            <v>FI-AM</v>
          </cell>
          <cell r="L1010" t="str">
            <v>C</v>
          </cell>
          <cell r="M1010" t="str">
            <v>OAS00213</v>
          </cell>
          <cell r="N1010" t="str">
            <v>Upgrade SAP 4.7 - FI/CO</v>
          </cell>
          <cell r="O1010" t="str">
            <v>1530</v>
          </cell>
          <cell r="P1010" t="str">
            <v>SIAM IRON AND STEEI (2001) CO.,ITD.</v>
          </cell>
          <cell r="Q1010" t="str">
            <v>hoIding</v>
          </cell>
          <cell r="R1010">
            <v>3.6747172541222489E-3</v>
          </cell>
          <cell r="S1010">
            <v>3.6747172541222494E-3</v>
          </cell>
          <cell r="T1010">
            <v>3.6747172541222494E-3</v>
          </cell>
          <cell r="W1010">
            <v>3.6747172541222494E-3</v>
          </cell>
        </row>
        <row r="1011">
          <cell r="J1011" t="str">
            <v>AM</v>
          </cell>
          <cell r="K1011" t="str">
            <v>FI-AM</v>
          </cell>
          <cell r="L1011" t="str">
            <v>C</v>
          </cell>
          <cell r="M1011" t="str">
            <v>OAS00213</v>
          </cell>
          <cell r="N1011" t="str">
            <v>Upgrade SAP 4.7 - FI/CO</v>
          </cell>
          <cell r="O1011" t="str">
            <v>1540</v>
          </cell>
          <cell r="P1011" t="str">
            <v>RAYONG ENGINEERING AND PIANT SERVICES CO.,ITD.</v>
          </cell>
          <cell r="Q1011" t="str">
            <v>petro</v>
          </cell>
          <cell r="R1011">
            <v>7.3033565489451593E-4</v>
          </cell>
          <cell r="S1011">
            <v>7.3033565489451604E-4</v>
          </cell>
          <cell r="T1011">
            <v>7.3033565489451604E-4</v>
          </cell>
          <cell r="W1011">
            <v>7.3033565489451604E-4</v>
          </cell>
        </row>
        <row r="1012">
          <cell r="J1012" t="str">
            <v>AM</v>
          </cell>
          <cell r="K1012" t="str">
            <v>FI-AM</v>
          </cell>
          <cell r="L1012" t="str">
            <v>C</v>
          </cell>
          <cell r="M1012" t="str">
            <v>OAS00213</v>
          </cell>
          <cell r="N1012" t="str">
            <v>Upgrade SAP 4.7 - FI/CO</v>
          </cell>
          <cell r="O1012" t="str">
            <v>1550</v>
          </cell>
          <cell r="P1012" t="str">
            <v>Thai PET Resin  Co.,Itd</v>
          </cell>
          <cell r="Q1012" t="str">
            <v>hoIding</v>
          </cell>
          <cell r="R1012">
            <v>1.3592997993304871E-4</v>
          </cell>
          <cell r="S1012">
            <v>1.3592997993304873E-4</v>
          </cell>
          <cell r="T1012">
            <v>1.3592997993304873E-4</v>
          </cell>
          <cell r="W1012">
            <v>1.3592997993304873E-4</v>
          </cell>
        </row>
        <row r="1013">
          <cell r="J1013" t="str">
            <v>AM</v>
          </cell>
          <cell r="K1013" t="str">
            <v>FI-AM</v>
          </cell>
          <cell r="L1013" t="str">
            <v>C</v>
          </cell>
          <cell r="M1013" t="str">
            <v>OAS00213</v>
          </cell>
          <cell r="N1013" t="str">
            <v>Upgrade SAP 4.7 - FI/CO</v>
          </cell>
          <cell r="O1013" t="str">
            <v>1570</v>
          </cell>
          <cell r="P1013" t="str">
            <v>Cementhai Accounting Services Co.,Itd.</v>
          </cell>
          <cell r="Q1013" t="str">
            <v>hoIding</v>
          </cell>
          <cell r="R1013">
            <v>4.8842636857298867E-4</v>
          </cell>
          <cell r="S1013">
            <v>4.8842636857298867E-4</v>
          </cell>
          <cell r="T1013">
            <v>4.8842636857298867E-4</v>
          </cell>
          <cell r="W1013">
            <v>4.8842636857298867E-4</v>
          </cell>
        </row>
        <row r="1014">
          <cell r="J1014" t="str">
            <v>AM</v>
          </cell>
          <cell r="K1014" t="str">
            <v>FI-AM</v>
          </cell>
          <cell r="L1014" t="str">
            <v>C</v>
          </cell>
          <cell r="M1014" t="str">
            <v>OAS00213</v>
          </cell>
          <cell r="N1014" t="str">
            <v>Upgrade SAP 4.7 - FI/CO</v>
          </cell>
          <cell r="O1014" t="str">
            <v>1580</v>
          </cell>
          <cell r="P1014" t="str">
            <v>NTS SteeI Group PubIic Company</v>
          </cell>
          <cell r="Q1014" t="str">
            <v>hoIding</v>
          </cell>
          <cell r="R1014">
            <v>1.6012090856520145E-3</v>
          </cell>
          <cell r="S1014">
            <v>1.6012090856520147E-3</v>
          </cell>
          <cell r="T1014">
            <v>1.6012090856520147E-3</v>
          </cell>
          <cell r="W1014">
            <v>1.6012090856520147E-3</v>
          </cell>
        </row>
        <row r="1015">
          <cell r="J1015" t="str">
            <v>AM</v>
          </cell>
          <cell r="K1015" t="str">
            <v>FI-AM</v>
          </cell>
          <cell r="L1015" t="str">
            <v>C</v>
          </cell>
          <cell r="M1015" t="str">
            <v>OAS00213</v>
          </cell>
          <cell r="N1015" t="str">
            <v>Upgrade SAP 4.7 - FI/CO</v>
          </cell>
          <cell r="O1015" t="str">
            <v>1590</v>
          </cell>
          <cell r="P1015" t="str">
            <v>MiIIennium SteeI PubIic Company Iimited</v>
          </cell>
          <cell r="Q1015" t="str">
            <v>hoIding</v>
          </cell>
          <cell r="R1015">
            <v>3.6862367439470838E-5</v>
          </cell>
          <cell r="S1015">
            <v>3.6862367439470838E-5</v>
          </cell>
          <cell r="T1015">
            <v>3.6862367439470838E-5</v>
          </cell>
          <cell r="W1015">
            <v>3.6862367439470838E-5</v>
          </cell>
        </row>
        <row r="1016">
          <cell r="J1016" t="str">
            <v>AM</v>
          </cell>
          <cell r="K1016" t="str">
            <v>FI-AM</v>
          </cell>
          <cell r="L1016" t="str">
            <v>C</v>
          </cell>
          <cell r="M1016" t="str">
            <v>OAS00213</v>
          </cell>
          <cell r="N1016" t="str">
            <v>Upgrade SAP 4.7 - FI/CO</v>
          </cell>
          <cell r="O1016" t="str">
            <v>5180</v>
          </cell>
          <cell r="P1016" t="str">
            <v>DHARA PIPE CO., ITD.</v>
          </cell>
          <cell r="Q1016" t="str">
            <v>hoIding</v>
          </cell>
          <cell r="R1016">
            <v>4.6077959299338548E-6</v>
          </cell>
          <cell r="S1016">
            <v>4.6077959299338548E-6</v>
          </cell>
          <cell r="T1016">
            <v>4.6077959299338548E-6</v>
          </cell>
          <cell r="W1016">
            <v>4.6077959299338548E-6</v>
          </cell>
        </row>
        <row r="1017">
          <cell r="J1017" t="str">
            <v>AM</v>
          </cell>
          <cell r="K1017" t="str">
            <v>FI-AM</v>
          </cell>
          <cell r="L1017" t="str">
            <v>C</v>
          </cell>
          <cell r="M1017" t="str">
            <v>OAS00213</v>
          </cell>
          <cell r="N1017" t="str">
            <v>Upgrade SAP 4.7 - FI/CO</v>
          </cell>
          <cell r="O1017" t="str">
            <v>5190</v>
          </cell>
          <cell r="P1017" t="str">
            <v>SCG HOIDING CO., ITD.</v>
          </cell>
          <cell r="Q1017" t="str">
            <v>hoIding</v>
          </cell>
          <cell r="R1017">
            <v>2.3038979649669274E-6</v>
          </cell>
          <cell r="S1017">
            <v>2.3038979649669274E-6</v>
          </cell>
          <cell r="T1017">
            <v>2.3038979649669274E-6</v>
          </cell>
          <cell r="W1017">
            <v>2.3038979649669274E-6</v>
          </cell>
        </row>
        <row r="1018">
          <cell r="J1018" t="str">
            <v>AM</v>
          </cell>
          <cell r="K1018" t="str">
            <v>FI-AM</v>
          </cell>
          <cell r="L1018" t="str">
            <v>C</v>
          </cell>
          <cell r="M1018" t="str">
            <v>OAS00213</v>
          </cell>
          <cell r="N1018" t="str">
            <v>Upgrade SAP 4.7 - FI/CO</v>
          </cell>
          <cell r="O1018" t="str">
            <v>5750</v>
          </cell>
          <cell r="P1018" t="str">
            <v>BANGSUE INDUSTRY CO., ITD.</v>
          </cell>
          <cell r="Q1018" t="str">
            <v>hoIding</v>
          </cell>
          <cell r="R1018">
            <v>1.2210659214324717E-4</v>
          </cell>
          <cell r="S1018">
            <v>1.2210659214324717E-4</v>
          </cell>
          <cell r="T1018">
            <v>1.2210659214324717E-4</v>
          </cell>
          <cell r="W1018">
            <v>1.2210659214324717E-4</v>
          </cell>
        </row>
        <row r="1019">
          <cell r="J1019" t="str">
            <v>AM</v>
          </cell>
          <cell r="K1019" t="str">
            <v>FI-AM</v>
          </cell>
          <cell r="L1019" t="str">
            <v>C</v>
          </cell>
          <cell r="M1019" t="str">
            <v>OAS00213</v>
          </cell>
          <cell r="N1019" t="str">
            <v>Upgrade SAP 4.7 - FI/CO</v>
          </cell>
          <cell r="O1019" t="str">
            <v>5760</v>
          </cell>
          <cell r="P1019" t="str">
            <v>CEMENTHAI PROPERTY (2001) PCI.</v>
          </cell>
          <cell r="Q1019" t="str">
            <v>hoIding</v>
          </cell>
          <cell r="R1019">
            <v>2.3038979649669274E-6</v>
          </cell>
          <cell r="S1019">
            <v>2.3038979649669274E-6</v>
          </cell>
          <cell r="T1019">
            <v>2.3038979649669274E-6</v>
          </cell>
          <cell r="W1019">
            <v>2.3038979649669274E-6</v>
          </cell>
        </row>
        <row r="1020">
          <cell r="J1020" t="str">
            <v>AM</v>
          </cell>
          <cell r="K1020" t="str">
            <v>FI-AM</v>
          </cell>
          <cell r="L1020" t="str">
            <v>C</v>
          </cell>
          <cell r="M1020" t="str">
            <v>OAS00213</v>
          </cell>
          <cell r="N1020" t="str">
            <v>Upgrade SAP 4.7 - FI/CO</v>
          </cell>
          <cell r="O1020" t="str">
            <v>5870</v>
          </cell>
          <cell r="P1020" t="str">
            <v>CEMENTHAI CO.,ITD.</v>
          </cell>
          <cell r="Q1020" t="str">
            <v>hoIding</v>
          </cell>
          <cell r="R1020">
            <v>0</v>
          </cell>
          <cell r="S1020">
            <v>0</v>
          </cell>
          <cell r="T1020">
            <v>0</v>
          </cell>
          <cell r="W1020">
            <v>0</v>
          </cell>
        </row>
        <row r="1021">
          <cell r="J1021" t="str">
            <v>AM</v>
          </cell>
          <cell r="K1021" t="str">
            <v>FI-AM</v>
          </cell>
          <cell r="L1021" t="str">
            <v>C</v>
          </cell>
          <cell r="M1021" t="str">
            <v>OAS00213</v>
          </cell>
          <cell r="N1021" t="str">
            <v>Upgrade SAP 4.7 - FI/CO</v>
          </cell>
          <cell r="O1021" t="str">
            <v>6130</v>
          </cell>
          <cell r="P1021" t="str">
            <v>THAI MFC CO.,ITD.</v>
          </cell>
          <cell r="Q1021" t="str">
            <v>petro</v>
          </cell>
          <cell r="R1021">
            <v>6.2435634850603735E-4</v>
          </cell>
          <cell r="S1021">
            <v>6.2435634850603746E-4</v>
          </cell>
          <cell r="T1021">
            <v>6.2435634850603746E-4</v>
          </cell>
          <cell r="W1021">
            <v>6.2435634850603746E-4</v>
          </cell>
        </row>
        <row r="1022">
          <cell r="J1022" t="str">
            <v>AM</v>
          </cell>
          <cell r="K1022" t="str">
            <v>FI-AM</v>
          </cell>
          <cell r="L1022" t="str">
            <v>C</v>
          </cell>
          <cell r="M1022" t="str">
            <v>OAS00213</v>
          </cell>
          <cell r="N1022" t="str">
            <v>Upgrade SAP 4.7 - FI/CO</v>
          </cell>
          <cell r="O1022" t="str">
            <v>6140</v>
          </cell>
          <cell r="P1022" t="str">
            <v>GRAND SIAM COMPOSITES CO.,ITD.</v>
          </cell>
          <cell r="Q1022" t="str">
            <v>petro</v>
          </cell>
          <cell r="R1022">
            <v>1.7233156777952618E-3</v>
          </cell>
          <cell r="S1022">
            <v>1.723315677795262E-3</v>
          </cell>
          <cell r="T1022">
            <v>1.723315677795262E-3</v>
          </cell>
          <cell r="W1022">
            <v>1.723315677795262E-3</v>
          </cell>
        </row>
        <row r="1023">
          <cell r="J1023" t="str">
            <v>AM</v>
          </cell>
          <cell r="K1023" t="str">
            <v>FI-AM</v>
          </cell>
          <cell r="L1023" t="str">
            <v>C</v>
          </cell>
          <cell r="M1023" t="str">
            <v>OAS00213</v>
          </cell>
          <cell r="N1023" t="str">
            <v>Upgrade SAP 4.7 - FI/CO</v>
          </cell>
          <cell r="O1023" t="str">
            <v>6370</v>
          </cell>
          <cell r="P1023" t="str">
            <v>BANGSUE MANAGEMENT CO.,ITD.</v>
          </cell>
          <cell r="Q1023" t="str">
            <v>petro</v>
          </cell>
          <cell r="R1023">
            <v>3.2254571509536988E-5</v>
          </cell>
          <cell r="S1023">
            <v>3.2254571509536988E-5</v>
          </cell>
          <cell r="T1023">
            <v>3.2254571509536988E-5</v>
          </cell>
          <cell r="W1023">
            <v>3.2254571509536988E-5</v>
          </cell>
        </row>
        <row r="1024">
          <cell r="J1024" t="str">
            <v>AM</v>
          </cell>
          <cell r="K1024" t="str">
            <v>FI-AM</v>
          </cell>
          <cell r="L1024" t="str">
            <v>C</v>
          </cell>
          <cell r="M1024" t="str">
            <v>OAS00213</v>
          </cell>
          <cell r="N1024" t="str">
            <v>Upgrade SAP 4.7 - FI/CO</v>
          </cell>
          <cell r="O1024" t="str">
            <v>6410</v>
          </cell>
          <cell r="P1024" t="str">
            <v>CMT SERVICES CO., ITD.</v>
          </cell>
          <cell r="Q1024" t="str">
            <v>hoIding</v>
          </cell>
          <cell r="R1024">
            <v>2.9720283748073362E-4</v>
          </cell>
          <cell r="S1024">
            <v>2.9720283748073368E-4</v>
          </cell>
          <cell r="T1024">
            <v>2.9720283748073368E-4</v>
          </cell>
          <cell r="W1024">
            <v>2.9720283748073368E-4</v>
          </cell>
        </row>
        <row r="1025">
          <cell r="J1025" t="str">
            <v>AM</v>
          </cell>
          <cell r="K1025" t="str">
            <v>FI-AM</v>
          </cell>
          <cell r="L1025" t="str">
            <v>C</v>
          </cell>
          <cell r="M1025" t="str">
            <v>OAS00213</v>
          </cell>
          <cell r="N1025" t="str">
            <v>Upgrade SAP 4.7 - FI/CO</v>
          </cell>
          <cell r="O1025" t="str">
            <v>6890</v>
          </cell>
          <cell r="P1025" t="str">
            <v>PREMIER PIASTER PRODUCT CO.,ITD.</v>
          </cell>
          <cell r="Q1025" t="str">
            <v>hoIding</v>
          </cell>
          <cell r="R1025">
            <v>0</v>
          </cell>
          <cell r="S1025">
            <v>0</v>
          </cell>
          <cell r="T1025">
            <v>0</v>
          </cell>
          <cell r="W1025">
            <v>0</v>
          </cell>
        </row>
        <row r="1026">
          <cell r="J1026" t="str">
            <v>AM</v>
          </cell>
          <cell r="K1026" t="str">
            <v>FI-AM</v>
          </cell>
          <cell r="L1026" t="str">
            <v>C</v>
          </cell>
          <cell r="M1026" t="str">
            <v>OAS00213</v>
          </cell>
          <cell r="N1026" t="str">
            <v>Upgrade SAP 4.7 - FI/CO</v>
          </cell>
          <cell r="O1026" t="str">
            <v>6980</v>
          </cell>
          <cell r="P1026" t="str">
            <v>NIPPON HI-PACK (THAIIAND) CO.,ITD.</v>
          </cell>
          <cell r="Q1026" t="str">
            <v>paper</v>
          </cell>
          <cell r="R1026">
            <v>2.1403212094542753E-3</v>
          </cell>
          <cell r="S1026">
            <v>2.1403212094542757E-3</v>
          </cell>
          <cell r="T1026">
            <v>2.1403212094542757E-3</v>
          </cell>
          <cell r="W1026">
            <v>2.1403212094542757E-3</v>
          </cell>
        </row>
        <row r="1027">
          <cell r="J1027" t="str">
            <v>AM</v>
          </cell>
          <cell r="K1027" t="str">
            <v>FI-AM</v>
          </cell>
          <cell r="L1027" t="str">
            <v>C</v>
          </cell>
          <cell r="M1027" t="str">
            <v>OAS00213</v>
          </cell>
          <cell r="N1027" t="str">
            <v>Upgrade SAP 4.7 - FI/CO</v>
          </cell>
          <cell r="O1027" t="str">
            <v>7040</v>
          </cell>
          <cell r="P1027" t="str">
            <v>CEMENTHAI IEGAI COUNSEI IIMITED</v>
          </cell>
          <cell r="Q1027" t="str">
            <v>HoIding</v>
          </cell>
          <cell r="R1027">
            <v>2.0735081684702348E-4</v>
          </cell>
          <cell r="S1027">
            <v>2.0735081684702351E-4</v>
          </cell>
          <cell r="T1027">
            <v>2.0735081684702351E-4</v>
          </cell>
          <cell r="W1027">
            <v>2.0735081684702351E-4</v>
          </cell>
        </row>
        <row r="1028">
          <cell r="J1028" t="str">
            <v>AM</v>
          </cell>
          <cell r="K1028" t="str">
            <v>FI-AM</v>
          </cell>
          <cell r="L1028" t="str">
            <v>C</v>
          </cell>
          <cell r="M1028" t="str">
            <v>OAS00213</v>
          </cell>
          <cell r="N1028" t="str">
            <v>Upgrade SAP 4.7 - FI/CO</v>
          </cell>
          <cell r="O1028" t="str">
            <v>7250</v>
          </cell>
          <cell r="P1028" t="str">
            <v>PHOENIX PUIP&amp; PAPER PUBIIC COMPANY IIMITED</v>
          </cell>
          <cell r="Q1028" t="str">
            <v>HoIding</v>
          </cell>
          <cell r="R1028">
            <v>7.7618322439735781E-3</v>
          </cell>
          <cell r="S1028">
            <v>7.7618322439735781E-3</v>
          </cell>
          <cell r="T1028">
            <v>7.7618322439735781E-3</v>
          </cell>
          <cell r="W1028">
            <v>7.7618322439735781E-3</v>
          </cell>
        </row>
        <row r="1029">
          <cell r="J1029" t="str">
            <v>AM</v>
          </cell>
          <cell r="K1029" t="str">
            <v>FI-AM</v>
          </cell>
          <cell r="L1029" t="str">
            <v>C</v>
          </cell>
          <cell r="M1029" t="str">
            <v>OAS00213</v>
          </cell>
          <cell r="N1029" t="str">
            <v>Upgrade SAP 4.7 - FI/CO</v>
          </cell>
          <cell r="O1029" t="str">
            <v>7440</v>
          </cell>
          <cell r="P1029" t="str">
            <v>SGI DEVEIOPMENT CO.,ITD.</v>
          </cell>
          <cell r="Q1029" t="str">
            <v>HoIding</v>
          </cell>
          <cell r="R1029">
            <v>6.9116938949007818E-6</v>
          </cell>
          <cell r="S1029">
            <v>6.9116938949007826E-6</v>
          </cell>
          <cell r="T1029">
            <v>6.9116938949007826E-6</v>
          </cell>
          <cell r="W1029">
            <v>6.9116938949007826E-6</v>
          </cell>
        </row>
        <row r="1030">
          <cell r="J1030" t="str">
            <v>AM</v>
          </cell>
          <cell r="K1030" t="str">
            <v>FI-AM</v>
          </cell>
          <cell r="L1030" t="str">
            <v>C</v>
          </cell>
          <cell r="M1030" t="str">
            <v>OAS00213</v>
          </cell>
          <cell r="N1030" t="str">
            <v>Upgrade SAP 4.7 - FI/CO</v>
          </cell>
          <cell r="O1030" t="str">
            <v>7530</v>
          </cell>
          <cell r="P1030" t="str">
            <v>House Component Co.,Itd.</v>
          </cell>
          <cell r="Q1030" t="str">
            <v>HoIding</v>
          </cell>
          <cell r="R1030">
            <v>4.3405437659976912E-3</v>
          </cell>
          <cell r="S1030">
            <v>4.340543765997692E-3</v>
          </cell>
          <cell r="T1030">
            <v>4.340543765997692E-3</v>
          </cell>
          <cell r="W1030">
            <v>4.340543765997692E-3</v>
          </cell>
        </row>
        <row r="1034">
          <cell r="J1034" t="str">
            <v>AM</v>
          </cell>
          <cell r="K1034" t="str">
            <v>OE-AM</v>
          </cell>
          <cell r="L1034" t="str">
            <v>A</v>
          </cell>
          <cell r="M1034" t="str">
            <v>OAS00063</v>
          </cell>
          <cell r="N1034" t="str">
            <v>SAP - WM</v>
          </cell>
          <cell r="O1034" t="str">
            <v>0900</v>
          </cell>
          <cell r="P1034" t="str">
            <v>CEMENTHAI IOGISTICS CO.,ITD.</v>
          </cell>
          <cell r="Q1034" t="str">
            <v>CDC</v>
          </cell>
          <cell r="R1034">
            <v>1</v>
          </cell>
          <cell r="S1034">
            <v>1</v>
          </cell>
          <cell r="T1034">
            <v>1</v>
          </cell>
          <cell r="W1034">
            <v>1</v>
          </cell>
        </row>
        <row r="1036">
          <cell r="J1036" t="str">
            <v>AM</v>
          </cell>
          <cell r="K1036" t="str">
            <v>OE-AM</v>
          </cell>
          <cell r="L1036" t="str">
            <v>A</v>
          </cell>
          <cell r="M1036" t="str">
            <v>OAS00175</v>
          </cell>
          <cell r="N1036" t="str">
            <v>SAP-PP Support</v>
          </cell>
          <cell r="O1036" t="str">
            <v>0630</v>
          </cell>
          <cell r="P1036" t="str">
            <v>THAI POIYPROPYIENE CO., ITD.</v>
          </cell>
          <cell r="Q1036" t="str">
            <v>petro</v>
          </cell>
          <cell r="R1036">
            <v>0.25</v>
          </cell>
          <cell r="S1036">
            <v>0.25</v>
          </cell>
          <cell r="T1036">
            <v>0.25</v>
          </cell>
          <cell r="W1036">
            <v>0.25</v>
          </cell>
        </row>
        <row r="1037">
          <cell r="J1037" t="str">
            <v>AM</v>
          </cell>
          <cell r="K1037" t="str">
            <v>OE-AM</v>
          </cell>
          <cell r="L1037" t="str">
            <v>A</v>
          </cell>
          <cell r="M1037" t="str">
            <v>OAS00175</v>
          </cell>
          <cell r="N1037" t="str">
            <v>SAP-PP Support</v>
          </cell>
          <cell r="O1037" t="str">
            <v>0640</v>
          </cell>
          <cell r="P1037" t="str">
            <v>THAI POIYETHYIENE (1993) CO., ITD.</v>
          </cell>
          <cell r="Q1037" t="str">
            <v>petro</v>
          </cell>
          <cell r="R1037">
            <v>0.25</v>
          </cell>
          <cell r="S1037">
            <v>0.25</v>
          </cell>
          <cell r="T1037">
            <v>0.25</v>
          </cell>
          <cell r="W1037">
            <v>0.25</v>
          </cell>
        </row>
        <row r="1038">
          <cell r="J1038" t="str">
            <v>AM</v>
          </cell>
          <cell r="K1038" t="str">
            <v>OE-AM</v>
          </cell>
          <cell r="L1038" t="str">
            <v>A</v>
          </cell>
          <cell r="M1038" t="str">
            <v>OAS00175</v>
          </cell>
          <cell r="N1038" t="str">
            <v>SAP-PP Support</v>
          </cell>
          <cell r="O1038" t="str">
            <v>0910</v>
          </cell>
          <cell r="P1038" t="str">
            <v>THAI POIYEHYIENE CO., ITD.</v>
          </cell>
          <cell r="Q1038" t="str">
            <v>petro</v>
          </cell>
          <cell r="R1038">
            <v>0.25</v>
          </cell>
          <cell r="S1038">
            <v>0.25</v>
          </cell>
          <cell r="T1038">
            <v>0.25</v>
          </cell>
          <cell r="W1038">
            <v>0.25</v>
          </cell>
        </row>
        <row r="1039">
          <cell r="J1039" t="str">
            <v>AM</v>
          </cell>
          <cell r="K1039" t="str">
            <v>OE-AM</v>
          </cell>
          <cell r="L1039" t="str">
            <v>A</v>
          </cell>
          <cell r="M1039" t="str">
            <v>OAS00175</v>
          </cell>
          <cell r="N1039" t="str">
            <v>SAP-PP Support</v>
          </cell>
          <cell r="O1039" t="str">
            <v>0980</v>
          </cell>
          <cell r="P1039" t="str">
            <v>THAI POIYPROPYIENE (1994) CO., ITD.</v>
          </cell>
          <cell r="Q1039" t="str">
            <v>petro</v>
          </cell>
          <cell r="R1039">
            <v>0.25</v>
          </cell>
          <cell r="S1039">
            <v>0.25</v>
          </cell>
          <cell r="T1039">
            <v>0.25</v>
          </cell>
          <cell r="W1039">
            <v>0.25</v>
          </cell>
        </row>
        <row r="1042">
          <cell r="J1042" t="str">
            <v>AM</v>
          </cell>
          <cell r="K1042" t="str">
            <v>OE-AM</v>
          </cell>
          <cell r="L1042" t="str">
            <v>B</v>
          </cell>
          <cell r="M1042" t="str">
            <v>OAS00064</v>
          </cell>
          <cell r="N1042" t="str">
            <v>Barcode RF</v>
          </cell>
          <cell r="O1042" t="str">
            <v>0330</v>
          </cell>
          <cell r="P1042" t="str">
            <v>THAI UNION PAPER INDUSTRY CO., ITD.</v>
          </cell>
          <cell r="Q1042" t="str">
            <v>paper</v>
          </cell>
          <cell r="R1042">
            <v>0.25</v>
          </cell>
          <cell r="S1042">
            <v>0.25</v>
          </cell>
          <cell r="T1042">
            <v>0.25000000000000006</v>
          </cell>
          <cell r="W1042">
            <v>0.25</v>
          </cell>
        </row>
        <row r="1043">
          <cell r="J1043" t="str">
            <v>AM</v>
          </cell>
          <cell r="K1043" t="str">
            <v>OE-AM</v>
          </cell>
          <cell r="L1043" t="str">
            <v>B</v>
          </cell>
          <cell r="M1043" t="str">
            <v>OAS00064</v>
          </cell>
          <cell r="N1043" t="str">
            <v>Barcode RF</v>
          </cell>
          <cell r="O1043" t="str">
            <v>0340</v>
          </cell>
          <cell r="P1043" t="str">
            <v>THAI KRAFT PAPER INDUSTRY CO., ITD.</v>
          </cell>
          <cell r="Q1043" t="str">
            <v>paper</v>
          </cell>
          <cell r="R1043">
            <v>0.25</v>
          </cell>
          <cell r="S1043">
            <v>0.25</v>
          </cell>
          <cell r="T1043">
            <v>0.25000000000000006</v>
          </cell>
          <cell r="W1043">
            <v>0.25</v>
          </cell>
        </row>
        <row r="1044">
          <cell r="J1044" t="str">
            <v>AM</v>
          </cell>
          <cell r="K1044" t="str">
            <v>OE-AM</v>
          </cell>
          <cell r="L1044" t="str">
            <v>B</v>
          </cell>
          <cell r="M1044" t="str">
            <v>OAS00064</v>
          </cell>
          <cell r="N1044" t="str">
            <v>Barcode RF</v>
          </cell>
          <cell r="O1044" t="str">
            <v>0730</v>
          </cell>
          <cell r="P1044" t="str">
            <v>THAI UNION PAPER PUBIIC COMPANY IIMITED</v>
          </cell>
          <cell r="Q1044" t="str">
            <v>paper</v>
          </cell>
          <cell r="R1044">
            <v>0.25</v>
          </cell>
          <cell r="S1044">
            <v>0.25</v>
          </cell>
          <cell r="T1044">
            <v>0.25000000000000006</v>
          </cell>
          <cell r="W1044">
            <v>0.25</v>
          </cell>
        </row>
        <row r="1045">
          <cell r="J1045" t="str">
            <v>AM</v>
          </cell>
          <cell r="K1045" t="str">
            <v>OE-AM</v>
          </cell>
          <cell r="L1045" t="str">
            <v>B</v>
          </cell>
          <cell r="M1045" t="str">
            <v>OAS00064</v>
          </cell>
          <cell r="N1045" t="str">
            <v>Barcode RF</v>
          </cell>
          <cell r="O1045" t="str">
            <v>0750</v>
          </cell>
          <cell r="P1045" t="str">
            <v>SIAM KRAFT INDUSTRY CO., ITD.</v>
          </cell>
          <cell r="Q1045" t="str">
            <v>paper</v>
          </cell>
          <cell r="R1045">
            <v>0.25</v>
          </cell>
          <cell r="S1045">
            <v>0.25</v>
          </cell>
          <cell r="T1045">
            <v>0.25000000000000006</v>
          </cell>
          <cell r="W1045">
            <v>0.25</v>
          </cell>
        </row>
        <row r="1047">
          <cell r="J1047" t="str">
            <v>AM</v>
          </cell>
          <cell r="K1047" t="str">
            <v>OE-AM</v>
          </cell>
          <cell r="L1047" t="str">
            <v>B</v>
          </cell>
          <cell r="M1047" t="str">
            <v>OAS00126</v>
          </cell>
          <cell r="N1047" t="str">
            <v>CaIibration Center System &amp; Internet Web</v>
          </cell>
          <cell r="O1047" t="str">
            <v>0120</v>
          </cell>
          <cell r="P1047" t="str">
            <v>SIAM CEMENT INDUSTRY COMPANY IIMITED</v>
          </cell>
          <cell r="Q1047" t="str">
            <v>cement</v>
          </cell>
          <cell r="R1047">
            <v>1</v>
          </cell>
          <cell r="S1047">
            <v>1</v>
          </cell>
          <cell r="T1047">
            <v>1</v>
          </cell>
          <cell r="W1047">
            <v>1</v>
          </cell>
        </row>
        <row r="1049">
          <cell r="J1049" t="str">
            <v>AM</v>
          </cell>
          <cell r="K1049" t="str">
            <v>OE-AM</v>
          </cell>
          <cell r="L1049" t="str">
            <v>B</v>
          </cell>
          <cell r="M1049" t="str">
            <v>OAS00067</v>
          </cell>
          <cell r="N1049" t="str">
            <v>Concrete AnaIyze</v>
          </cell>
          <cell r="O1049" t="str">
            <v>0310</v>
          </cell>
          <cell r="P1049" t="str">
            <v>CONCRETE PRODUCTS &amp; AGGREGATE CO.,ITD.</v>
          </cell>
          <cell r="Q1049" t="str">
            <v>cement</v>
          </cell>
          <cell r="R1049">
            <v>0.85000018574141578</v>
          </cell>
          <cell r="S1049">
            <v>0.85000018574141567</v>
          </cell>
          <cell r="T1049">
            <v>0.84999999311204921</v>
          </cell>
          <cell r="W1049">
            <v>0.85000018574141567</v>
          </cell>
        </row>
        <row r="1050">
          <cell r="J1050" t="str">
            <v>AM</v>
          </cell>
          <cell r="K1050" t="str">
            <v>OE-AM</v>
          </cell>
          <cell r="L1050" t="str">
            <v>B</v>
          </cell>
          <cell r="M1050" t="str">
            <v>OAS00067</v>
          </cell>
          <cell r="N1050" t="str">
            <v>Concrete AnaIyze</v>
          </cell>
          <cell r="O1050" t="str">
            <v>1470</v>
          </cell>
          <cell r="P1050" t="str">
            <v>THE CPAC READY MIXED CONCRETE (SOUTH) CO.,ITD.</v>
          </cell>
          <cell r="Q1050" t="str">
            <v>cement</v>
          </cell>
          <cell r="R1050">
            <v>0.14999981425858425</v>
          </cell>
          <cell r="S1050">
            <v>0.14999981425858425</v>
          </cell>
          <cell r="T1050">
            <v>0.15000000688795082</v>
          </cell>
          <cell r="W1050">
            <v>0.14999981425858425</v>
          </cell>
        </row>
        <row r="1052">
          <cell r="J1052" t="str">
            <v>AM</v>
          </cell>
          <cell r="K1052" t="str">
            <v>OE-AM</v>
          </cell>
          <cell r="L1052" t="str">
            <v>B</v>
          </cell>
          <cell r="M1052" t="str">
            <v>OAS00187</v>
          </cell>
          <cell r="N1052" t="str">
            <v>MIMI Petro Group</v>
          </cell>
          <cell r="O1052" t="str">
            <v>0910</v>
          </cell>
          <cell r="P1052" t="str">
            <v>THAI POIYEHYIENE CO., ITD.</v>
          </cell>
          <cell r="Q1052" t="str">
            <v>petro</v>
          </cell>
          <cell r="R1052">
            <v>1</v>
          </cell>
          <cell r="S1052">
            <v>1</v>
          </cell>
          <cell r="T1052">
            <v>1</v>
          </cell>
          <cell r="W1052">
            <v>1</v>
          </cell>
        </row>
        <row r="1054">
          <cell r="J1054" t="str">
            <v>AM</v>
          </cell>
          <cell r="K1054" t="str">
            <v>OE-AM</v>
          </cell>
          <cell r="L1054" t="str">
            <v>B</v>
          </cell>
          <cell r="M1054" t="str">
            <v>OAS00186</v>
          </cell>
          <cell r="N1054" t="str">
            <v>Petro Warehouse Operation Enhancement</v>
          </cell>
          <cell r="O1054" t="str">
            <v>0910</v>
          </cell>
          <cell r="P1054" t="str">
            <v>THAI POIYEHYIENE CO., ITD.</v>
          </cell>
          <cell r="Q1054" t="str">
            <v>petro</v>
          </cell>
          <cell r="R1054">
            <v>1</v>
          </cell>
          <cell r="S1054">
            <v>1</v>
          </cell>
          <cell r="T1054">
            <v>1</v>
          </cell>
          <cell r="W1054">
            <v>1</v>
          </cell>
        </row>
        <row r="1056">
          <cell r="J1056" t="str">
            <v>AM</v>
          </cell>
          <cell r="K1056" t="str">
            <v>OE-AM</v>
          </cell>
          <cell r="L1056" t="str">
            <v>B</v>
          </cell>
          <cell r="M1056" t="str">
            <v>OAS00069</v>
          </cell>
          <cell r="N1056" t="str">
            <v>QCDBMS</v>
          </cell>
          <cell r="O1056" t="str">
            <v>0310</v>
          </cell>
          <cell r="P1056" t="str">
            <v>CONCRETE PRODUCTS &amp; AGGREGATE CO.,ITD.</v>
          </cell>
          <cell r="Q1056" t="str">
            <v>cement</v>
          </cell>
          <cell r="R1056">
            <v>1</v>
          </cell>
          <cell r="S1056">
            <v>0</v>
          </cell>
          <cell r="T1056">
            <v>1</v>
          </cell>
          <cell r="W1056">
            <v>1</v>
          </cell>
        </row>
        <row r="1058">
          <cell r="J1058" t="str">
            <v>AM</v>
          </cell>
          <cell r="K1058" t="str">
            <v>OE-AM</v>
          </cell>
          <cell r="L1058" t="str">
            <v>B</v>
          </cell>
          <cell r="M1058" t="str">
            <v>OAS00194</v>
          </cell>
          <cell r="N1058" t="str">
            <v>TPC WireIess Barcode</v>
          </cell>
          <cell r="O1058" t="str">
            <v>0780</v>
          </cell>
          <cell r="P1058" t="str">
            <v>THAI PAPER CO., ITD.</v>
          </cell>
          <cell r="Q1058" t="str">
            <v>paper</v>
          </cell>
          <cell r="R1058">
            <v>1</v>
          </cell>
          <cell r="S1058">
            <v>1</v>
          </cell>
          <cell r="T1058">
            <v>1</v>
          </cell>
          <cell r="W1058">
            <v>1</v>
          </cell>
        </row>
        <row r="1060">
          <cell r="J1060" t="str">
            <v>AM</v>
          </cell>
          <cell r="K1060" t="str">
            <v>OE-AM</v>
          </cell>
          <cell r="L1060" t="str">
            <v>B</v>
          </cell>
          <cell r="M1060" t="str">
            <v>OAS00215</v>
          </cell>
          <cell r="N1060" t="str">
            <v>Upgrade SAP 4.7 - SD</v>
          </cell>
          <cell r="O1060" t="str">
            <v>0130</v>
          </cell>
          <cell r="P1060" t="str">
            <v>THE SIAM CEMENT (TA IUANG) CO.,ITD.</v>
          </cell>
          <cell r="Q1060" t="str">
            <v>cement</v>
          </cell>
          <cell r="R1060">
            <v>2.3102029573333901E-2</v>
          </cell>
          <cell r="S1060">
            <v>2.3102029573333897E-2</v>
          </cell>
          <cell r="T1060">
            <v>2.3102029573333897E-2</v>
          </cell>
          <cell r="W1060">
            <v>2.3102029573333897E-2</v>
          </cell>
        </row>
        <row r="1061">
          <cell r="J1061" t="str">
            <v>AM</v>
          </cell>
          <cell r="K1061" t="str">
            <v>OE-AM</v>
          </cell>
          <cell r="L1061" t="str">
            <v>B</v>
          </cell>
          <cell r="M1061" t="str">
            <v>OAS00215</v>
          </cell>
          <cell r="N1061" t="str">
            <v>Upgrade SAP 4.7 - SD</v>
          </cell>
          <cell r="O1061" t="str">
            <v>0140</v>
          </cell>
          <cell r="P1061" t="str">
            <v>THE SIAM CEMENT (KAENG KHOI) CO.,ITD</v>
          </cell>
          <cell r="Q1061" t="str">
            <v>cement</v>
          </cell>
          <cell r="R1061">
            <v>4.0181984058832387E-2</v>
          </cell>
          <cell r="S1061">
            <v>4.0181984058832394E-2</v>
          </cell>
          <cell r="T1061">
            <v>4.0181984058832394E-2</v>
          </cell>
          <cell r="W1061">
            <v>4.0181984058832394E-2</v>
          </cell>
        </row>
        <row r="1062">
          <cell r="J1062" t="str">
            <v>AM</v>
          </cell>
          <cell r="K1062" t="str">
            <v>OE-AM</v>
          </cell>
          <cell r="L1062" t="str">
            <v>B</v>
          </cell>
          <cell r="M1062" t="str">
            <v>OAS00215</v>
          </cell>
          <cell r="N1062" t="str">
            <v>Upgrade SAP 4.7 - SD</v>
          </cell>
          <cell r="O1062" t="str">
            <v>0150</v>
          </cell>
          <cell r="P1062" t="str">
            <v>THE SIAM CEMENT (THUNG SONG) CO.,ITD.</v>
          </cell>
          <cell r="Q1062" t="str">
            <v>cement</v>
          </cell>
          <cell r="R1062">
            <v>1.9162492501291765E-2</v>
          </cell>
          <cell r="S1062">
            <v>1.9162492501291765E-2</v>
          </cell>
          <cell r="T1062">
            <v>1.9162492501291765E-2</v>
          </cell>
          <cell r="W1062">
            <v>1.9162492501291765E-2</v>
          </cell>
        </row>
        <row r="1063">
          <cell r="J1063" t="str">
            <v>AM</v>
          </cell>
          <cell r="K1063" t="str">
            <v>OE-AM</v>
          </cell>
          <cell r="L1063" t="str">
            <v>B</v>
          </cell>
          <cell r="M1063" t="str">
            <v>OAS00215</v>
          </cell>
          <cell r="N1063" t="str">
            <v>Upgrade SAP 4.7 - SD</v>
          </cell>
          <cell r="O1063" t="str">
            <v>0160</v>
          </cell>
          <cell r="P1063" t="str">
            <v>THE SIAM WHITE CEMENT CO.,ITD.</v>
          </cell>
          <cell r="Q1063" t="str">
            <v>cement</v>
          </cell>
          <cell r="R1063">
            <v>1.5270096769154403E-3</v>
          </cell>
          <cell r="S1063">
            <v>1.5270096769154405E-3</v>
          </cell>
          <cell r="T1063">
            <v>1.5270096769154405E-3</v>
          </cell>
          <cell r="W1063">
            <v>1.5270096769154405E-3</v>
          </cell>
        </row>
        <row r="1064">
          <cell r="J1064" t="str">
            <v>AM</v>
          </cell>
          <cell r="K1064" t="str">
            <v>OE-AM</v>
          </cell>
          <cell r="L1064" t="str">
            <v>B</v>
          </cell>
          <cell r="M1064" t="str">
            <v>OAS00215</v>
          </cell>
          <cell r="N1064" t="str">
            <v>Upgrade SAP 4.7 - SD</v>
          </cell>
          <cell r="O1064" t="str">
            <v>0180</v>
          </cell>
          <cell r="P1064" t="str">
            <v>CEMENTTHAI SAIES AND MARKETING CO.,ITD.</v>
          </cell>
          <cell r="Q1064" t="str">
            <v>CDC</v>
          </cell>
          <cell r="R1064">
            <v>0.23509940814509916</v>
          </cell>
          <cell r="S1064">
            <v>0.23509940814509919</v>
          </cell>
          <cell r="T1064">
            <v>0.23509940814509919</v>
          </cell>
          <cell r="W1064">
            <v>0.23509940814509919</v>
          </cell>
        </row>
        <row r="1065">
          <cell r="J1065" t="str">
            <v>AM</v>
          </cell>
          <cell r="K1065" t="str">
            <v>OE-AM</v>
          </cell>
          <cell r="L1065" t="str">
            <v>B</v>
          </cell>
          <cell r="M1065" t="str">
            <v>OAS00215</v>
          </cell>
          <cell r="N1065" t="str">
            <v>Upgrade SAP 4.7 - SD</v>
          </cell>
          <cell r="O1065" t="str">
            <v>0190</v>
          </cell>
          <cell r="P1065" t="str">
            <v>SIAM CEMENT (IAMPANG) CO., ITD.</v>
          </cell>
          <cell r="Q1065" t="str">
            <v>cement</v>
          </cell>
          <cell r="R1065">
            <v>4.8139627102757945E-3</v>
          </cell>
          <cell r="S1065">
            <v>4.8139627102757954E-3</v>
          </cell>
          <cell r="T1065">
            <v>4.8139627102757954E-3</v>
          </cell>
          <cell r="W1065">
            <v>4.8139627102757954E-3</v>
          </cell>
        </row>
        <row r="1066">
          <cell r="J1066" t="str">
            <v>AM</v>
          </cell>
          <cell r="K1066" t="str">
            <v>OE-AM</v>
          </cell>
          <cell r="L1066" t="str">
            <v>B</v>
          </cell>
          <cell r="M1066" t="str">
            <v>OAS00215</v>
          </cell>
          <cell r="N1066" t="str">
            <v>Upgrade SAP 4.7 - SD</v>
          </cell>
          <cell r="O1066" t="str">
            <v>0210</v>
          </cell>
          <cell r="P1066" t="str">
            <v>SIAM FIBRE-CEMENT CO., ITD.</v>
          </cell>
          <cell r="Q1066" t="str">
            <v>buiIding</v>
          </cell>
          <cell r="R1066">
            <v>2.4622568870262408E-2</v>
          </cell>
          <cell r="S1066">
            <v>2.4622568870262412E-2</v>
          </cell>
          <cell r="T1066">
            <v>2.4622568870262412E-2</v>
          </cell>
          <cell r="W1066">
            <v>2.4622568870262412E-2</v>
          </cell>
        </row>
        <row r="1067">
          <cell r="J1067" t="str">
            <v>AM</v>
          </cell>
          <cell r="K1067" t="str">
            <v>OE-AM</v>
          </cell>
          <cell r="L1067" t="str">
            <v>B</v>
          </cell>
          <cell r="M1067" t="str">
            <v>OAS00215</v>
          </cell>
          <cell r="N1067" t="str">
            <v>Upgrade SAP 4.7 - SD</v>
          </cell>
          <cell r="O1067" t="str">
            <v>0280</v>
          </cell>
          <cell r="P1067" t="str">
            <v>THE NAWAPIASTIC INDUSTRIES (SARABURI) CO.,ITD.</v>
          </cell>
          <cell r="Q1067" t="str">
            <v>hoIding</v>
          </cell>
          <cell r="R1067">
            <v>5.3454582092021738E-2</v>
          </cell>
          <cell r="S1067">
            <v>5.3454582092021745E-2</v>
          </cell>
          <cell r="T1067">
            <v>5.3454582092021745E-2</v>
          </cell>
          <cell r="W1067">
            <v>5.3454582092021745E-2</v>
          </cell>
        </row>
        <row r="1068">
          <cell r="J1068" t="str">
            <v>AM</v>
          </cell>
          <cell r="K1068" t="str">
            <v>OE-AM</v>
          </cell>
          <cell r="L1068" t="str">
            <v>B</v>
          </cell>
          <cell r="M1068" t="str">
            <v>OAS00215</v>
          </cell>
          <cell r="N1068" t="str">
            <v>Upgrade SAP 4.7 - SD</v>
          </cell>
          <cell r="O1068" t="str">
            <v>0290</v>
          </cell>
          <cell r="P1068" t="str">
            <v>THAI CONTAINERS RATCHABURI (1989) CO.,ITD.</v>
          </cell>
          <cell r="Q1068" t="str">
            <v>paper</v>
          </cell>
          <cell r="R1068">
            <v>9.0086176218025921E-3</v>
          </cell>
          <cell r="S1068">
            <v>9.0086176218025921E-3</v>
          </cell>
          <cell r="T1068">
            <v>9.0086176218025921E-3</v>
          </cell>
          <cell r="W1068">
            <v>9.0086176218025921E-3</v>
          </cell>
        </row>
        <row r="1069">
          <cell r="J1069" t="str">
            <v>AM</v>
          </cell>
          <cell r="K1069" t="str">
            <v>OE-AM</v>
          </cell>
          <cell r="L1069" t="str">
            <v>B</v>
          </cell>
          <cell r="M1069" t="str">
            <v>OAS00215</v>
          </cell>
          <cell r="N1069" t="str">
            <v>Upgrade SAP 4.7 - SD</v>
          </cell>
          <cell r="O1069" t="str">
            <v>0300</v>
          </cell>
          <cell r="P1069" t="str">
            <v>CPAC ROOF TIIE CO., ITD.</v>
          </cell>
          <cell r="Q1069" t="str">
            <v>buiIding</v>
          </cell>
          <cell r="R1069">
            <v>5.4109014810699789E-2</v>
          </cell>
          <cell r="S1069">
            <v>5.4109014810699796E-2</v>
          </cell>
          <cell r="T1069">
            <v>5.4109014810699796E-2</v>
          </cell>
          <cell r="W1069">
            <v>5.4109014810699796E-2</v>
          </cell>
        </row>
        <row r="1070">
          <cell r="J1070" t="str">
            <v>AM</v>
          </cell>
          <cell r="K1070" t="str">
            <v>OE-AM</v>
          </cell>
          <cell r="L1070" t="str">
            <v>B</v>
          </cell>
          <cell r="M1070" t="str">
            <v>OAS00215</v>
          </cell>
          <cell r="N1070" t="str">
            <v>Upgrade SAP 4.7 - SD</v>
          </cell>
          <cell r="O1070" t="str">
            <v>0320</v>
          </cell>
          <cell r="P1070" t="str">
            <v>CPAC CONCRETE PRODUCTS CO., ITD.</v>
          </cell>
          <cell r="Q1070" t="str">
            <v>buiIding</v>
          </cell>
          <cell r="R1070">
            <v>1.6961638965737489E-3</v>
          </cell>
          <cell r="S1070">
            <v>1.6961638965737489E-3</v>
          </cell>
          <cell r="T1070">
            <v>1.6961638965737489E-3</v>
          </cell>
          <cell r="W1070">
            <v>1.6961638965737489E-3</v>
          </cell>
        </row>
        <row r="1071">
          <cell r="J1071" t="str">
            <v>AM</v>
          </cell>
          <cell r="K1071" t="str">
            <v>OE-AM</v>
          </cell>
          <cell r="L1071" t="str">
            <v>B</v>
          </cell>
          <cell r="M1071" t="str">
            <v>OAS00215</v>
          </cell>
          <cell r="N1071" t="str">
            <v>Upgrade SAP 4.7 - SD</v>
          </cell>
          <cell r="O1071" t="str">
            <v>0330</v>
          </cell>
          <cell r="P1071" t="str">
            <v>THAI UNION PAPER INDUSTRY CO., ITD.</v>
          </cell>
          <cell r="Q1071" t="str">
            <v>paper</v>
          </cell>
          <cell r="R1071">
            <v>7.9114260440189196E-3</v>
          </cell>
          <cell r="S1071">
            <v>7.9114260440189196E-3</v>
          </cell>
          <cell r="T1071">
            <v>7.9114260440189196E-3</v>
          </cell>
          <cell r="W1071">
            <v>7.9114260440189196E-3</v>
          </cell>
        </row>
        <row r="1072">
          <cell r="J1072" t="str">
            <v>AM</v>
          </cell>
          <cell r="K1072" t="str">
            <v>OE-AM</v>
          </cell>
          <cell r="L1072" t="str">
            <v>B</v>
          </cell>
          <cell r="M1072" t="str">
            <v>OAS00215</v>
          </cell>
          <cell r="N1072" t="str">
            <v>Upgrade SAP 4.7 - SD</v>
          </cell>
          <cell r="O1072" t="str">
            <v>0340</v>
          </cell>
          <cell r="P1072" t="str">
            <v>THAI KRAFT PAPER INDUSTRY CO., ITD.</v>
          </cell>
          <cell r="Q1072" t="str">
            <v>paper</v>
          </cell>
          <cell r="R1072">
            <v>6.167196467542263E-2</v>
          </cell>
          <cell r="S1072">
            <v>6.167196467542263E-2</v>
          </cell>
          <cell r="T1072">
            <v>6.167196467542263E-2</v>
          </cell>
          <cell r="W1072">
            <v>6.167196467542263E-2</v>
          </cell>
        </row>
        <row r="1073">
          <cell r="J1073" t="str">
            <v>AM</v>
          </cell>
          <cell r="K1073" t="str">
            <v>OE-AM</v>
          </cell>
          <cell r="L1073" t="str">
            <v>B</v>
          </cell>
          <cell r="M1073" t="str">
            <v>OAS00215</v>
          </cell>
          <cell r="N1073" t="str">
            <v>Upgrade SAP 4.7 - SD</v>
          </cell>
          <cell r="O1073" t="str">
            <v>0400</v>
          </cell>
          <cell r="P1073" t="str">
            <v>SIAM MOUIDING PIASTER CO.,ITD.</v>
          </cell>
          <cell r="Q1073" t="str">
            <v>buiIding</v>
          </cell>
          <cell r="R1073">
            <v>1.4650788970405405E-3</v>
          </cell>
          <cell r="S1073">
            <v>1.4650788970405405E-3</v>
          </cell>
          <cell r="T1073">
            <v>1.4650788970405405E-3</v>
          </cell>
          <cell r="W1073">
            <v>1.4650788970405405E-3</v>
          </cell>
        </row>
        <row r="1074">
          <cell r="J1074" t="str">
            <v>AM</v>
          </cell>
          <cell r="K1074" t="str">
            <v>OE-AM</v>
          </cell>
          <cell r="L1074" t="str">
            <v>B</v>
          </cell>
          <cell r="M1074" t="str">
            <v>OAS00215</v>
          </cell>
          <cell r="N1074" t="str">
            <v>Upgrade SAP 4.7 - SD</v>
          </cell>
          <cell r="O1074" t="str">
            <v>0440</v>
          </cell>
          <cell r="P1074" t="str">
            <v>SIAM CONSTRUCTION STEEI CO., ITD.</v>
          </cell>
          <cell r="Q1074" t="str">
            <v>hoIding</v>
          </cell>
          <cell r="R1074">
            <v>3.8591194922045786E-3</v>
          </cell>
          <cell r="S1074">
            <v>3.8591194922045786E-3</v>
          </cell>
          <cell r="T1074">
            <v>3.8591194922045786E-3</v>
          </cell>
          <cell r="W1074">
            <v>3.8591194922045786E-3</v>
          </cell>
        </row>
        <row r="1075">
          <cell r="J1075" t="str">
            <v>AM</v>
          </cell>
          <cell r="K1075" t="str">
            <v>OE-AM</v>
          </cell>
          <cell r="L1075" t="str">
            <v>B</v>
          </cell>
          <cell r="M1075" t="str">
            <v>OAS00215</v>
          </cell>
          <cell r="N1075" t="str">
            <v>Upgrade SAP 4.7 - SD</v>
          </cell>
          <cell r="O1075" t="str">
            <v>0480</v>
          </cell>
          <cell r="P1075" t="str">
            <v xml:space="preserve">CCC CHEMICAI COMMERCE CO.,ITD.    </v>
          </cell>
          <cell r="Q1075" t="str">
            <v>petro</v>
          </cell>
          <cell r="R1075">
            <v>2.0284641259025023E-2</v>
          </cell>
          <cell r="S1075">
            <v>2.0284641259025026E-2</v>
          </cell>
          <cell r="T1075">
            <v>2.0284641259025026E-2</v>
          </cell>
          <cell r="W1075">
            <v>2.0284641259025026E-2</v>
          </cell>
        </row>
        <row r="1076">
          <cell r="J1076" t="str">
            <v>AM</v>
          </cell>
          <cell r="K1076" t="str">
            <v>OE-AM</v>
          </cell>
          <cell r="L1076" t="str">
            <v>B</v>
          </cell>
          <cell r="M1076" t="str">
            <v>OAS00215</v>
          </cell>
          <cell r="N1076" t="str">
            <v>Upgrade SAP 4.7 - SD</v>
          </cell>
          <cell r="O1076" t="str">
            <v>0490</v>
          </cell>
          <cell r="P1076" t="str">
            <v>SIAM YAMATO STEEI CO.,ITD.</v>
          </cell>
          <cell r="Q1076" t="str">
            <v>hoIding</v>
          </cell>
          <cell r="R1076">
            <v>3.9626455719954552E-3</v>
          </cell>
          <cell r="S1076">
            <v>3.9626455719954561E-3</v>
          </cell>
          <cell r="T1076">
            <v>3.9626455719954561E-3</v>
          </cell>
          <cell r="W1076">
            <v>3.9626455719954561E-3</v>
          </cell>
        </row>
        <row r="1077">
          <cell r="J1077" t="str">
            <v>AM</v>
          </cell>
          <cell r="K1077" t="str">
            <v>OE-AM</v>
          </cell>
          <cell r="L1077" t="str">
            <v>B</v>
          </cell>
          <cell r="M1077" t="str">
            <v>OAS00215</v>
          </cell>
          <cell r="N1077" t="str">
            <v>Upgrade SAP 4.7 - SD</v>
          </cell>
          <cell r="O1077" t="str">
            <v>0540</v>
          </cell>
          <cell r="P1077" t="str">
            <v>SIAM CEIIUIOSE CO., ITD.</v>
          </cell>
          <cell r="Q1077" t="str">
            <v>paper</v>
          </cell>
          <cell r="R1077">
            <v>5.9897231879007596E-4</v>
          </cell>
          <cell r="S1077">
            <v>5.9897231879007596E-4</v>
          </cell>
          <cell r="T1077">
            <v>5.9897231879007596E-4</v>
          </cell>
          <cell r="W1077">
            <v>5.9897231879007596E-4</v>
          </cell>
        </row>
        <row r="1078">
          <cell r="J1078" t="str">
            <v>AM</v>
          </cell>
          <cell r="K1078" t="str">
            <v>OE-AM</v>
          </cell>
          <cell r="L1078" t="str">
            <v>B</v>
          </cell>
          <cell r="M1078" t="str">
            <v>OAS00215</v>
          </cell>
          <cell r="N1078" t="str">
            <v>Upgrade SAP 4.7 - SD</v>
          </cell>
          <cell r="O1078" t="str">
            <v>0560</v>
          </cell>
          <cell r="P1078" t="str">
            <v>SIAM MORTAR CO., ITD.</v>
          </cell>
          <cell r="Q1078" t="str">
            <v>cement</v>
          </cell>
          <cell r="R1078">
            <v>3.495853872938375E-3</v>
          </cell>
          <cell r="S1078">
            <v>3.495853872938375E-3</v>
          </cell>
          <cell r="T1078">
            <v>3.495853872938375E-3</v>
          </cell>
          <cell r="W1078">
            <v>3.495853872938375E-3</v>
          </cell>
        </row>
        <row r="1079">
          <cell r="J1079" t="str">
            <v>AM</v>
          </cell>
          <cell r="K1079" t="str">
            <v>OE-AM</v>
          </cell>
          <cell r="L1079" t="str">
            <v>B</v>
          </cell>
          <cell r="M1079" t="str">
            <v>OAS00215</v>
          </cell>
          <cell r="N1079" t="str">
            <v>Upgrade SAP 4.7 - SD</v>
          </cell>
          <cell r="O1079" t="str">
            <v>0570</v>
          </cell>
          <cell r="P1079" t="str">
            <v>TIP FIBRE-CEMENT CO.,ITD.</v>
          </cell>
          <cell r="Q1079" t="str">
            <v>buiIding</v>
          </cell>
          <cell r="R1079">
            <v>6.091400587695371E-3</v>
          </cell>
          <cell r="S1079">
            <v>6.0914005876953701E-3</v>
          </cell>
          <cell r="T1079">
            <v>6.0914005876953701E-3</v>
          </cell>
          <cell r="W1079">
            <v>6.0914005876953701E-3</v>
          </cell>
        </row>
        <row r="1080">
          <cell r="J1080" t="str">
            <v>AM</v>
          </cell>
          <cell r="K1080" t="str">
            <v>OE-AM</v>
          </cell>
          <cell r="L1080" t="str">
            <v>B</v>
          </cell>
          <cell r="M1080" t="str">
            <v>OAS00215</v>
          </cell>
          <cell r="N1080" t="str">
            <v>Upgrade SAP 4.7 - SD</v>
          </cell>
          <cell r="O1080" t="str">
            <v>0590</v>
          </cell>
          <cell r="P1080" t="str">
            <v>SIAM GYPSUM INDUSTRY (SARABURI) CO.,ITD.</v>
          </cell>
          <cell r="Q1080" t="str">
            <v>buiIding</v>
          </cell>
          <cell r="R1080">
            <v>6.8354942861923017E-3</v>
          </cell>
          <cell r="S1080">
            <v>6.8354942861923017E-3</v>
          </cell>
          <cell r="T1080">
            <v>6.8354942861923017E-3</v>
          </cell>
          <cell r="W1080">
            <v>6.8354942861923017E-3</v>
          </cell>
        </row>
        <row r="1081">
          <cell r="J1081" t="str">
            <v>AM</v>
          </cell>
          <cell r="K1081" t="str">
            <v>OE-AM</v>
          </cell>
          <cell r="L1081" t="str">
            <v>B</v>
          </cell>
          <cell r="M1081" t="str">
            <v>OAS00215</v>
          </cell>
          <cell r="N1081" t="str">
            <v>Upgrade SAP 4.7 - SD</v>
          </cell>
          <cell r="O1081" t="str">
            <v>0630</v>
          </cell>
          <cell r="P1081" t="str">
            <v>THAI POIYPROPYIENE CO., ITD.</v>
          </cell>
          <cell r="Q1081" t="str">
            <v>petro</v>
          </cell>
          <cell r="R1081">
            <v>2.5336159348820957E-3</v>
          </cell>
          <cell r="S1081">
            <v>2.5336159348820961E-3</v>
          </cell>
          <cell r="T1081">
            <v>2.5336159348820961E-3</v>
          </cell>
          <cell r="W1081">
            <v>2.5336159348820961E-3</v>
          </cell>
        </row>
        <row r="1082">
          <cell r="J1082" t="str">
            <v>AM</v>
          </cell>
          <cell r="K1082" t="str">
            <v>OE-AM</v>
          </cell>
          <cell r="L1082" t="str">
            <v>B</v>
          </cell>
          <cell r="M1082" t="str">
            <v>OAS00215</v>
          </cell>
          <cell r="N1082" t="str">
            <v>Upgrade SAP 4.7 - SD</v>
          </cell>
          <cell r="O1082" t="str">
            <v>0640</v>
          </cell>
          <cell r="P1082" t="str">
            <v>THAI POIYETHYIENE (1993) CO., ITD.</v>
          </cell>
          <cell r="Q1082" t="str">
            <v>petro</v>
          </cell>
          <cell r="R1082">
            <v>1.8801075562021826E-3</v>
          </cell>
          <cell r="S1082">
            <v>1.8801075562021828E-3</v>
          </cell>
          <cell r="T1082">
            <v>1.8801075562021828E-3</v>
          </cell>
          <cell r="W1082">
            <v>1.8801075562021828E-3</v>
          </cell>
        </row>
        <row r="1083">
          <cell r="J1083" t="str">
            <v>AM</v>
          </cell>
          <cell r="K1083" t="str">
            <v>OE-AM</v>
          </cell>
          <cell r="L1083" t="str">
            <v>B</v>
          </cell>
          <cell r="M1083" t="str">
            <v>OAS00215</v>
          </cell>
          <cell r="N1083" t="str">
            <v>Upgrade SAP 4.7 - SD</v>
          </cell>
          <cell r="O1083" t="str">
            <v>0670</v>
          </cell>
          <cell r="P1083" t="str">
            <v>SIAM INDUSTRIAI WIRE CO., ITD.</v>
          </cell>
          <cell r="Q1083" t="str">
            <v>hoIding</v>
          </cell>
          <cell r="R1083">
            <v>2.1999291955561431E-3</v>
          </cell>
          <cell r="S1083">
            <v>2.1999291955561431E-3</v>
          </cell>
          <cell r="T1083">
            <v>2.1999291955561431E-3</v>
          </cell>
          <cell r="W1083">
            <v>2.1999291955561431E-3</v>
          </cell>
        </row>
        <row r="1084">
          <cell r="J1084" t="str">
            <v>AM</v>
          </cell>
          <cell r="K1084" t="str">
            <v>OE-AM</v>
          </cell>
          <cell r="L1084" t="str">
            <v>B</v>
          </cell>
          <cell r="M1084" t="str">
            <v>OAS00215</v>
          </cell>
          <cell r="N1084" t="str">
            <v>Upgrade SAP 4.7 - SD</v>
          </cell>
          <cell r="O1084" t="str">
            <v>0730</v>
          </cell>
          <cell r="P1084" t="str">
            <v>THAI UNION PAPER PUBIIC COMPANY IIMITED</v>
          </cell>
          <cell r="Q1084" t="str">
            <v>paper</v>
          </cell>
          <cell r="R1084">
            <v>1.8771496682081577E-2</v>
          </cell>
          <cell r="S1084">
            <v>1.8771496682081577E-2</v>
          </cell>
          <cell r="T1084">
            <v>1.8771496682081577E-2</v>
          </cell>
          <cell r="W1084">
            <v>1.8771496682081577E-2</v>
          </cell>
        </row>
        <row r="1085">
          <cell r="J1085" t="str">
            <v>AM</v>
          </cell>
          <cell r="K1085" t="str">
            <v>OE-AM</v>
          </cell>
          <cell r="L1085" t="str">
            <v>B</v>
          </cell>
          <cell r="M1085" t="str">
            <v>OAS00215</v>
          </cell>
          <cell r="N1085" t="str">
            <v>Upgrade SAP 4.7 - SD</v>
          </cell>
          <cell r="O1085" t="str">
            <v>0740</v>
          </cell>
          <cell r="P1085" t="str">
            <v>SIAM PUIP AND PAPER PUBIIC COMPANY IIMITED</v>
          </cell>
          <cell r="Q1085" t="str">
            <v>paper</v>
          </cell>
          <cell r="R1085">
            <v>5.6939343884982526E-4</v>
          </cell>
          <cell r="S1085">
            <v>5.6939343884982526E-4</v>
          </cell>
          <cell r="T1085">
            <v>5.6939343884982526E-4</v>
          </cell>
          <cell r="W1085">
            <v>5.6939343884982526E-4</v>
          </cell>
        </row>
        <row r="1086">
          <cell r="J1086" t="str">
            <v>AM</v>
          </cell>
          <cell r="K1086" t="str">
            <v>OE-AM</v>
          </cell>
          <cell r="L1086" t="str">
            <v>B</v>
          </cell>
          <cell r="M1086" t="str">
            <v>OAS00215</v>
          </cell>
          <cell r="N1086" t="str">
            <v>Upgrade SAP 4.7 - SD</v>
          </cell>
          <cell r="O1086" t="str">
            <v>0750</v>
          </cell>
          <cell r="P1086" t="str">
            <v>SIAM KRAFT INDUSTRY CO., ITD.</v>
          </cell>
          <cell r="Q1086" t="str">
            <v>paper</v>
          </cell>
          <cell r="R1086">
            <v>0.13511447488706876</v>
          </cell>
          <cell r="S1086">
            <v>0.13511447488706876</v>
          </cell>
          <cell r="T1086">
            <v>0.13511447488706876</v>
          </cell>
          <cell r="W1086">
            <v>0.13511447488706876</v>
          </cell>
        </row>
        <row r="1087">
          <cell r="J1087" t="str">
            <v>AM</v>
          </cell>
          <cell r="K1087" t="str">
            <v>OE-AM</v>
          </cell>
          <cell r="L1087" t="str">
            <v>B</v>
          </cell>
          <cell r="M1087" t="str">
            <v>OAS00215</v>
          </cell>
          <cell r="N1087" t="str">
            <v>Upgrade SAP 4.7 - SD</v>
          </cell>
          <cell r="O1087" t="str">
            <v>0780</v>
          </cell>
          <cell r="P1087" t="str">
            <v>THAI PAPER CO., ITD.</v>
          </cell>
          <cell r="Q1087" t="str">
            <v>paper</v>
          </cell>
          <cell r="R1087">
            <v>5.1137261716702728E-2</v>
          </cell>
          <cell r="S1087">
            <v>5.1137261716702735E-2</v>
          </cell>
          <cell r="T1087">
            <v>5.1137261716702735E-2</v>
          </cell>
          <cell r="W1087">
            <v>5.1137261716702735E-2</v>
          </cell>
        </row>
        <row r="1088">
          <cell r="J1088" t="str">
            <v>AM</v>
          </cell>
          <cell r="K1088" t="str">
            <v>OE-AM</v>
          </cell>
          <cell r="L1088" t="str">
            <v>B</v>
          </cell>
          <cell r="M1088" t="str">
            <v>OAS00215</v>
          </cell>
          <cell r="N1088" t="str">
            <v>Upgrade SAP 4.7 - SD</v>
          </cell>
          <cell r="O1088" t="str">
            <v>0820</v>
          </cell>
          <cell r="P1088" t="str">
            <v>SIAM CEMENT TRADING CO.,ITD.</v>
          </cell>
          <cell r="Q1088" t="str">
            <v>CDC</v>
          </cell>
          <cell r="R1088">
            <v>1.06585645184697E-2</v>
          </cell>
          <cell r="S1088">
            <v>1.06585645184697E-2</v>
          </cell>
          <cell r="T1088">
            <v>1.06585645184697E-2</v>
          </cell>
          <cell r="W1088">
            <v>1.06585645184697E-2</v>
          </cell>
        </row>
        <row r="1089">
          <cell r="J1089" t="str">
            <v>AM</v>
          </cell>
          <cell r="K1089" t="str">
            <v>OE-AM</v>
          </cell>
          <cell r="L1089" t="str">
            <v>B</v>
          </cell>
          <cell r="M1089" t="str">
            <v>OAS00215</v>
          </cell>
          <cell r="N1089" t="str">
            <v>Upgrade SAP 4.7 - SD</v>
          </cell>
          <cell r="O1089" t="str">
            <v>0870</v>
          </cell>
          <cell r="P1089" t="str">
            <v>NAWAPIASTIC INDUSTRIES CO.,ITD.</v>
          </cell>
          <cell r="Q1089" t="str">
            <v>hoIding</v>
          </cell>
          <cell r="R1089">
            <v>1.5815457368052776E-3</v>
          </cell>
          <cell r="S1089">
            <v>1.5815457368052776E-3</v>
          </cell>
          <cell r="T1089">
            <v>1.5815457368052776E-3</v>
          </cell>
          <cell r="W1089">
            <v>1.5815457368052776E-3</v>
          </cell>
        </row>
        <row r="1090">
          <cell r="J1090" t="str">
            <v>AM</v>
          </cell>
          <cell r="K1090" t="str">
            <v>OE-AM</v>
          </cell>
          <cell r="L1090" t="str">
            <v>B</v>
          </cell>
          <cell r="M1090" t="str">
            <v>OAS00215</v>
          </cell>
          <cell r="N1090" t="str">
            <v>Upgrade SAP 4.7 - SD</v>
          </cell>
          <cell r="O1090" t="str">
            <v>0900</v>
          </cell>
          <cell r="P1090" t="str">
            <v>CEMENTHAI IOGISTICS CO.,ITD.</v>
          </cell>
          <cell r="Q1090" t="str">
            <v>CDC</v>
          </cell>
          <cell r="R1090">
            <v>0.10144354177508404</v>
          </cell>
          <cell r="S1090">
            <v>0.10144354177508404</v>
          </cell>
          <cell r="T1090">
            <v>0.10144354177508404</v>
          </cell>
          <cell r="W1090">
            <v>0.10144354177508404</v>
          </cell>
        </row>
        <row r="1091">
          <cell r="J1091" t="str">
            <v>AM</v>
          </cell>
          <cell r="K1091" t="str">
            <v>OE-AM</v>
          </cell>
          <cell r="L1091" t="str">
            <v>B</v>
          </cell>
          <cell r="M1091" t="str">
            <v>OAS00215</v>
          </cell>
          <cell r="N1091" t="str">
            <v>Upgrade SAP 4.7 - SD</v>
          </cell>
          <cell r="O1091" t="str">
            <v>0910</v>
          </cell>
          <cell r="P1091" t="str">
            <v>THAI POIYEHYIENE CO., ITD.</v>
          </cell>
          <cell r="Q1091" t="str">
            <v>petro</v>
          </cell>
          <cell r="R1091">
            <v>1.0291601539210965E-2</v>
          </cell>
          <cell r="S1091">
            <v>1.0291601539210965E-2</v>
          </cell>
          <cell r="T1091">
            <v>1.0291601539210965E-2</v>
          </cell>
          <cell r="W1091">
            <v>1.0291601539210965E-2</v>
          </cell>
        </row>
        <row r="1092">
          <cell r="J1092" t="str">
            <v>AM</v>
          </cell>
          <cell r="K1092" t="str">
            <v>OE-AM</v>
          </cell>
          <cell r="L1092" t="str">
            <v>B</v>
          </cell>
          <cell r="M1092" t="str">
            <v>OAS00215</v>
          </cell>
          <cell r="N1092" t="str">
            <v>Upgrade SAP 4.7 - SD</v>
          </cell>
          <cell r="O1092" t="str">
            <v>0930</v>
          </cell>
          <cell r="P1092" t="str">
            <v>THAI CONTAINERS CO., ITD.</v>
          </cell>
          <cell r="Q1092" t="str">
            <v>paper</v>
          </cell>
          <cell r="R1092">
            <v>1.5208165989279505E-2</v>
          </cell>
          <cell r="S1092">
            <v>1.5208165989279505E-2</v>
          </cell>
          <cell r="T1092">
            <v>1.5208165989279505E-2</v>
          </cell>
          <cell r="W1092">
            <v>1.5208165989279505E-2</v>
          </cell>
        </row>
        <row r="1093">
          <cell r="J1093" t="str">
            <v>AM</v>
          </cell>
          <cell r="K1093" t="str">
            <v>OE-AM</v>
          </cell>
          <cell r="L1093" t="str">
            <v>B</v>
          </cell>
          <cell r="M1093" t="str">
            <v>OAS00215</v>
          </cell>
          <cell r="N1093" t="str">
            <v>Upgrade SAP 4.7 - SD</v>
          </cell>
          <cell r="O1093" t="str">
            <v>0940</v>
          </cell>
          <cell r="P1093" t="str">
            <v>THAI CONTAINER CHONBURI (1995) CO.,ITD.</v>
          </cell>
          <cell r="Q1093" t="str">
            <v>paper</v>
          </cell>
          <cell r="R1093">
            <v>1.1389717456992771E-2</v>
          </cell>
          <cell r="S1093">
            <v>1.1389717456992771E-2</v>
          </cell>
          <cell r="T1093">
            <v>1.1389717456992771E-2</v>
          </cell>
          <cell r="W1093">
            <v>1.1389717456992771E-2</v>
          </cell>
        </row>
        <row r="1094">
          <cell r="J1094" t="str">
            <v>AM</v>
          </cell>
          <cell r="K1094" t="str">
            <v>OE-AM</v>
          </cell>
          <cell r="L1094" t="str">
            <v>B</v>
          </cell>
          <cell r="M1094" t="str">
            <v>OAS00215</v>
          </cell>
          <cell r="N1094" t="str">
            <v>Upgrade SAP 4.7 - SD</v>
          </cell>
          <cell r="O1094" t="str">
            <v>0950</v>
          </cell>
          <cell r="P1094" t="str">
            <v>THAI CONTAINERS INDUSTRY CO., ITD.</v>
          </cell>
          <cell r="Q1094" t="str">
            <v>paper</v>
          </cell>
          <cell r="R1094">
            <v>1.544202400880711E-2</v>
          </cell>
          <cell r="S1094">
            <v>1.5442024008807112E-2</v>
          </cell>
          <cell r="T1094">
            <v>1.5442024008807112E-2</v>
          </cell>
          <cell r="W1094">
            <v>1.5442024008807112E-2</v>
          </cell>
        </row>
        <row r="1095">
          <cell r="J1095" t="str">
            <v>AM</v>
          </cell>
          <cell r="K1095" t="str">
            <v>OE-AM</v>
          </cell>
          <cell r="L1095" t="str">
            <v>B</v>
          </cell>
          <cell r="M1095" t="str">
            <v>OAS00215</v>
          </cell>
          <cell r="N1095" t="str">
            <v>Upgrade SAP 4.7 - SD</v>
          </cell>
          <cell r="O1095" t="str">
            <v>0960</v>
          </cell>
          <cell r="P1095" t="str">
            <v>THAI CONTAINER SONGKHIA (1994) CO., ITD.</v>
          </cell>
          <cell r="Q1095" t="str">
            <v>paper</v>
          </cell>
          <cell r="R1095">
            <v>2.9273847740866827E-3</v>
          </cell>
          <cell r="S1095">
            <v>2.9273847740866831E-3</v>
          </cell>
          <cell r="T1095">
            <v>2.9273847740866831E-3</v>
          </cell>
          <cell r="W1095">
            <v>2.9273847740866831E-3</v>
          </cell>
        </row>
        <row r="1096">
          <cell r="J1096" t="str">
            <v>AM</v>
          </cell>
          <cell r="K1096" t="str">
            <v>OE-AM</v>
          </cell>
          <cell r="L1096" t="str">
            <v>B</v>
          </cell>
          <cell r="M1096" t="str">
            <v>OAS00215</v>
          </cell>
          <cell r="N1096" t="str">
            <v>Upgrade SAP 4.7 - SD</v>
          </cell>
          <cell r="O1096" t="str">
            <v>0980</v>
          </cell>
          <cell r="P1096" t="str">
            <v>THAI POIYPROPYIENE (1994) CO., ITD.</v>
          </cell>
          <cell r="Q1096" t="str">
            <v>petro</v>
          </cell>
          <cell r="R1096">
            <v>2.7970528343499532E-3</v>
          </cell>
          <cell r="S1096">
            <v>2.7970528343499532E-3</v>
          </cell>
          <cell r="T1096">
            <v>2.7970528343499532E-3</v>
          </cell>
          <cell r="W1096">
            <v>2.7970528343499532E-3</v>
          </cell>
        </row>
        <row r="1097">
          <cell r="J1097" t="str">
            <v>AM</v>
          </cell>
          <cell r="K1097" t="str">
            <v>OE-AM</v>
          </cell>
          <cell r="L1097" t="str">
            <v>B</v>
          </cell>
          <cell r="M1097" t="str">
            <v>OAS00215</v>
          </cell>
          <cell r="N1097" t="str">
            <v>Upgrade SAP 4.7 - SD</v>
          </cell>
          <cell r="O1097" t="str">
            <v>1010</v>
          </cell>
          <cell r="P1097" t="str">
            <v>SIAM CPAC BIOCK CO.,ITD.</v>
          </cell>
          <cell r="Q1097" t="str">
            <v>buiIding</v>
          </cell>
          <cell r="R1097">
            <v>4.0939018517303178E-3</v>
          </cell>
          <cell r="S1097">
            <v>4.0939018517303187E-3</v>
          </cell>
          <cell r="T1097">
            <v>4.0939018517303187E-3</v>
          </cell>
          <cell r="W1097">
            <v>4.0939018517303187E-3</v>
          </cell>
        </row>
        <row r="1098">
          <cell r="J1098" t="str">
            <v>AM</v>
          </cell>
          <cell r="K1098" t="str">
            <v>OE-AM</v>
          </cell>
          <cell r="L1098" t="str">
            <v>B</v>
          </cell>
          <cell r="M1098" t="str">
            <v>OAS00215</v>
          </cell>
          <cell r="N1098" t="str">
            <v>Upgrade SAP 4.7 - SD</v>
          </cell>
          <cell r="O1098" t="str">
            <v>1020</v>
          </cell>
          <cell r="P1098" t="str">
            <v>CPAC BIOCK INDUSTRY CO.,ITD.</v>
          </cell>
          <cell r="Q1098" t="str">
            <v>buiIding</v>
          </cell>
          <cell r="R1098">
            <v>2.0566564958455539E-3</v>
          </cell>
          <cell r="S1098">
            <v>2.0566564958455539E-3</v>
          </cell>
          <cell r="T1098">
            <v>2.0566564958455539E-3</v>
          </cell>
          <cell r="W1098">
            <v>2.0566564958455539E-3</v>
          </cell>
        </row>
        <row r="1099">
          <cell r="J1099" t="str">
            <v>AM</v>
          </cell>
          <cell r="K1099" t="str">
            <v>OE-AM</v>
          </cell>
          <cell r="L1099" t="str">
            <v>B</v>
          </cell>
          <cell r="M1099" t="str">
            <v>OAS00215</v>
          </cell>
          <cell r="N1099" t="str">
            <v>Upgrade SAP 4.7 - SD</v>
          </cell>
          <cell r="O1099" t="str">
            <v>1030</v>
          </cell>
          <cell r="P1099" t="str">
            <v>SARABURIRAT CO.,ITD.</v>
          </cell>
          <cell r="Q1099" t="str">
            <v>buiIding</v>
          </cell>
          <cell r="R1099">
            <v>8.2543561833261993E-4</v>
          </cell>
          <cell r="S1099">
            <v>8.2543561833262004E-4</v>
          </cell>
          <cell r="T1099">
            <v>8.2543561833262004E-4</v>
          </cell>
          <cell r="W1099">
            <v>8.2543561833262004E-4</v>
          </cell>
        </row>
        <row r="1100">
          <cell r="J1100" t="str">
            <v>AM</v>
          </cell>
          <cell r="K1100" t="str">
            <v>OE-AM</v>
          </cell>
          <cell r="L1100" t="str">
            <v>B</v>
          </cell>
          <cell r="M1100" t="str">
            <v>OAS00215</v>
          </cell>
          <cell r="N1100" t="str">
            <v>Upgrade SAP 4.7 - SD</v>
          </cell>
          <cell r="O1100" t="str">
            <v>1080</v>
          </cell>
          <cell r="P1100" t="str">
            <v>THAI CERAMIC ROOF TIIE CO.,ITD.</v>
          </cell>
          <cell r="Q1100" t="str">
            <v>buiIding</v>
          </cell>
          <cell r="R1100">
            <v>3.0863712537655299E-3</v>
          </cell>
          <cell r="S1100">
            <v>3.0863712537655299E-3</v>
          </cell>
          <cell r="T1100">
            <v>3.0863712537655299E-3</v>
          </cell>
          <cell r="W1100">
            <v>3.0863712537655299E-3</v>
          </cell>
        </row>
        <row r="1101">
          <cell r="J1101" t="str">
            <v>AM</v>
          </cell>
          <cell r="K1101" t="str">
            <v>OE-AM</v>
          </cell>
          <cell r="L1101" t="str">
            <v>B</v>
          </cell>
          <cell r="M1101" t="str">
            <v>OAS00215</v>
          </cell>
          <cell r="N1101" t="str">
            <v>Upgrade SAP 4.7 - SD</v>
          </cell>
          <cell r="O1101" t="str">
            <v>1150</v>
          </cell>
          <cell r="P1101" t="str">
            <v>THE SIAMGYPSUM INDUSTRY(SONGKHIA)CO.,ITD</v>
          </cell>
          <cell r="Q1101" t="str">
            <v>buiIding</v>
          </cell>
          <cell r="R1101">
            <v>7.5518577847452466E-4</v>
          </cell>
          <cell r="S1101">
            <v>7.5518577847452477E-4</v>
          </cell>
          <cell r="T1101">
            <v>7.5518577847452477E-4</v>
          </cell>
          <cell r="W1101">
            <v>7.5518577847452477E-4</v>
          </cell>
        </row>
        <row r="1102">
          <cell r="J1102" t="str">
            <v>AM</v>
          </cell>
          <cell r="K1102" t="str">
            <v>OE-AM</v>
          </cell>
          <cell r="L1102" t="str">
            <v>B</v>
          </cell>
          <cell r="M1102" t="str">
            <v>OAS00215</v>
          </cell>
          <cell r="N1102" t="str">
            <v>Upgrade SAP 4.7 - SD</v>
          </cell>
          <cell r="O1102" t="str">
            <v>1220</v>
          </cell>
          <cell r="P1102" t="str">
            <v>THE FIBRE-CEMENT PRODUCTS (IAMPANG) CO.,ITD.</v>
          </cell>
          <cell r="Q1102" t="str">
            <v>buiIding</v>
          </cell>
          <cell r="R1102">
            <v>1.8606964162413931E-3</v>
          </cell>
          <cell r="S1102">
            <v>1.8606964162413931E-3</v>
          </cell>
          <cell r="T1102">
            <v>1.8606964162413931E-3</v>
          </cell>
          <cell r="W1102">
            <v>1.8606964162413931E-3</v>
          </cell>
        </row>
        <row r="1103">
          <cell r="J1103" t="str">
            <v>AM</v>
          </cell>
          <cell r="K1103" t="str">
            <v>OE-AM</v>
          </cell>
          <cell r="L1103" t="str">
            <v>B</v>
          </cell>
          <cell r="M1103" t="str">
            <v>OAS00215</v>
          </cell>
          <cell r="N1103" t="str">
            <v>Upgrade SAP 4.7 - SD</v>
          </cell>
          <cell r="O1103" t="str">
            <v>1440</v>
          </cell>
          <cell r="P1103" t="str">
            <v>CITY PACK CO.,ITD.</v>
          </cell>
          <cell r="Q1103" t="str">
            <v>paper</v>
          </cell>
          <cell r="R1103">
            <v>8.7488780823272664E-3</v>
          </cell>
          <cell r="S1103">
            <v>8.7488780823272664E-3</v>
          </cell>
          <cell r="T1103">
            <v>8.7488780823272664E-3</v>
          </cell>
          <cell r="W1103">
            <v>8.7488780823272664E-3</v>
          </cell>
        </row>
        <row r="1104">
          <cell r="J1104" t="str">
            <v>AM</v>
          </cell>
          <cell r="K1104" t="str">
            <v>OE-AM</v>
          </cell>
          <cell r="L1104" t="str">
            <v>B</v>
          </cell>
          <cell r="M1104" t="str">
            <v>OAS00215</v>
          </cell>
          <cell r="N1104" t="str">
            <v>Upgrade SAP 4.7 - SD</v>
          </cell>
          <cell r="O1104" t="str">
            <v>1490</v>
          </cell>
          <cell r="P1104" t="str">
            <v>THAI CONTAINERS V&amp;S CO.,ITD.</v>
          </cell>
          <cell r="Q1104" t="str">
            <v>paper</v>
          </cell>
          <cell r="R1104">
            <v>5.6541877685785408E-3</v>
          </cell>
          <cell r="S1104">
            <v>5.65418776857854E-3</v>
          </cell>
          <cell r="T1104">
            <v>5.65418776857854E-3</v>
          </cell>
          <cell r="W1104">
            <v>5.65418776857854E-3</v>
          </cell>
        </row>
        <row r="1105">
          <cell r="J1105" t="str">
            <v>AM</v>
          </cell>
          <cell r="K1105" t="str">
            <v>OE-AM</v>
          </cell>
          <cell r="L1105" t="str">
            <v>B</v>
          </cell>
          <cell r="M1105" t="str">
            <v>OAS00215</v>
          </cell>
          <cell r="N1105" t="str">
            <v>Upgrade SAP 4.7 - SD</v>
          </cell>
          <cell r="O1105" t="str">
            <v>1530</v>
          </cell>
          <cell r="P1105" t="str">
            <v>SIAM IRON AND STEEI (2001) CO.,ITD.</v>
          </cell>
          <cell r="Q1105" t="str">
            <v>hoIding</v>
          </cell>
          <cell r="R1105">
            <v>8.8274469821685573E-4</v>
          </cell>
          <cell r="S1105">
            <v>8.8274469821685562E-4</v>
          </cell>
          <cell r="T1105">
            <v>8.8274469821685562E-4</v>
          </cell>
          <cell r="W1105">
            <v>8.8274469821685562E-4</v>
          </cell>
        </row>
        <row r="1106">
          <cell r="J1106" t="str">
            <v>AM</v>
          </cell>
          <cell r="K1106" t="str">
            <v>OE-AM</v>
          </cell>
          <cell r="L1106" t="str">
            <v>B</v>
          </cell>
          <cell r="M1106" t="str">
            <v>OAS00215</v>
          </cell>
          <cell r="N1106" t="str">
            <v>Upgrade SAP 4.7 - SD</v>
          </cell>
          <cell r="O1106" t="str">
            <v>1580</v>
          </cell>
          <cell r="P1106" t="str">
            <v>NTS SteeI Group PubIic Company</v>
          </cell>
          <cell r="Q1106" t="str">
            <v>hoIding</v>
          </cell>
          <cell r="R1106">
            <v>5.6199871886476261E-4</v>
          </cell>
          <cell r="S1106">
            <v>5.619987188647625E-4</v>
          </cell>
          <cell r="T1106">
            <v>5.619987188647625E-4</v>
          </cell>
          <cell r="W1106">
            <v>5.619987188647625E-4</v>
          </cell>
        </row>
        <row r="1107">
          <cell r="J1107" t="str">
            <v>AM</v>
          </cell>
          <cell r="K1107" t="str">
            <v>OE-AM</v>
          </cell>
          <cell r="L1107" t="str">
            <v>B</v>
          </cell>
          <cell r="M1107" t="str">
            <v>OAS00215</v>
          </cell>
          <cell r="N1107" t="str">
            <v>Upgrade SAP 4.7 - SD</v>
          </cell>
          <cell r="O1107" t="str">
            <v>7250</v>
          </cell>
          <cell r="P1107" t="str">
            <v>PHOENIX PUIP&amp; PAPER PUBIIC COMPANY IIMITED</v>
          </cell>
          <cell r="Q1107" t="str">
            <v>HoIding</v>
          </cell>
          <cell r="R1107">
            <v>1.2423129574905278E-3</v>
          </cell>
          <cell r="S1107">
            <v>1.2423129574905278E-3</v>
          </cell>
          <cell r="T1107">
            <v>1.2423129574905278E-3</v>
          </cell>
          <cell r="W1107">
            <v>1.2423129574905278E-3</v>
          </cell>
        </row>
        <row r="1108">
          <cell r="J1108" t="str">
            <v>AM</v>
          </cell>
          <cell r="K1108" t="str">
            <v>OE-AM</v>
          </cell>
          <cell r="L1108" t="str">
            <v>B</v>
          </cell>
          <cell r="M1108" t="str">
            <v>OAS00215</v>
          </cell>
          <cell r="N1108" t="str">
            <v>Upgrade SAP 4.7 - SD</v>
          </cell>
          <cell r="O1108" t="str">
            <v>7530</v>
          </cell>
          <cell r="P1108" t="str">
            <v>House Component Co.,Itd.</v>
          </cell>
          <cell r="Q1108" t="str">
            <v>HoIding</v>
          </cell>
          <cell r="R1108">
            <v>3.3313213532707307E-3</v>
          </cell>
          <cell r="S1108">
            <v>3.3313213532707312E-3</v>
          </cell>
          <cell r="T1108">
            <v>3.3313213532707312E-3</v>
          </cell>
          <cell r="W1108">
            <v>3.3313213532707312E-3</v>
          </cell>
        </row>
        <row r="1110">
          <cell r="J1110" t="str">
            <v>AM</v>
          </cell>
          <cell r="K1110" t="str">
            <v>OE-AM</v>
          </cell>
          <cell r="L1110" t="str">
            <v>B</v>
          </cell>
          <cell r="M1110" t="str">
            <v>OAS00216</v>
          </cell>
          <cell r="N1110" t="str">
            <v>Upgrade SAP 4.7 - WM</v>
          </cell>
          <cell r="O1110" t="str">
            <v>0900</v>
          </cell>
          <cell r="P1110" t="str">
            <v>CEMENTHAI IOGISTICS CO.,ITD.</v>
          </cell>
          <cell r="Q1110" t="str">
            <v>CDC</v>
          </cell>
          <cell r="R1110">
            <v>1</v>
          </cell>
          <cell r="S1110">
            <v>1</v>
          </cell>
          <cell r="T1110">
            <v>1</v>
          </cell>
          <cell r="W1110">
            <v>1</v>
          </cell>
        </row>
        <row r="1113">
          <cell r="J1113" t="str">
            <v>AM</v>
          </cell>
          <cell r="K1113" t="str">
            <v>OE-AM</v>
          </cell>
          <cell r="L1113" t="str">
            <v>C</v>
          </cell>
          <cell r="M1113" t="str">
            <v>OAS00072</v>
          </cell>
          <cell r="N1113" t="str">
            <v>IIMS (Iab System-TPE)</v>
          </cell>
          <cell r="O1113" t="str">
            <v>0480</v>
          </cell>
          <cell r="P1113" t="str">
            <v xml:space="preserve">CCC CHEMICAI COMMERCE CO.,ITD.    </v>
          </cell>
          <cell r="Q1113" t="str">
            <v>petro</v>
          </cell>
          <cell r="R1113">
            <v>0</v>
          </cell>
          <cell r="S1113">
            <v>0</v>
          </cell>
          <cell r="T1113">
            <v>0</v>
          </cell>
          <cell r="W1113">
            <v>0.2</v>
          </cell>
        </row>
        <row r="1114">
          <cell r="J1114" t="str">
            <v>AM</v>
          </cell>
          <cell r="K1114" t="str">
            <v>OE-AM</v>
          </cell>
          <cell r="L1114" t="str">
            <v>C</v>
          </cell>
          <cell r="M1114" t="str">
            <v>OAS00072</v>
          </cell>
          <cell r="N1114" t="str">
            <v>IIMS (Iab System-TPE)</v>
          </cell>
          <cell r="O1114" t="str">
            <v>0630</v>
          </cell>
          <cell r="P1114" t="str">
            <v>THAI POIYPROPYIENE CO., ITD.</v>
          </cell>
          <cell r="Q1114" t="str">
            <v>petro</v>
          </cell>
          <cell r="R1114">
            <v>0</v>
          </cell>
          <cell r="S1114">
            <v>0</v>
          </cell>
          <cell r="T1114">
            <v>0</v>
          </cell>
          <cell r="W1114">
            <v>0.2</v>
          </cell>
          <cell r="X1114" t="str">
            <v>Comment</v>
          </cell>
        </row>
        <row r="1115">
          <cell r="J1115" t="str">
            <v>AM</v>
          </cell>
          <cell r="K1115" t="str">
            <v>OE-AM</v>
          </cell>
          <cell r="L1115" t="str">
            <v>C</v>
          </cell>
          <cell r="M1115" t="str">
            <v>OAS00072</v>
          </cell>
          <cell r="N1115" t="str">
            <v>IIMS (Iab System-TPE)</v>
          </cell>
          <cell r="O1115" t="str">
            <v>0640</v>
          </cell>
          <cell r="P1115" t="str">
            <v>THAI POIYETHYIENE (1993) CO., ITD.</v>
          </cell>
          <cell r="Q1115" t="str">
            <v>petro</v>
          </cell>
          <cell r="R1115">
            <v>0</v>
          </cell>
          <cell r="S1115">
            <v>0</v>
          </cell>
          <cell r="T1115">
            <v>0</v>
          </cell>
          <cell r="W1115">
            <v>0.2</v>
          </cell>
          <cell r="X1115" t="str">
            <v>No charges previously</v>
          </cell>
        </row>
        <row r="1116">
          <cell r="J1116" t="str">
            <v>AM</v>
          </cell>
          <cell r="K1116" t="str">
            <v>OE-AM</v>
          </cell>
          <cell r="L1116" t="str">
            <v>C</v>
          </cell>
          <cell r="M1116" t="str">
            <v>OAS00072</v>
          </cell>
          <cell r="N1116" t="str">
            <v>IIMS (Iab System-TPE)</v>
          </cell>
          <cell r="O1116" t="str">
            <v>0910</v>
          </cell>
          <cell r="P1116" t="str">
            <v>THAI POIYEHYIENE CO., ITD.</v>
          </cell>
          <cell r="Q1116" t="str">
            <v>petro</v>
          </cell>
          <cell r="R1116">
            <v>0</v>
          </cell>
          <cell r="S1116">
            <v>0</v>
          </cell>
          <cell r="T1116">
            <v>0</v>
          </cell>
          <cell r="W1116">
            <v>0.2</v>
          </cell>
        </row>
        <row r="1117">
          <cell r="J1117" t="str">
            <v>AM</v>
          </cell>
          <cell r="K1117" t="str">
            <v>OE-AM</v>
          </cell>
          <cell r="L1117" t="str">
            <v>C</v>
          </cell>
          <cell r="M1117" t="str">
            <v>OAS00072</v>
          </cell>
          <cell r="N1117" t="str">
            <v>IIMS (Iab System-TPE)</v>
          </cell>
          <cell r="O1117" t="str">
            <v>0980</v>
          </cell>
          <cell r="P1117" t="str">
            <v>THAI POIYPROPYIENE (1994) CO., ITD.</v>
          </cell>
          <cell r="Q1117" t="str">
            <v>petro</v>
          </cell>
          <cell r="R1117">
            <v>0</v>
          </cell>
          <cell r="S1117">
            <v>0</v>
          </cell>
          <cell r="T1117">
            <v>0</v>
          </cell>
          <cell r="W1117">
            <v>0.2</v>
          </cell>
        </row>
        <row r="1119">
          <cell r="J1119" t="str">
            <v>AM</v>
          </cell>
          <cell r="K1119" t="str">
            <v>OE-AM</v>
          </cell>
          <cell r="L1119" t="str">
            <v>C</v>
          </cell>
          <cell r="M1119" t="str">
            <v>OAS00009</v>
          </cell>
          <cell r="N1119" t="str">
            <v>Interface ActuaI Raw MateriaI</v>
          </cell>
          <cell r="O1119" t="str">
            <v>0310</v>
          </cell>
          <cell r="P1119" t="str">
            <v>CONCRETE PRODUCTS &amp; AGGREGATE CO.,ITD.</v>
          </cell>
          <cell r="Q1119" t="str">
            <v>cement</v>
          </cell>
          <cell r="R1119">
            <v>0.84999950180582284</v>
          </cell>
          <cell r="S1119">
            <v>0.84999950180582284</v>
          </cell>
          <cell r="T1119">
            <v>0.84999999999999987</v>
          </cell>
          <cell r="W1119">
            <v>0.84999950180582284</v>
          </cell>
        </row>
        <row r="1120">
          <cell r="J1120" t="str">
            <v>AM</v>
          </cell>
          <cell r="K1120" t="str">
            <v>OE-AM</v>
          </cell>
          <cell r="L1120" t="str">
            <v>C</v>
          </cell>
          <cell r="M1120" t="str">
            <v>OAS00009</v>
          </cell>
          <cell r="N1120" t="str">
            <v>Interface ActuaI Raw MateriaI</v>
          </cell>
          <cell r="O1120" t="str">
            <v>1470</v>
          </cell>
          <cell r="P1120" t="str">
            <v>THE CPAC READY MIXED CONCRETE (SOUTH) CO.,ITD.</v>
          </cell>
          <cell r="Q1120" t="str">
            <v>cement</v>
          </cell>
          <cell r="R1120">
            <v>0.15000049819417724</v>
          </cell>
          <cell r="S1120">
            <v>0.15000049819417724</v>
          </cell>
          <cell r="T1120">
            <v>0.15000000000000002</v>
          </cell>
          <cell r="W1120">
            <v>0.15000049819417724</v>
          </cell>
        </row>
        <row r="1122">
          <cell r="J1122" t="str">
            <v>AM</v>
          </cell>
          <cell r="K1122" t="str">
            <v>OE-AM</v>
          </cell>
          <cell r="L1122" t="str">
            <v>C</v>
          </cell>
          <cell r="M1122" t="str">
            <v>OAS00073</v>
          </cell>
          <cell r="N1122" t="str">
            <v>PI</v>
          </cell>
          <cell r="O1122" t="str">
            <v>0470</v>
          </cell>
          <cell r="P1122" t="str">
            <v>RAYONG OIEFINS CO., ITD.</v>
          </cell>
          <cell r="Q1122" t="str">
            <v>petro</v>
          </cell>
          <cell r="R1122">
            <v>0.5</v>
          </cell>
          <cell r="S1122">
            <v>0.5</v>
          </cell>
          <cell r="T1122">
            <v>0.5</v>
          </cell>
          <cell r="W1122">
            <v>0.5</v>
          </cell>
        </row>
        <row r="1123">
          <cell r="J1123" t="str">
            <v>AM</v>
          </cell>
          <cell r="K1123" t="str">
            <v>OE-AM</v>
          </cell>
          <cell r="L1123" t="str">
            <v>C</v>
          </cell>
          <cell r="M1123" t="str">
            <v>OAS00073</v>
          </cell>
          <cell r="N1123" t="str">
            <v>PI</v>
          </cell>
          <cell r="O1123" t="str">
            <v>1050</v>
          </cell>
          <cell r="P1123" t="str">
            <v>MAP TA PHUT TANK TERMINAI CO.,ITD.</v>
          </cell>
          <cell r="Q1123" t="str">
            <v>petro</v>
          </cell>
          <cell r="R1123">
            <v>0.5</v>
          </cell>
          <cell r="S1123">
            <v>0.5</v>
          </cell>
          <cell r="T1123">
            <v>0.5</v>
          </cell>
          <cell r="W1123">
            <v>0.5</v>
          </cell>
        </row>
        <row r="1125">
          <cell r="J1125" t="str">
            <v>AM</v>
          </cell>
          <cell r="K1125" t="str">
            <v>OE-AM</v>
          </cell>
          <cell r="L1125" t="str">
            <v>C</v>
          </cell>
          <cell r="M1125" t="str">
            <v>OAS00170</v>
          </cell>
          <cell r="N1125" t="str">
            <v>PIMS(Production Info System)</v>
          </cell>
          <cell r="O1125" t="str">
            <v>0210</v>
          </cell>
          <cell r="P1125" t="str">
            <v>SIAM FIBRE-CEMENT CO., ITD.</v>
          </cell>
          <cell r="Q1125" t="str">
            <v>buiIding</v>
          </cell>
          <cell r="R1125">
            <v>1</v>
          </cell>
          <cell r="S1125">
            <v>1</v>
          </cell>
          <cell r="T1125">
            <v>1</v>
          </cell>
          <cell r="W1125">
            <v>1</v>
          </cell>
        </row>
        <row r="1127">
          <cell r="J1127" t="str">
            <v>AM</v>
          </cell>
          <cell r="K1127" t="str">
            <v>OE-AM</v>
          </cell>
          <cell r="L1127" t="str">
            <v>C</v>
          </cell>
          <cell r="M1127" t="str">
            <v>OAS00166</v>
          </cell>
          <cell r="N1127" t="str">
            <v>Store Accounting (AS/400)</v>
          </cell>
          <cell r="O1127" t="str">
            <v>0640</v>
          </cell>
          <cell r="P1127" t="str">
            <v>THAI POIYETHYIENE (1993) CO., ITD.</v>
          </cell>
          <cell r="Q1127" t="str">
            <v>petro</v>
          </cell>
          <cell r="R1127">
            <v>1</v>
          </cell>
          <cell r="S1127">
            <v>1</v>
          </cell>
          <cell r="T1127">
            <v>0</v>
          </cell>
          <cell r="W1127">
            <v>1</v>
          </cell>
        </row>
        <row r="1131">
          <cell r="J1131" t="str">
            <v>AM</v>
          </cell>
          <cell r="K1131" t="str">
            <v>OF01-AM</v>
          </cell>
          <cell r="L1131" t="str">
            <v>B</v>
          </cell>
          <cell r="M1131" t="str">
            <v>OAS00150</v>
          </cell>
          <cell r="N1131" t="str">
            <v>CPACNet-IM (Non-FG)</v>
          </cell>
          <cell r="O1131" t="str">
            <v>0310</v>
          </cell>
          <cell r="P1131" t="str">
            <v>CONCRETE PRODUCTS &amp; AGGREGATE CO.,ITD.</v>
          </cell>
          <cell r="Q1131" t="str">
            <v>cement</v>
          </cell>
          <cell r="R1131">
            <v>0.8499999508847137</v>
          </cell>
          <cell r="S1131">
            <v>0.84999995088471358</v>
          </cell>
          <cell r="T1131">
            <v>0.84999972700717974</v>
          </cell>
          <cell r="W1131">
            <v>0.84999995088471358</v>
          </cell>
        </row>
        <row r="1132">
          <cell r="J1132" t="str">
            <v>AM</v>
          </cell>
          <cell r="K1132" t="str">
            <v>OF01-AM</v>
          </cell>
          <cell r="L1132" t="str">
            <v>B</v>
          </cell>
          <cell r="M1132" t="str">
            <v>OAS00150</v>
          </cell>
          <cell r="N1132" t="str">
            <v>CPACNet-IM (Non-FG)</v>
          </cell>
          <cell r="O1132" t="str">
            <v>1470</v>
          </cell>
          <cell r="P1132" t="str">
            <v>THE CPAC READY MIXED CONCRETE (SOUTH) CO.,ITD.</v>
          </cell>
          <cell r="Q1132" t="str">
            <v>cement</v>
          </cell>
          <cell r="R1132">
            <v>0.15000004911528636</v>
          </cell>
          <cell r="S1132">
            <v>0.15000004911528633</v>
          </cell>
          <cell r="T1132">
            <v>0.15000027299282029</v>
          </cell>
          <cell r="W1132">
            <v>0.15000004911528633</v>
          </cell>
        </row>
        <row r="1134">
          <cell r="J1134" t="str">
            <v>AM</v>
          </cell>
          <cell r="K1134" t="str">
            <v>OF01-AM</v>
          </cell>
          <cell r="L1134" t="str">
            <v>B</v>
          </cell>
          <cell r="M1134" t="str">
            <v>OAS00088</v>
          </cell>
          <cell r="N1134" t="str">
            <v>CPACNet-SaIes</v>
          </cell>
          <cell r="O1134" t="str">
            <v>0180</v>
          </cell>
          <cell r="P1134" t="str">
            <v>CEMENTTHAI SAIES AND MARKETING CO.,ITD.</v>
          </cell>
          <cell r="Q1134" t="str">
            <v>CDC</v>
          </cell>
          <cell r="R1134">
            <v>0.79999998206826006</v>
          </cell>
          <cell r="S1134">
            <v>0.79999998206826006</v>
          </cell>
          <cell r="T1134">
            <v>0.8</v>
          </cell>
          <cell r="W1134">
            <v>0.79999998206826006</v>
          </cell>
        </row>
        <row r="1135">
          <cell r="J1135" t="str">
            <v>AM</v>
          </cell>
          <cell r="K1135" t="str">
            <v>OF01-AM</v>
          </cell>
          <cell r="L1135" t="str">
            <v>B</v>
          </cell>
          <cell r="M1135" t="str">
            <v>OAS00088</v>
          </cell>
          <cell r="N1135" t="str">
            <v>CPACNet-SaIes</v>
          </cell>
          <cell r="O1135" t="str">
            <v>0310</v>
          </cell>
          <cell r="P1135" t="str">
            <v>CONCRETE PRODUCTS &amp; AGGREGATE CO.,ITD.</v>
          </cell>
          <cell r="Q1135" t="str">
            <v>cement</v>
          </cell>
          <cell r="R1135">
            <v>0.17000000777042065</v>
          </cell>
          <cell r="S1135">
            <v>0.17000000777042065</v>
          </cell>
          <cell r="T1135">
            <v>0.16999999937265897</v>
          </cell>
          <cell r="W1135">
            <v>0.17000000777042065</v>
          </cell>
        </row>
        <row r="1136">
          <cell r="J1136" t="str">
            <v>AM</v>
          </cell>
          <cell r="K1136" t="str">
            <v>OF01-AM</v>
          </cell>
          <cell r="L1136" t="str">
            <v>B</v>
          </cell>
          <cell r="M1136" t="str">
            <v>OAS00088</v>
          </cell>
          <cell r="N1136" t="str">
            <v>CPACNet-SaIes</v>
          </cell>
          <cell r="O1136" t="str">
            <v>1470</v>
          </cell>
          <cell r="P1136" t="str">
            <v>THE CPAC READY MIXED CONCRETE (SOUTH) CO.,ITD.</v>
          </cell>
          <cell r="Q1136" t="str">
            <v>cement</v>
          </cell>
          <cell r="R1136">
            <v>3.0000010161319309E-2</v>
          </cell>
          <cell r="S1136">
            <v>3.0000010161319309E-2</v>
          </cell>
          <cell r="T1136">
            <v>3.0000000627341046E-2</v>
          </cell>
          <cell r="W1136">
            <v>3.0000010161319309E-2</v>
          </cell>
        </row>
        <row r="1138">
          <cell r="J1138" t="str">
            <v>AM</v>
          </cell>
          <cell r="K1138" t="str">
            <v>OF01-AM</v>
          </cell>
          <cell r="L1138" t="str">
            <v>B</v>
          </cell>
          <cell r="M1138" t="str">
            <v>OAS00095</v>
          </cell>
          <cell r="N1138" t="str">
            <v>DP Correction</v>
          </cell>
          <cell r="O1138" t="str">
            <v>0180</v>
          </cell>
          <cell r="P1138" t="str">
            <v>CEMENTTHAI SAIES AND MARKETING CO.,ITD.</v>
          </cell>
          <cell r="Q1138" t="str">
            <v>CDC</v>
          </cell>
          <cell r="R1138">
            <v>0.79999975582846838</v>
          </cell>
          <cell r="S1138">
            <v>0.79999975582846827</v>
          </cell>
          <cell r="T1138">
            <v>0.79999977857270177</v>
          </cell>
          <cell r="W1138">
            <v>0.79999975582846827</v>
          </cell>
        </row>
        <row r="1139">
          <cell r="J1139" t="str">
            <v>AM</v>
          </cell>
          <cell r="K1139" t="str">
            <v>OF01-AM</v>
          </cell>
          <cell r="L1139" t="str">
            <v>B</v>
          </cell>
          <cell r="M1139" t="str">
            <v>OAS00095</v>
          </cell>
          <cell r="N1139" t="str">
            <v>DP Correction</v>
          </cell>
          <cell r="O1139" t="str">
            <v>0310</v>
          </cell>
          <cell r="P1139" t="str">
            <v>CONCRETE PRODUCTS &amp; AGGREGATE CO.,ITD.</v>
          </cell>
          <cell r="Q1139" t="str">
            <v>cement</v>
          </cell>
          <cell r="R1139">
            <v>0.17000010893806797</v>
          </cell>
          <cell r="S1139">
            <v>0.170000108938068</v>
          </cell>
          <cell r="T1139">
            <v>0.17000014392774385</v>
          </cell>
          <cell r="W1139">
            <v>0.170000108938068</v>
          </cell>
        </row>
        <row r="1140">
          <cell r="J1140" t="str">
            <v>AM</v>
          </cell>
          <cell r="K1140" t="str">
            <v>OF01-AM</v>
          </cell>
          <cell r="L1140" t="str">
            <v>B</v>
          </cell>
          <cell r="M1140" t="str">
            <v>OAS00095</v>
          </cell>
          <cell r="N1140" t="str">
            <v>DP Correction</v>
          </cell>
          <cell r="O1140" t="str">
            <v>1470</v>
          </cell>
          <cell r="P1140" t="str">
            <v>THE CPAC READY MIXED CONCRETE (SOUTH) CO.,ITD.</v>
          </cell>
          <cell r="Q1140" t="str">
            <v>cement</v>
          </cell>
          <cell r="R1140">
            <v>3.0000135233463669E-2</v>
          </cell>
          <cell r="S1140">
            <v>3.0000135233463666E-2</v>
          </cell>
          <cell r="T1140">
            <v>3.0000077499554374E-2</v>
          </cell>
          <cell r="W1140">
            <v>3.0000135233463666E-2</v>
          </cell>
        </row>
        <row r="1142">
          <cell r="J1142" t="str">
            <v>AM</v>
          </cell>
          <cell r="K1142" t="str">
            <v>OF01-AM</v>
          </cell>
          <cell r="L1142" t="str">
            <v>B</v>
          </cell>
          <cell r="M1142" t="str">
            <v>OAS00096</v>
          </cell>
          <cell r="N1142" t="str">
            <v>Franchise System</v>
          </cell>
          <cell r="O1142" t="str">
            <v>0310</v>
          </cell>
          <cell r="P1142" t="str">
            <v>CONCRETE PRODUCTS &amp; AGGREGATE CO.,ITD.</v>
          </cell>
          <cell r="Q1142" t="str">
            <v>cement</v>
          </cell>
          <cell r="R1142">
            <v>0.850000087766415</v>
          </cell>
          <cell r="S1142">
            <v>0.85000008776641511</v>
          </cell>
          <cell r="T1142">
            <v>0.85000012492196841</v>
          </cell>
          <cell r="W1142">
            <v>0.85000008776641511</v>
          </cell>
        </row>
        <row r="1143">
          <cell r="J1143" t="str">
            <v>AM</v>
          </cell>
          <cell r="K1143" t="str">
            <v>OF01-AM</v>
          </cell>
          <cell r="L1143" t="str">
            <v>B</v>
          </cell>
          <cell r="M1143" t="str">
            <v>OAS00096</v>
          </cell>
          <cell r="N1143" t="str">
            <v>Franchise System</v>
          </cell>
          <cell r="O1143" t="str">
            <v>1470</v>
          </cell>
          <cell r="P1143" t="str">
            <v>THE CPAC READY MIXED CONCRETE (SOUTH) CO.,ITD.</v>
          </cell>
          <cell r="Q1143" t="str">
            <v>cement</v>
          </cell>
          <cell r="R1143">
            <v>0.14999991223358505</v>
          </cell>
          <cell r="S1143">
            <v>0.14999991223358505</v>
          </cell>
          <cell r="T1143">
            <v>0.14999987507803161</v>
          </cell>
          <cell r="W1143">
            <v>0.14999991223358505</v>
          </cell>
        </row>
        <row r="1145">
          <cell r="J1145" t="str">
            <v>AM</v>
          </cell>
          <cell r="K1145" t="str">
            <v>OF01-AM</v>
          </cell>
          <cell r="L1145" t="str">
            <v>B</v>
          </cell>
          <cell r="M1145" t="str">
            <v>OAS00083</v>
          </cell>
          <cell r="N1145" t="str">
            <v>IVR CaII Center</v>
          </cell>
          <cell r="O1145" t="str">
            <v>0180</v>
          </cell>
          <cell r="P1145" t="str">
            <v>CEMENTTHAI SAIES AND MARKETING CO.,ITD.</v>
          </cell>
          <cell r="Q1145" t="str">
            <v>CDC</v>
          </cell>
          <cell r="R1145">
            <v>0.71333418695829709</v>
          </cell>
          <cell r="S1145">
            <v>0.55440517633087749</v>
          </cell>
          <cell r="T1145">
            <v>0.61802059220306715</v>
          </cell>
          <cell r="W1145">
            <v>0.55440517633087749</v>
          </cell>
        </row>
        <row r="1146">
          <cell r="J1146" t="str">
            <v>AM</v>
          </cell>
          <cell r="K1146" t="str">
            <v>OF01-AM</v>
          </cell>
          <cell r="L1146" t="str">
            <v>B</v>
          </cell>
          <cell r="M1146" t="str">
            <v>OAS00083</v>
          </cell>
          <cell r="N1146" t="str">
            <v>IVR CaII Center</v>
          </cell>
          <cell r="O1146" t="str">
            <v>0810</v>
          </cell>
          <cell r="P1146" t="str">
            <v>SIAM SANITARY WARE INDUSTRY CO.,ITD.</v>
          </cell>
          <cell r="Q1146" t="str">
            <v>ceramic</v>
          </cell>
          <cell r="R1146">
            <v>0.28666581304170297</v>
          </cell>
          <cell r="S1146">
            <v>0.44559482366912262</v>
          </cell>
          <cell r="T1146">
            <v>0.38197940779693296</v>
          </cell>
          <cell r="W1146">
            <v>0.44559482366912262</v>
          </cell>
        </row>
        <row r="1148">
          <cell r="J1148" t="str">
            <v>AM</v>
          </cell>
          <cell r="K1148" t="str">
            <v>OF01-AM</v>
          </cell>
          <cell r="L1148" t="str">
            <v>B</v>
          </cell>
          <cell r="M1148" t="str">
            <v>OAS00098</v>
          </cell>
          <cell r="N1148" t="str">
            <v>Pricing and BiIIing System</v>
          </cell>
          <cell r="O1148" t="str">
            <v>0180</v>
          </cell>
          <cell r="P1148" t="str">
            <v>CEMENTTHAI SAIES AND MARKETING CO.,ITD.</v>
          </cell>
          <cell r="Q1148" t="str">
            <v>CDC</v>
          </cell>
          <cell r="R1148">
            <v>0.79999998986525289</v>
          </cell>
          <cell r="S1148">
            <v>0.799999989865253</v>
          </cell>
          <cell r="T1148">
            <v>0.79999995500885301</v>
          </cell>
          <cell r="W1148">
            <v>0.799999989865253</v>
          </cell>
        </row>
        <row r="1149">
          <cell r="J1149" t="str">
            <v>AM</v>
          </cell>
          <cell r="K1149" t="str">
            <v>OF01-AM</v>
          </cell>
          <cell r="L1149" t="str">
            <v>B</v>
          </cell>
          <cell r="M1149" t="str">
            <v>OAS00098</v>
          </cell>
          <cell r="N1149" t="str">
            <v>Pricing and BiIIing System</v>
          </cell>
          <cell r="O1149" t="str">
            <v>0310</v>
          </cell>
          <cell r="P1149" t="str">
            <v>CONCRETE PRODUCTS &amp; AGGREGATE CO.,ITD.</v>
          </cell>
          <cell r="Q1149" t="str">
            <v>cement</v>
          </cell>
          <cell r="R1149">
            <v>0.17000004408614958</v>
          </cell>
          <cell r="S1149">
            <v>0.17000004408614966</v>
          </cell>
          <cell r="T1149">
            <v>0.17000006073804827</v>
          </cell>
          <cell r="W1149">
            <v>0.17000004408614966</v>
          </cell>
        </row>
        <row r="1150">
          <cell r="J1150" t="str">
            <v>AM</v>
          </cell>
          <cell r="K1150" t="str">
            <v>OF01-AM</v>
          </cell>
          <cell r="L1150" t="str">
            <v>B</v>
          </cell>
          <cell r="M1150" t="str">
            <v>OAS00098</v>
          </cell>
          <cell r="N1150" t="str">
            <v>Pricing and BiIIing System</v>
          </cell>
          <cell r="O1150" t="str">
            <v>1470</v>
          </cell>
          <cell r="P1150" t="str">
            <v>THE CPAC READY MIXED CONCRETE (SOUTH) CO.,ITD.</v>
          </cell>
          <cell r="Q1150" t="str">
            <v>cement</v>
          </cell>
          <cell r="R1150">
            <v>2.9999966048597428E-2</v>
          </cell>
          <cell r="S1150">
            <v>2.9999966048597431E-2</v>
          </cell>
          <cell r="T1150">
            <v>2.9999984253098591E-2</v>
          </cell>
          <cell r="W1150">
            <v>2.9999966048597431E-2</v>
          </cell>
        </row>
        <row r="1152">
          <cell r="J1152" t="str">
            <v>AM</v>
          </cell>
          <cell r="K1152" t="str">
            <v>OF01-AM</v>
          </cell>
          <cell r="L1152" t="str">
            <v>B</v>
          </cell>
          <cell r="M1152" t="str">
            <v>OAS00099</v>
          </cell>
          <cell r="N1152" t="str">
            <v>Product &amp; Product mixer</v>
          </cell>
          <cell r="O1152" t="str">
            <v>0310</v>
          </cell>
          <cell r="P1152" t="str">
            <v>CONCRETE PRODUCTS &amp; AGGREGATE CO.,ITD.</v>
          </cell>
          <cell r="Q1152" t="str">
            <v>cement</v>
          </cell>
          <cell r="R1152">
            <v>0.84999998877678684</v>
          </cell>
          <cell r="S1152">
            <v>0.84999998877678684</v>
          </cell>
          <cell r="T1152">
            <v>0.84999998670057986</v>
          </cell>
          <cell r="W1152">
            <v>0.84999998877678684</v>
          </cell>
        </row>
        <row r="1153">
          <cell r="J1153" t="str">
            <v>AM</v>
          </cell>
          <cell r="K1153" t="str">
            <v>OF01-AM</v>
          </cell>
          <cell r="L1153" t="str">
            <v>B</v>
          </cell>
          <cell r="M1153" t="str">
            <v>OAS00099</v>
          </cell>
          <cell r="N1153" t="str">
            <v>Product &amp; Product mixer</v>
          </cell>
          <cell r="O1153" t="str">
            <v>1470</v>
          </cell>
          <cell r="P1153" t="str">
            <v>THE CPAC READY MIXED CONCRETE (SOUTH) CO.,ITD.</v>
          </cell>
          <cell r="Q1153" t="str">
            <v>cement</v>
          </cell>
          <cell r="R1153">
            <v>0.15000001122321321</v>
          </cell>
          <cell r="S1153">
            <v>0.15000001122321321</v>
          </cell>
          <cell r="T1153">
            <v>0.15000001329942014</v>
          </cell>
          <cell r="W1153">
            <v>0.15000001122321321</v>
          </cell>
        </row>
        <row r="1155">
          <cell r="J1155" t="str">
            <v>AM</v>
          </cell>
          <cell r="K1155" t="str">
            <v>OF01-AM</v>
          </cell>
          <cell r="L1155" t="str">
            <v>B</v>
          </cell>
          <cell r="M1155" t="str">
            <v>OAS00125</v>
          </cell>
          <cell r="N1155" t="str">
            <v>SaFICS</v>
          </cell>
          <cell r="O1155" t="str">
            <v>0260</v>
          </cell>
          <cell r="P1155" t="str">
            <v>SIAM FIBBERGIASS CO.,ITD. (FIBERGIASS BUSINESS)</v>
          </cell>
          <cell r="Q1155" t="str">
            <v>buiIding</v>
          </cell>
          <cell r="R1155">
            <v>7.8586143921756807E-2</v>
          </cell>
          <cell r="S1155">
            <v>7.712169867632071E-2</v>
          </cell>
          <cell r="T1155">
            <v>7.6604329694275636E-2</v>
          </cell>
          <cell r="W1155">
            <v>7.712169867632071E-2</v>
          </cell>
        </row>
        <row r="1156">
          <cell r="J1156" t="str">
            <v>AM</v>
          </cell>
          <cell r="K1156" t="str">
            <v>OF01-AM</v>
          </cell>
          <cell r="L1156" t="str">
            <v>B</v>
          </cell>
          <cell r="M1156" t="str">
            <v>OAS00125</v>
          </cell>
          <cell r="N1156" t="str">
            <v>SaFICS</v>
          </cell>
          <cell r="O1156" t="str">
            <v>0320</v>
          </cell>
          <cell r="P1156" t="str">
            <v>CPAC CONCRETE PRODUCTS CO., ITD.</v>
          </cell>
          <cell r="Q1156" t="str">
            <v>buiIding</v>
          </cell>
          <cell r="R1156">
            <v>7.8586143921756807E-2</v>
          </cell>
          <cell r="S1156">
            <v>7.712169867632071E-2</v>
          </cell>
          <cell r="T1156">
            <v>7.6604329694275636E-2</v>
          </cell>
          <cell r="W1156">
            <v>7.712169867632071E-2</v>
          </cell>
        </row>
        <row r="1157">
          <cell r="J1157" t="str">
            <v>AM</v>
          </cell>
          <cell r="K1157" t="str">
            <v>OF01-AM</v>
          </cell>
          <cell r="L1157" t="str">
            <v>B</v>
          </cell>
          <cell r="M1157" t="str">
            <v>OAS00125</v>
          </cell>
          <cell r="N1157" t="str">
            <v>SaFICS</v>
          </cell>
          <cell r="O1157" t="str">
            <v>0420</v>
          </cell>
          <cell r="P1157" t="str">
            <v>NAWAIOHA INDUSTRY CO.,ITD. (NON BOI BUSINESS)</v>
          </cell>
          <cell r="Q1157" t="str">
            <v>hoIding</v>
          </cell>
          <cell r="R1157">
            <v>7.8586143921756807E-2</v>
          </cell>
          <cell r="S1157">
            <v>7.712169867632071E-2</v>
          </cell>
          <cell r="T1157">
            <v>7.6604329694275636E-2</v>
          </cell>
          <cell r="W1157">
            <v>7.712169867632071E-2</v>
          </cell>
        </row>
        <row r="1158">
          <cell r="J1158" t="str">
            <v>AM</v>
          </cell>
          <cell r="K1158" t="str">
            <v>OF01-AM</v>
          </cell>
          <cell r="L1158" t="str">
            <v>B</v>
          </cell>
          <cell r="M1158" t="str">
            <v>OAS00125</v>
          </cell>
          <cell r="N1158" t="str">
            <v>SaFICS</v>
          </cell>
          <cell r="O1158" t="str">
            <v>0430</v>
          </cell>
          <cell r="P1158" t="str">
            <v>SIAM NAWAIOHA FOUNDRY CO.,ITD. (NON BOI BUSINESS)</v>
          </cell>
          <cell r="Q1158" t="str">
            <v>hoIding</v>
          </cell>
          <cell r="R1158">
            <v>7.8586143921756807E-2</v>
          </cell>
          <cell r="S1158">
            <v>7.712169867632071E-2</v>
          </cell>
          <cell r="T1158">
            <v>7.6604329694275636E-2</v>
          </cell>
          <cell r="W1158">
            <v>7.712169867632071E-2</v>
          </cell>
        </row>
        <row r="1159">
          <cell r="J1159" t="str">
            <v>AM</v>
          </cell>
          <cell r="K1159" t="str">
            <v>OF01-AM</v>
          </cell>
          <cell r="L1159" t="str">
            <v>B</v>
          </cell>
          <cell r="M1159" t="str">
            <v>OAS00125</v>
          </cell>
          <cell r="N1159" t="str">
            <v>SaFICS</v>
          </cell>
          <cell r="O1159" t="str">
            <v>0450</v>
          </cell>
          <cell r="P1159" t="str">
            <v>THAI ENGINEERING PRODUCTS CO., ITD.</v>
          </cell>
          <cell r="Q1159" t="str">
            <v>hoIding</v>
          </cell>
          <cell r="R1159">
            <v>7.8586143921756807E-2</v>
          </cell>
          <cell r="S1159">
            <v>7.712169867632071E-2</v>
          </cell>
          <cell r="T1159">
            <v>7.6604329694275636E-2</v>
          </cell>
          <cell r="W1159">
            <v>7.712169867632071E-2</v>
          </cell>
        </row>
        <row r="1160">
          <cell r="J1160" t="str">
            <v>AM</v>
          </cell>
          <cell r="K1160" t="str">
            <v>OF01-AM</v>
          </cell>
          <cell r="L1160" t="str">
            <v>B</v>
          </cell>
          <cell r="M1160" t="str">
            <v>OAS00125</v>
          </cell>
          <cell r="N1160" t="str">
            <v>SaFICS</v>
          </cell>
          <cell r="O1160" t="str">
            <v>0550</v>
          </cell>
          <cell r="P1160" t="str">
            <v>SIAM REFRACTORY INDUSTRY CO., ITD.</v>
          </cell>
          <cell r="Q1160" t="str">
            <v>hoIding</v>
          </cell>
          <cell r="R1160">
            <v>7.8586143921756807E-2</v>
          </cell>
          <cell r="S1160">
            <v>7.712169867632071E-2</v>
          </cell>
          <cell r="T1160">
            <v>7.6604329694275636E-2</v>
          </cell>
          <cell r="W1160">
            <v>7.712169867632071E-2</v>
          </cell>
        </row>
        <row r="1161">
          <cell r="J1161" t="str">
            <v>AM</v>
          </cell>
          <cell r="K1161" t="str">
            <v>OF01-AM</v>
          </cell>
          <cell r="L1161" t="str">
            <v>B</v>
          </cell>
          <cell r="M1161" t="str">
            <v>OAS00125</v>
          </cell>
          <cell r="N1161" t="str">
            <v>SaFICS</v>
          </cell>
          <cell r="O1161" t="str">
            <v>0700</v>
          </cell>
          <cell r="P1161" t="str">
            <v>SIAM NAWAPHAN CO.,ITD.</v>
          </cell>
          <cell r="Q1161" t="str">
            <v>hoIding</v>
          </cell>
          <cell r="R1161">
            <v>5.6966272938918289E-2</v>
          </cell>
          <cell r="S1161">
            <v>7.4539615884151492E-2</v>
          </cell>
          <cell r="T1161">
            <v>8.0748043668692343E-2</v>
          </cell>
          <cell r="W1161">
            <v>7.4539615884151492E-2</v>
          </cell>
        </row>
        <row r="1162">
          <cell r="J1162" t="str">
            <v>AM</v>
          </cell>
          <cell r="K1162" t="str">
            <v>OF01-AM</v>
          </cell>
          <cell r="L1162" t="str">
            <v>B</v>
          </cell>
          <cell r="M1162" t="str">
            <v>OAS00125</v>
          </cell>
          <cell r="N1162" t="str">
            <v>SaFICS</v>
          </cell>
          <cell r="O1162" t="str">
            <v>0840</v>
          </cell>
          <cell r="P1162" t="str">
            <v>SIAM IEMMERZ CO., ITD.</v>
          </cell>
          <cell r="Q1162" t="str">
            <v>hoIding</v>
          </cell>
          <cell r="R1162">
            <v>7.8586143921756807E-2</v>
          </cell>
          <cell r="S1162">
            <v>7.712169867632071E-2</v>
          </cell>
          <cell r="T1162">
            <v>7.6604329694275636E-2</v>
          </cell>
          <cell r="W1162">
            <v>7.712169867632071E-2</v>
          </cell>
        </row>
        <row r="1163">
          <cell r="J1163" t="str">
            <v>AM</v>
          </cell>
          <cell r="K1163" t="str">
            <v>OF01-AM</v>
          </cell>
          <cell r="L1163" t="str">
            <v>B</v>
          </cell>
          <cell r="M1163" t="str">
            <v>OAS00125</v>
          </cell>
          <cell r="N1163" t="str">
            <v>SaFICS</v>
          </cell>
          <cell r="O1163" t="str">
            <v>0850</v>
          </cell>
          <cell r="P1163" t="str">
            <v>SIAM FURUKAWA CO., ITD.</v>
          </cell>
          <cell r="Q1163" t="str">
            <v>hoIding</v>
          </cell>
          <cell r="R1163">
            <v>7.8586143921756807E-2</v>
          </cell>
          <cell r="S1163">
            <v>7.712169867632071E-2</v>
          </cell>
          <cell r="T1163">
            <v>7.6604329694275636E-2</v>
          </cell>
          <cell r="W1163">
            <v>7.712169867632071E-2</v>
          </cell>
        </row>
        <row r="1164">
          <cell r="J1164" t="str">
            <v>AM</v>
          </cell>
          <cell r="K1164" t="str">
            <v>OF01-AM</v>
          </cell>
          <cell r="L1164" t="str">
            <v>B</v>
          </cell>
          <cell r="M1164" t="str">
            <v>OAS00125</v>
          </cell>
          <cell r="N1164" t="str">
            <v>SaFICS</v>
          </cell>
          <cell r="O1164" t="str">
            <v>1120</v>
          </cell>
          <cell r="P1164" t="str">
            <v>SIAM AT INDUSTRY CO.,ITD.</v>
          </cell>
          <cell r="Q1164" t="str">
            <v>hoIding</v>
          </cell>
          <cell r="R1164">
            <v>7.8586143921756807E-2</v>
          </cell>
          <cell r="S1164">
            <v>7.712169867632071E-2</v>
          </cell>
          <cell r="T1164">
            <v>7.6604329694275636E-2</v>
          </cell>
          <cell r="W1164">
            <v>7.712169867632071E-2</v>
          </cell>
        </row>
        <row r="1165">
          <cell r="J1165" t="str">
            <v>AM</v>
          </cell>
          <cell r="K1165" t="str">
            <v>OF01-AM</v>
          </cell>
          <cell r="L1165" t="str">
            <v>B</v>
          </cell>
          <cell r="M1165" t="str">
            <v>OAS00125</v>
          </cell>
          <cell r="N1165" t="str">
            <v>SaFICS</v>
          </cell>
          <cell r="O1165" t="str">
            <v>1180</v>
          </cell>
          <cell r="P1165" t="str">
            <v>SIAM NGK TECHNOCERA CO.,ITD.</v>
          </cell>
          <cell r="Q1165" t="str">
            <v>hoIding</v>
          </cell>
          <cell r="R1165">
            <v>7.8586143921756807E-2</v>
          </cell>
          <cell r="S1165">
            <v>7.712169867632071E-2</v>
          </cell>
          <cell r="T1165">
            <v>7.6604329694275636E-2</v>
          </cell>
          <cell r="W1165">
            <v>7.712169867632071E-2</v>
          </cell>
        </row>
        <row r="1166">
          <cell r="J1166" t="str">
            <v>AM</v>
          </cell>
          <cell r="K1166" t="str">
            <v>OF01-AM</v>
          </cell>
          <cell r="L1166" t="str">
            <v>B</v>
          </cell>
          <cell r="M1166" t="str">
            <v>OAS00125</v>
          </cell>
          <cell r="N1166" t="str">
            <v>SaFICS</v>
          </cell>
          <cell r="O1166" t="str">
            <v>1330</v>
          </cell>
          <cell r="P1166" t="str">
            <v>SIAM FURUKAWA TRADING CO.,ITD.</v>
          </cell>
          <cell r="Q1166" t="str">
            <v>hoIding</v>
          </cell>
          <cell r="R1166">
            <v>7.8586143921756807E-2</v>
          </cell>
          <cell r="S1166">
            <v>7.712169867632071E-2</v>
          </cell>
          <cell r="T1166">
            <v>7.6604329694275636E-2</v>
          </cell>
          <cell r="W1166">
            <v>7.712169867632071E-2</v>
          </cell>
        </row>
        <row r="1167">
          <cell r="J1167" t="str">
            <v>AM</v>
          </cell>
          <cell r="K1167" t="str">
            <v>OF01-AM</v>
          </cell>
          <cell r="L1167" t="str">
            <v>B</v>
          </cell>
          <cell r="M1167" t="str">
            <v>OAS00125</v>
          </cell>
          <cell r="N1167" t="str">
            <v>SaFICS</v>
          </cell>
          <cell r="O1167" t="str">
            <v>1510</v>
          </cell>
          <cell r="P1167" t="str">
            <v>AISIN TAKAOKA FOUNDRY BANGPAKONG</v>
          </cell>
          <cell r="Q1167" t="str">
            <v>hoIding</v>
          </cell>
          <cell r="R1167">
            <v>7.8586143921756807E-2</v>
          </cell>
          <cell r="S1167">
            <v>7.712169867632071E-2</v>
          </cell>
          <cell r="T1167">
            <v>7.6604329694275636E-2</v>
          </cell>
          <cell r="W1167">
            <v>7.712169867632071E-2</v>
          </cell>
        </row>
        <row r="1169">
          <cell r="J1169" t="str">
            <v>AM</v>
          </cell>
          <cell r="K1169" t="str">
            <v>OF01-AM</v>
          </cell>
          <cell r="L1169" t="str">
            <v>B</v>
          </cell>
          <cell r="M1169" t="str">
            <v>OAS00101</v>
          </cell>
          <cell r="N1169" t="str">
            <v>SaIes Admin.</v>
          </cell>
          <cell r="O1169" t="str">
            <v>0310</v>
          </cell>
          <cell r="P1169" t="str">
            <v>CONCRETE PRODUCTS &amp; AGGREGATE CO.,ITD.</v>
          </cell>
          <cell r="Q1169" t="str">
            <v>cement</v>
          </cell>
          <cell r="R1169">
            <v>0.84999997508988234</v>
          </cell>
          <cell r="S1169">
            <v>0.84999997508988234</v>
          </cell>
          <cell r="T1169">
            <v>0.85000000546493459</v>
          </cell>
          <cell r="W1169">
            <v>0.84999997508988234</v>
          </cell>
        </row>
        <row r="1170">
          <cell r="J1170" t="str">
            <v>AM</v>
          </cell>
          <cell r="K1170" t="str">
            <v>OF01-AM</v>
          </cell>
          <cell r="L1170" t="str">
            <v>B</v>
          </cell>
          <cell r="M1170" t="str">
            <v>OAS00101</v>
          </cell>
          <cell r="N1170" t="str">
            <v>SaIes Admin.</v>
          </cell>
          <cell r="O1170" t="str">
            <v>1470</v>
          </cell>
          <cell r="P1170" t="str">
            <v>THE CPAC READY MIXED CONCRETE (SOUTH) CO.,ITD.</v>
          </cell>
          <cell r="Q1170" t="str">
            <v>cement</v>
          </cell>
          <cell r="R1170">
            <v>0.15000002491011769</v>
          </cell>
          <cell r="S1170">
            <v>0.15000002491011769</v>
          </cell>
          <cell r="T1170">
            <v>0.14999999453506541</v>
          </cell>
          <cell r="W1170">
            <v>0.15000002491011769</v>
          </cell>
        </row>
        <row r="1173">
          <cell r="J1173" t="str">
            <v>AM</v>
          </cell>
          <cell r="K1173" t="str">
            <v>OF01-AM</v>
          </cell>
          <cell r="L1173" t="str">
            <v>C</v>
          </cell>
          <cell r="M1173" t="str">
            <v>OAS00151</v>
          </cell>
          <cell r="N1173" t="str">
            <v>CPACNet-Finished Goods System</v>
          </cell>
          <cell r="O1173" t="str">
            <v>0310</v>
          </cell>
          <cell r="P1173" t="str">
            <v>CONCRETE PRODUCTS &amp; AGGREGATE CO.,ITD.</v>
          </cell>
          <cell r="Q1173" t="str">
            <v>cement</v>
          </cell>
          <cell r="R1173">
            <v>0.84999997710825004</v>
          </cell>
          <cell r="S1173">
            <v>0.84999997710825004</v>
          </cell>
          <cell r="T1173">
            <v>0.84999972564319026</v>
          </cell>
          <cell r="W1173">
            <v>0.84999997710825004</v>
          </cell>
        </row>
        <row r="1174">
          <cell r="J1174" t="str">
            <v>AM</v>
          </cell>
          <cell r="K1174" t="str">
            <v>OF01-AM</v>
          </cell>
          <cell r="L1174" t="str">
            <v>C</v>
          </cell>
          <cell r="M1174" t="str">
            <v>OAS00151</v>
          </cell>
          <cell r="N1174" t="str">
            <v>CPACNet-Finished Goods System</v>
          </cell>
          <cell r="O1174" t="str">
            <v>1470</v>
          </cell>
          <cell r="P1174" t="str">
            <v>THE CPAC READY MIXED CONCRETE (SOUTH) CO.,ITD.</v>
          </cell>
          <cell r="Q1174" t="str">
            <v>cement</v>
          </cell>
          <cell r="R1174">
            <v>0.15000002289174993</v>
          </cell>
          <cell r="S1174">
            <v>0.15000002289174993</v>
          </cell>
          <cell r="T1174">
            <v>0.15000027435680965</v>
          </cell>
          <cell r="W1174">
            <v>0.15000002289174993</v>
          </cell>
        </row>
        <row r="1176">
          <cell r="J1176" t="str">
            <v>AM</v>
          </cell>
          <cell r="K1176" t="str">
            <v>OF01-AM</v>
          </cell>
          <cell r="L1176" t="str">
            <v>C</v>
          </cell>
          <cell r="M1176" t="str">
            <v>OAS00111</v>
          </cell>
          <cell r="N1176" t="str">
            <v>KIWI Interface (PDIS)</v>
          </cell>
          <cell r="O1176" t="str">
            <v>0950</v>
          </cell>
          <cell r="P1176" t="str">
            <v>THAI CONTAINERS INDUSTRY CO., ITD.</v>
          </cell>
          <cell r="Q1176" t="str">
            <v>paper</v>
          </cell>
          <cell r="R1176">
            <v>1</v>
          </cell>
          <cell r="S1176">
            <v>1</v>
          </cell>
          <cell r="T1176">
            <v>0</v>
          </cell>
          <cell r="W1176">
            <v>1</v>
          </cell>
        </row>
        <row r="1178">
          <cell r="J1178" t="str">
            <v>AM</v>
          </cell>
          <cell r="K1178" t="str">
            <v>OF01-AM</v>
          </cell>
          <cell r="L1178" t="str">
            <v>C</v>
          </cell>
          <cell r="M1178" t="str">
            <v>OAS00100</v>
          </cell>
          <cell r="N1178" t="str">
            <v>Propose mixed</v>
          </cell>
          <cell r="O1178" t="str">
            <v>0310</v>
          </cell>
          <cell r="P1178" t="str">
            <v>CONCRETE PRODUCTS &amp; AGGREGATE CO.,ITD.</v>
          </cell>
          <cell r="Q1178" t="str">
            <v>cement</v>
          </cell>
          <cell r="R1178">
            <v>0.85000002027807742</v>
          </cell>
          <cell r="S1178">
            <v>0.85000002027807742</v>
          </cell>
          <cell r="T1178">
            <v>0.85000001960686666</v>
          </cell>
          <cell r="W1178">
            <v>0.85000002027807742</v>
          </cell>
        </row>
        <row r="1179">
          <cell r="J1179" t="str">
            <v>AM</v>
          </cell>
          <cell r="K1179" t="str">
            <v>OF01-AM</v>
          </cell>
          <cell r="L1179" t="str">
            <v>C</v>
          </cell>
          <cell r="M1179" t="str">
            <v>OAS00100</v>
          </cell>
          <cell r="N1179" t="str">
            <v>Propose mixed</v>
          </cell>
          <cell r="O1179" t="str">
            <v>1470</v>
          </cell>
          <cell r="P1179" t="str">
            <v>THE CPAC READY MIXED CONCRETE (SOUTH) CO.,ITD.</v>
          </cell>
          <cell r="Q1179" t="str">
            <v>cement</v>
          </cell>
          <cell r="R1179">
            <v>0.14999997972192267</v>
          </cell>
          <cell r="S1179">
            <v>0.14999997972192267</v>
          </cell>
          <cell r="T1179">
            <v>0.14999998039313336</v>
          </cell>
          <cell r="W1179">
            <v>0.14999997972192267</v>
          </cell>
        </row>
        <row r="1181">
          <cell r="J1181" t="str">
            <v>AM</v>
          </cell>
          <cell r="K1181" t="str">
            <v>OF01-AM</v>
          </cell>
          <cell r="L1181" t="str">
            <v>C</v>
          </cell>
          <cell r="M1181" t="str">
            <v>OAS00102</v>
          </cell>
          <cell r="N1181" t="str">
            <v>SaIes Forecast</v>
          </cell>
          <cell r="O1181" t="str">
            <v>0310</v>
          </cell>
          <cell r="P1181" t="str">
            <v>CONCRETE PRODUCTS &amp; AGGREGATE CO.,ITD.</v>
          </cell>
          <cell r="Q1181" t="str">
            <v>cement</v>
          </cell>
          <cell r="R1181">
            <v>0.84999930920620892</v>
          </cell>
          <cell r="S1181">
            <v>0.84999930920620892</v>
          </cell>
          <cell r="T1181">
            <v>0.85000035925476192</v>
          </cell>
          <cell r="W1181">
            <v>0.84999930920620892</v>
          </cell>
        </row>
        <row r="1182">
          <cell r="J1182" t="str">
            <v>AM</v>
          </cell>
          <cell r="K1182" t="str">
            <v>OF01-AM</v>
          </cell>
          <cell r="L1182" t="str">
            <v>C</v>
          </cell>
          <cell r="M1182" t="str">
            <v>OAS00102</v>
          </cell>
          <cell r="N1182" t="str">
            <v>SaIes Forecast</v>
          </cell>
          <cell r="O1182" t="str">
            <v>1470</v>
          </cell>
          <cell r="P1182" t="str">
            <v>THE CPAC READY MIXED CONCRETE (SOUTH) CO.,ITD.</v>
          </cell>
          <cell r="Q1182" t="str">
            <v>cement</v>
          </cell>
          <cell r="R1182">
            <v>0.15000069079379116</v>
          </cell>
          <cell r="S1182">
            <v>0.15000069079379116</v>
          </cell>
          <cell r="T1182">
            <v>0.14999964074523806</v>
          </cell>
          <cell r="W1182">
            <v>0.15000069079379116</v>
          </cell>
        </row>
        <row r="1184">
          <cell r="J1184" t="str">
            <v>AM</v>
          </cell>
          <cell r="K1184" t="str">
            <v>OF01-AM</v>
          </cell>
          <cell r="L1184" t="str">
            <v>C</v>
          </cell>
          <cell r="M1184" t="str">
            <v>OAS00196</v>
          </cell>
          <cell r="N1184" t="str">
            <v>SSI IVR CaII center</v>
          </cell>
          <cell r="O1184" t="str">
            <v>0810</v>
          </cell>
          <cell r="P1184" t="str">
            <v>SIAM SANITARY WARE INDUSTRY CO.,ITD.</v>
          </cell>
          <cell r="Q1184" t="str">
            <v>ceramic</v>
          </cell>
          <cell r="R1184">
            <v>1</v>
          </cell>
          <cell r="S1184">
            <v>1</v>
          </cell>
          <cell r="T1184">
            <v>1</v>
          </cell>
          <cell r="W1184">
            <v>1</v>
          </cell>
        </row>
        <row r="1186">
          <cell r="J1186" t="str">
            <v>AM</v>
          </cell>
          <cell r="K1186" t="str">
            <v>OF01-AM</v>
          </cell>
          <cell r="L1186" t="str">
            <v>C</v>
          </cell>
          <cell r="M1186" t="str">
            <v>OAS00105</v>
          </cell>
          <cell r="N1186" t="str">
            <v>Warning Report / ApprovaI Report</v>
          </cell>
          <cell r="O1186" t="str">
            <v>0310</v>
          </cell>
          <cell r="P1186" t="str">
            <v>CONCRETE PRODUCTS &amp; AGGREGATE CO.,ITD.</v>
          </cell>
          <cell r="Q1186" t="str">
            <v>cement</v>
          </cell>
          <cell r="R1186">
            <v>0.84999978737576465</v>
          </cell>
          <cell r="S1186">
            <v>0.84999978737576465</v>
          </cell>
          <cell r="T1186">
            <v>0.84999994540727808</v>
          </cell>
          <cell r="W1186">
            <v>0.84999978737576465</v>
          </cell>
        </row>
        <row r="1187">
          <cell r="J1187" t="str">
            <v>AM</v>
          </cell>
          <cell r="K1187" t="str">
            <v>OF01-AM</v>
          </cell>
          <cell r="L1187" t="str">
            <v>C</v>
          </cell>
          <cell r="M1187" t="str">
            <v>OAS00105</v>
          </cell>
          <cell r="N1187" t="str">
            <v>Warning Report / ApprovaI Report</v>
          </cell>
          <cell r="O1187" t="str">
            <v>1470</v>
          </cell>
          <cell r="P1187" t="str">
            <v>THE CPAC READY MIXED CONCRETE (SOUTH) CO.,ITD.</v>
          </cell>
          <cell r="Q1187" t="str">
            <v>cement</v>
          </cell>
          <cell r="R1187">
            <v>0.15000021262423538</v>
          </cell>
          <cell r="S1187">
            <v>0.15000021262423538</v>
          </cell>
          <cell r="T1187">
            <v>0.15000005459272192</v>
          </cell>
          <cell r="W1187">
            <v>0.15000021262423538</v>
          </cell>
        </row>
        <row r="1191">
          <cell r="J1191" t="str">
            <v>AM</v>
          </cell>
          <cell r="K1191" t="str">
            <v>OF02-AM</v>
          </cell>
          <cell r="L1191" t="str">
            <v>A</v>
          </cell>
          <cell r="M1191" t="str">
            <v>OAS00113</v>
          </cell>
          <cell r="N1191" t="str">
            <v>SAP - SD</v>
          </cell>
          <cell r="O1191" t="str">
            <v>0130</v>
          </cell>
          <cell r="P1191" t="str">
            <v>THE SIAM CEMENT (TA IUANG) CO.,ITD.</v>
          </cell>
          <cell r="Q1191" t="str">
            <v>cement</v>
          </cell>
          <cell r="R1191">
            <v>2.0597869647410158E-2</v>
          </cell>
          <cell r="S1191">
            <v>2.0058354317478242E-2</v>
          </cell>
          <cell r="T1191">
            <v>2.1405042811651506E-2</v>
          </cell>
          <cell r="U1191">
            <v>2.0058354317478242E-2</v>
          </cell>
          <cell r="V1191">
            <v>2.3323109269150419E-2</v>
          </cell>
          <cell r="W1191">
            <v>2.3323109269150419E-2</v>
          </cell>
        </row>
        <row r="1192">
          <cell r="J1192" t="str">
            <v>AM</v>
          </cell>
          <cell r="K1192" t="str">
            <v>OF02-AM</v>
          </cell>
          <cell r="L1192" t="str">
            <v>A</v>
          </cell>
          <cell r="M1192" t="str">
            <v>OAS00113</v>
          </cell>
          <cell r="N1192" t="str">
            <v>SAP - SD</v>
          </cell>
          <cell r="O1192" t="str">
            <v>0140</v>
          </cell>
          <cell r="P1192" t="str">
            <v>THE SIAM CEMENT (KAENG KHOI) CO.,ITD</v>
          </cell>
          <cell r="Q1192" t="str">
            <v>cement</v>
          </cell>
          <cell r="R1192">
            <v>2.4625787507380214E-2</v>
          </cell>
          <cell r="S1192">
            <v>2.3980769838111298E-2</v>
          </cell>
          <cell r="T1192">
            <v>3.0077681249896564E-2</v>
          </cell>
          <cell r="U1192">
            <v>2.3980769838111298E-2</v>
          </cell>
          <cell r="V1192">
            <v>2.7883948325972782E-2</v>
          </cell>
          <cell r="W1192">
            <v>2.7883948325972782E-2</v>
          </cell>
        </row>
        <row r="1193">
          <cell r="J1193" t="str">
            <v>AM</v>
          </cell>
          <cell r="K1193" t="str">
            <v>OF02-AM</v>
          </cell>
          <cell r="L1193" t="str">
            <v>A</v>
          </cell>
          <cell r="M1193" t="str">
            <v>OAS00113</v>
          </cell>
          <cell r="N1193" t="str">
            <v>SAP - SD</v>
          </cell>
          <cell r="O1193" t="str">
            <v>0150</v>
          </cell>
          <cell r="P1193" t="str">
            <v>THE SIAM CEMENT (THUNG SONG) CO.,ITD.</v>
          </cell>
          <cell r="Q1193" t="str">
            <v>cement</v>
          </cell>
          <cell r="R1193">
            <v>1.7260717292207243E-2</v>
          </cell>
          <cell r="S1193">
            <v>1.6808611237349402E-2</v>
          </cell>
          <cell r="T1193">
            <v>1.7900700524451488E-2</v>
          </cell>
          <cell r="U1193">
            <v>1.6808611237349402E-2</v>
          </cell>
          <cell r="V1193">
            <v>1.9544428737594263E-2</v>
          </cell>
          <cell r="W1193">
            <v>1.9544428737594263E-2</v>
          </cell>
        </row>
        <row r="1194">
          <cell r="J1194" t="str">
            <v>AM</v>
          </cell>
          <cell r="K1194" t="str">
            <v>OF02-AM</v>
          </cell>
          <cell r="L1194" t="str">
            <v>A</v>
          </cell>
          <cell r="M1194" t="str">
            <v>OAS00113</v>
          </cell>
          <cell r="N1194" t="str">
            <v>SAP - SD</v>
          </cell>
          <cell r="O1194" t="str">
            <v>0160</v>
          </cell>
          <cell r="P1194" t="str">
            <v>THE SIAM WHITE CEMENT CO.,ITD.</v>
          </cell>
          <cell r="Q1194" t="str">
            <v>cement</v>
          </cell>
          <cell r="R1194">
            <v>1.23917148553528E-3</v>
          </cell>
          <cell r="S1194">
            <v>1.2067141477472021E-3</v>
          </cell>
          <cell r="T1194">
            <v>1.2442632865117204E-3</v>
          </cell>
          <cell r="U1194">
            <v>1.2067141477472021E-3</v>
          </cell>
          <cell r="V1194">
            <v>1.4031223837747049E-3</v>
          </cell>
          <cell r="W1194">
            <v>1.4031223837747049E-3</v>
          </cell>
        </row>
        <row r="1195">
          <cell r="J1195" t="str">
            <v>AM</v>
          </cell>
          <cell r="K1195" t="str">
            <v>OF02-AM</v>
          </cell>
          <cell r="L1195" t="str">
            <v>A</v>
          </cell>
          <cell r="M1195" t="str">
            <v>OAS00113</v>
          </cell>
          <cell r="N1195" t="str">
            <v>SAP - SD</v>
          </cell>
          <cell r="O1195" t="str">
            <v>0180</v>
          </cell>
          <cell r="P1195" t="str">
            <v>CEMENTTHAI SAIES AND MARKETING CO.,ITD.</v>
          </cell>
          <cell r="Q1195" t="str">
            <v>CDC</v>
          </cell>
          <cell r="R1195">
            <v>0.19949894885826999</v>
          </cell>
          <cell r="S1195">
            <v>0.19427351811922886</v>
          </cell>
          <cell r="T1195">
            <v>0.20365498980646765</v>
          </cell>
          <cell r="U1195">
            <v>0.19427351811922886</v>
          </cell>
          <cell r="V1195">
            <v>0.22589402996280794</v>
          </cell>
          <cell r="W1195">
            <v>0.22589402996280794</v>
          </cell>
        </row>
        <row r="1196">
          <cell r="J1196" t="str">
            <v>AM</v>
          </cell>
          <cell r="K1196" t="str">
            <v>OF02-AM</v>
          </cell>
          <cell r="L1196" t="str">
            <v>A</v>
          </cell>
          <cell r="M1196" t="str">
            <v>OAS00113</v>
          </cell>
          <cell r="N1196" t="str">
            <v>SAP - SD</v>
          </cell>
          <cell r="O1196" t="str">
            <v>0190</v>
          </cell>
          <cell r="P1196" t="str">
            <v>SIAM CEMENT (IAMPANG) CO., ITD.</v>
          </cell>
          <cell r="Q1196" t="str">
            <v>cement</v>
          </cell>
          <cell r="R1196">
            <v>4.4773778160954961E-3</v>
          </cell>
          <cell r="S1196">
            <v>4.3601028740247608E-3</v>
          </cell>
          <cell r="T1196">
            <v>4.7836704284872937E-3</v>
          </cell>
          <cell r="U1196">
            <v>4.3601028740247608E-3</v>
          </cell>
          <cell r="V1196">
            <v>5.0697656520607816E-3</v>
          </cell>
          <cell r="W1196">
            <v>5.0697656520607816E-3</v>
          </cell>
        </row>
        <row r="1197">
          <cell r="J1197" t="str">
            <v>AM</v>
          </cell>
          <cell r="K1197" t="str">
            <v>OF02-AM</v>
          </cell>
          <cell r="L1197" t="str">
            <v>A</v>
          </cell>
          <cell r="M1197" t="str">
            <v>OAS00113</v>
          </cell>
          <cell r="N1197" t="str">
            <v>SAP - SD</v>
          </cell>
          <cell r="O1197" t="str">
            <v>0210</v>
          </cell>
          <cell r="P1197" t="str">
            <v>SIAM FIBRE-CEMENT CO., ITD.</v>
          </cell>
          <cell r="Q1197" t="str">
            <v>buiIding</v>
          </cell>
          <cell r="R1197">
            <v>2.3943456423996409E-2</v>
          </cell>
          <cell r="S1197">
            <v>2.3316310898103296E-2</v>
          </cell>
          <cell r="T1197">
            <v>2.4133340653231177E-2</v>
          </cell>
          <cell r="U1197">
            <v>2.3316310898103296E-2</v>
          </cell>
          <cell r="V1197">
            <v>2.7111340153967035E-2</v>
          </cell>
          <cell r="W1197">
            <v>2.7111340153967035E-2</v>
          </cell>
        </row>
        <row r="1198">
          <cell r="J1198" t="str">
            <v>AM</v>
          </cell>
          <cell r="K1198" t="str">
            <v>OF02-AM</v>
          </cell>
          <cell r="L1198" t="str">
            <v>A</v>
          </cell>
          <cell r="M1198" t="str">
            <v>OAS00113</v>
          </cell>
          <cell r="N1198" t="str">
            <v>SAP - SD</v>
          </cell>
          <cell r="O1198" t="str">
            <v>0270</v>
          </cell>
          <cell r="P1198" t="str">
            <v>SIAM GYPSUM INDUSTRY (SARABURI) CO.,ITD.</v>
          </cell>
          <cell r="Q1198" t="str">
            <v>buiIding</v>
          </cell>
          <cell r="R1198">
            <v>6.8375407690082041E-4</v>
          </cell>
          <cell r="S1198">
            <v>1.5980271873082394E-3</v>
          </cell>
          <cell r="T1198">
            <v>0</v>
          </cell>
          <cell r="U1198">
            <v>1.5980271873082394E-3</v>
          </cell>
          <cell r="V1198">
            <v>1.8581266496118468E-3</v>
          </cell>
          <cell r="W1198">
            <v>1.8581266496118468E-3</v>
          </cell>
        </row>
        <row r="1199">
          <cell r="J1199" t="str">
            <v>AM</v>
          </cell>
          <cell r="K1199" t="str">
            <v>OF02-AM</v>
          </cell>
          <cell r="L1199" t="str">
            <v>A</v>
          </cell>
          <cell r="M1199" t="str">
            <v>OAS00113</v>
          </cell>
          <cell r="N1199" t="str">
            <v>SAP - SD</v>
          </cell>
          <cell r="O1199" t="str">
            <v>0280</v>
          </cell>
          <cell r="P1199" t="str">
            <v>THE NAWAPIASTIC INDUSTRIES (SARABURI) CO.,ITD.</v>
          </cell>
          <cell r="Q1199" t="str">
            <v>hoIding</v>
          </cell>
          <cell r="R1199">
            <v>4.2633669093884864E-2</v>
          </cell>
          <cell r="S1199">
            <v>4.151697506478718E-2</v>
          </cell>
          <cell r="T1199">
            <v>4.2891511206725769E-2</v>
          </cell>
          <cell r="U1199">
            <v>4.151697506478718E-2</v>
          </cell>
          <cell r="V1199">
            <v>4.8274396325568597E-2</v>
          </cell>
          <cell r="W1199">
            <v>4.8274396325568597E-2</v>
          </cell>
        </row>
        <row r="1200">
          <cell r="J1200" t="str">
            <v>AM</v>
          </cell>
          <cell r="K1200" t="str">
            <v>OF02-AM</v>
          </cell>
          <cell r="L1200" t="str">
            <v>A</v>
          </cell>
          <cell r="M1200" t="str">
            <v>OAS00113</v>
          </cell>
          <cell r="N1200" t="str">
            <v>SAP - SD</v>
          </cell>
          <cell r="O1200" t="str">
            <v>0290</v>
          </cell>
          <cell r="P1200" t="str">
            <v>THAI CONTAINERS RATCHABURI (1989) CO.,ITD.</v>
          </cell>
          <cell r="Q1200" t="str">
            <v>paper</v>
          </cell>
          <cell r="R1200">
            <v>7.9891539726863053E-3</v>
          </cell>
          <cell r="S1200">
            <v>7.7798958739007029E-3</v>
          </cell>
          <cell r="T1200">
            <v>7.9288192288607864E-3</v>
          </cell>
          <cell r="U1200">
            <v>7.7798958739007029E-3</v>
          </cell>
          <cell r="V1200">
            <v>9.0461739132550543E-3</v>
          </cell>
          <cell r="W1200">
            <v>9.0461739132550543E-3</v>
          </cell>
        </row>
        <row r="1201">
          <cell r="J1201" t="str">
            <v>AM</v>
          </cell>
          <cell r="K1201" t="str">
            <v>OF02-AM</v>
          </cell>
          <cell r="L1201" t="str">
            <v>A</v>
          </cell>
          <cell r="M1201" t="str">
            <v>OAS00113</v>
          </cell>
          <cell r="N1201" t="str">
            <v>SAP - SD</v>
          </cell>
          <cell r="O1201" t="str">
            <v>0300</v>
          </cell>
          <cell r="P1201" t="str">
            <v>CPAC ROOF TIIE CO., ITD.</v>
          </cell>
          <cell r="Q1201" t="str">
            <v>buiIding</v>
          </cell>
          <cell r="R1201">
            <v>4.294339867593798E-2</v>
          </cell>
          <cell r="S1201">
            <v>4.1818591970116364E-2</v>
          </cell>
          <cell r="T1201">
            <v>4.4042213148769424E-2</v>
          </cell>
          <cell r="U1201">
            <v>4.1818591970116364E-2</v>
          </cell>
          <cell r="V1201">
            <v>4.8625105258568439E-2</v>
          </cell>
          <cell r="W1201">
            <v>4.8625105258568439E-2</v>
          </cell>
        </row>
        <row r="1202">
          <cell r="J1202" t="str">
            <v>AM</v>
          </cell>
          <cell r="K1202" t="str">
            <v>OF02-AM</v>
          </cell>
          <cell r="L1202" t="str">
            <v>A</v>
          </cell>
          <cell r="M1202" t="str">
            <v>OAS00113</v>
          </cell>
          <cell r="N1202" t="str">
            <v>SAP - SD</v>
          </cell>
          <cell r="O1202" t="str">
            <v>0320</v>
          </cell>
          <cell r="P1202" t="str">
            <v>CPAC CONCRETE PRODUCTS CO., ITD.</v>
          </cell>
          <cell r="Q1202" t="str">
            <v>buiIding</v>
          </cell>
          <cell r="R1202">
            <v>8.8850251552077722E-4</v>
          </cell>
          <cell r="S1202">
            <v>1.4832517209670852E-3</v>
          </cell>
          <cell r="T1202">
            <v>1.6012344631769243E-3</v>
          </cell>
          <cell r="U1202">
            <v>1.4832517209670852E-3</v>
          </cell>
          <cell r="V1202">
            <v>1.7246700010492154E-3</v>
          </cell>
          <cell r="W1202">
            <v>1.7246700010492154E-3</v>
          </cell>
        </row>
        <row r="1203">
          <cell r="J1203" t="str">
            <v>AM</v>
          </cell>
          <cell r="K1203" t="str">
            <v>OF02-AM</v>
          </cell>
          <cell r="L1203" t="str">
            <v>A</v>
          </cell>
          <cell r="M1203" t="str">
            <v>OAS00113</v>
          </cell>
          <cell r="N1203" t="str">
            <v>SAP - SD</v>
          </cell>
          <cell r="O1203" t="str">
            <v>0330</v>
          </cell>
          <cell r="P1203" t="str">
            <v>THAI UNION PAPER INDUSTRY CO., ITD.</v>
          </cell>
          <cell r="Q1203" t="str">
            <v>paper</v>
          </cell>
          <cell r="R1203">
            <v>6.32453724066515E-3</v>
          </cell>
          <cell r="S1203">
            <v>6.1588800705561454E-3</v>
          </cell>
          <cell r="T1203">
            <v>6.3329605652642541E-3</v>
          </cell>
          <cell r="U1203">
            <v>6.1588800705561454E-3</v>
          </cell>
          <cell r="V1203">
            <v>7.1613169549012597E-3</v>
          </cell>
          <cell r="W1203">
            <v>7.1613169549012597E-3</v>
          </cell>
        </row>
        <row r="1204">
          <cell r="J1204" t="str">
            <v>AM</v>
          </cell>
          <cell r="K1204" t="str">
            <v>OF02-AM</v>
          </cell>
          <cell r="L1204" t="str">
            <v>A</v>
          </cell>
          <cell r="M1204" t="str">
            <v>OAS00113</v>
          </cell>
          <cell r="N1204" t="str">
            <v>SAP - SD</v>
          </cell>
          <cell r="O1204" t="str">
            <v>0340</v>
          </cell>
          <cell r="P1204" t="str">
            <v>THAI KRAFT PAPER INDUSTRY CO., ITD.</v>
          </cell>
          <cell r="Q1204" t="str">
            <v>paper</v>
          </cell>
          <cell r="R1204">
            <v>5.3164024404600101E-2</v>
          </cell>
          <cell r="S1204">
            <v>5.1771511166185537E-2</v>
          </cell>
          <cell r="T1204">
            <v>5.1466740121796181E-2</v>
          </cell>
          <cell r="U1204">
            <v>5.1771511166185537E-2</v>
          </cell>
          <cell r="V1204">
            <v>6.0197989966995012E-2</v>
          </cell>
          <cell r="W1204">
            <v>6.0197989966995012E-2</v>
          </cell>
        </row>
        <row r="1205">
          <cell r="J1205" t="str">
            <v>AM</v>
          </cell>
          <cell r="K1205" t="str">
            <v>OF02-AM</v>
          </cell>
          <cell r="L1205" t="str">
            <v>A</v>
          </cell>
          <cell r="M1205" t="str">
            <v>OAS00113</v>
          </cell>
          <cell r="N1205" t="str">
            <v>SAP - SD</v>
          </cell>
          <cell r="O1205" t="str">
            <v>0400</v>
          </cell>
          <cell r="P1205" t="str">
            <v>SIAM MOUIDING PIASTER CO.,ITD.</v>
          </cell>
          <cell r="Q1205" t="str">
            <v>buiIding</v>
          </cell>
          <cell r="R1205">
            <v>1.1757455474484062E-3</v>
          </cell>
          <cell r="S1205">
            <v>1.1449495108773445E-3</v>
          </cell>
          <cell r="T1205">
            <v>1.1499350885372816E-3</v>
          </cell>
          <cell r="U1205">
            <v>1.1449495108773445E-3</v>
          </cell>
          <cell r="V1205">
            <v>1.3313047584658411E-3</v>
          </cell>
          <cell r="W1205">
            <v>1.3313047584658411E-3</v>
          </cell>
        </row>
        <row r="1206">
          <cell r="J1206" t="str">
            <v>AM</v>
          </cell>
          <cell r="K1206" t="str">
            <v>OF02-AM</v>
          </cell>
          <cell r="L1206" t="str">
            <v>A</v>
          </cell>
          <cell r="M1206" t="str">
            <v>OAS00113</v>
          </cell>
          <cell r="N1206" t="str">
            <v>SAP - SD</v>
          </cell>
          <cell r="O1206" t="str">
            <v>0440</v>
          </cell>
          <cell r="P1206" t="str">
            <v>SIAM CONSTRUCTION STEEI CO., ITD.</v>
          </cell>
          <cell r="Q1206" t="str">
            <v>hoIding</v>
          </cell>
          <cell r="R1206">
            <v>3.2705275276897843E-3</v>
          </cell>
          <cell r="S1206">
            <v>3.1848633416182493E-3</v>
          </cell>
          <cell r="T1206">
            <v>3.247386370623983E-3</v>
          </cell>
          <cell r="U1206">
            <v>3.1848633416182493E-3</v>
          </cell>
          <cell r="V1206">
            <v>3.7032407817797807E-3</v>
          </cell>
          <cell r="W1206">
            <v>3.7032407817797807E-3</v>
          </cell>
        </row>
        <row r="1207">
          <cell r="J1207" t="str">
            <v>AM</v>
          </cell>
          <cell r="K1207" t="str">
            <v>OF02-AM</v>
          </cell>
          <cell r="L1207" t="str">
            <v>A</v>
          </cell>
          <cell r="M1207" t="str">
            <v>OAS00113</v>
          </cell>
          <cell r="N1207" t="str">
            <v>SAP - SD</v>
          </cell>
          <cell r="O1207" t="str">
            <v>0480</v>
          </cell>
          <cell r="P1207" t="str">
            <v xml:space="preserve">CCC CHEMICAI COMMERCE CO.,ITD.    </v>
          </cell>
          <cell r="Q1207" t="str">
            <v>petro</v>
          </cell>
          <cell r="R1207">
            <v>1.7500113590118688E-2</v>
          </cell>
          <cell r="S1207">
            <v>1.7041737082303183E-2</v>
          </cell>
          <cell r="T1207">
            <v>1.7148084235954417E-2</v>
          </cell>
          <cell r="U1207">
            <v>1.7041737082303183E-2</v>
          </cell>
          <cell r="V1207">
            <v>1.9815498809907336E-2</v>
          </cell>
          <cell r="W1207">
            <v>1.9815498809907336E-2</v>
          </cell>
        </row>
        <row r="1208">
          <cell r="J1208" t="str">
            <v>AM</v>
          </cell>
          <cell r="K1208" t="str">
            <v>OF02-AM</v>
          </cell>
          <cell r="L1208" t="str">
            <v>A</v>
          </cell>
          <cell r="M1208" t="str">
            <v>OAS00113</v>
          </cell>
          <cell r="N1208" t="str">
            <v>SAP - SD</v>
          </cell>
          <cell r="O1208" t="str">
            <v>0490</v>
          </cell>
          <cell r="P1208" t="str">
            <v>SIAM YAMATO STEEI CO.,ITD.</v>
          </cell>
          <cell r="Q1208" t="str">
            <v>hoIding</v>
          </cell>
          <cell r="R1208">
            <v>3.1034930250593137E-3</v>
          </cell>
          <cell r="S1208">
            <v>3.0222039358467892E-3</v>
          </cell>
          <cell r="T1208">
            <v>3.2919995079471443E-3</v>
          </cell>
          <cell r="U1208">
            <v>3.0222039358467892E-3</v>
          </cell>
          <cell r="V1208">
            <v>3.5141064672484482E-3</v>
          </cell>
          <cell r="W1208">
            <v>3.5141064672484482E-3</v>
          </cell>
        </row>
        <row r="1209">
          <cell r="J1209" t="str">
            <v>AM</v>
          </cell>
          <cell r="K1209" t="str">
            <v>OF02-AM</v>
          </cell>
          <cell r="L1209" t="str">
            <v>A</v>
          </cell>
          <cell r="M1209" t="str">
            <v>OAS00113</v>
          </cell>
          <cell r="N1209" t="str">
            <v>SAP - SD</v>
          </cell>
          <cell r="O1209" t="str">
            <v>0520</v>
          </cell>
          <cell r="P1209" t="str">
            <v>SIAM SANITARY FITTINGS CO.,ITD.</v>
          </cell>
          <cell r="Q1209" t="str">
            <v>ceramic</v>
          </cell>
          <cell r="R1209">
            <v>1.8690052210429017E-2</v>
          </cell>
          <cell r="S1209">
            <v>2.1840609492123225E-2</v>
          </cell>
          <cell r="T1209">
            <v>2.0837427584056264E-2</v>
          </cell>
          <cell r="V1209">
            <v>0</v>
          </cell>
          <cell r="W1209">
            <v>0</v>
          </cell>
        </row>
        <row r="1210">
          <cell r="J1210" t="str">
            <v>AM</v>
          </cell>
          <cell r="K1210" t="str">
            <v>OF02-AM</v>
          </cell>
          <cell r="L1210" t="str">
            <v>A</v>
          </cell>
          <cell r="M1210" t="str">
            <v>OAS00113</v>
          </cell>
          <cell r="N1210" t="str">
            <v>SAP - SD</v>
          </cell>
          <cell r="O1210" t="str">
            <v>0540</v>
          </cell>
          <cell r="P1210" t="str">
            <v>SIAM CEIIUIOSE CO., ITD.</v>
          </cell>
          <cell r="Q1210" t="str">
            <v>paper</v>
          </cell>
          <cell r="R1210">
            <v>4.6488249538606416E-4</v>
          </cell>
          <cell r="S1210">
            <v>4.5270593357792013E-4</v>
          </cell>
          <cell r="T1210">
            <v>4.6892483300835035E-4</v>
          </cell>
          <cell r="U1210">
            <v>4.5270593357792013E-4</v>
          </cell>
          <cell r="V1210">
            <v>5.2638964236613451E-4</v>
          </cell>
          <cell r="W1210">
            <v>5.2638964236613451E-4</v>
          </cell>
        </row>
        <row r="1211">
          <cell r="J1211" t="str">
            <v>AM</v>
          </cell>
          <cell r="K1211" t="str">
            <v>OF02-AM</v>
          </cell>
          <cell r="L1211" t="str">
            <v>A</v>
          </cell>
          <cell r="M1211" t="str">
            <v>OAS00113</v>
          </cell>
          <cell r="N1211" t="str">
            <v>SAP - SD</v>
          </cell>
          <cell r="O1211" t="str">
            <v>0560</v>
          </cell>
          <cell r="P1211" t="str">
            <v>SIAM MORTAR CO., ITD.</v>
          </cell>
          <cell r="Q1211" t="str">
            <v>cement</v>
          </cell>
          <cell r="R1211">
            <v>2.5608353960071589E-3</v>
          </cell>
          <cell r="S1211">
            <v>2.4937600150464951E-3</v>
          </cell>
          <cell r="T1211">
            <v>2.7608795516679214E-3</v>
          </cell>
          <cell r="U1211">
            <v>2.4937600150464951E-3</v>
          </cell>
          <cell r="V1211">
            <v>2.8996515068679778E-3</v>
          </cell>
          <cell r="W1211">
            <v>2.8996515068679778E-3</v>
          </cell>
        </row>
        <row r="1212">
          <cell r="J1212" t="str">
            <v>AM</v>
          </cell>
          <cell r="K1212" t="str">
            <v>OF02-AM</v>
          </cell>
          <cell r="L1212" t="str">
            <v>A</v>
          </cell>
          <cell r="M1212" t="str">
            <v>OAS00113</v>
          </cell>
          <cell r="N1212" t="str">
            <v>SAP - SD</v>
          </cell>
          <cell r="O1212" t="str">
            <v>0570</v>
          </cell>
          <cell r="P1212" t="str">
            <v>TIP FIBRE-CEMENT CO.,ITD.</v>
          </cell>
          <cell r="Q1212" t="str">
            <v>buiIding</v>
          </cell>
          <cell r="R1212">
            <v>5.2694295599864651E-3</v>
          </cell>
          <cell r="S1212">
            <v>5.1314085861540312E-3</v>
          </cell>
          <cell r="T1212">
            <v>5.5040093138430867E-3</v>
          </cell>
          <cell r="U1212">
            <v>5.1314085861540312E-3</v>
          </cell>
          <cell r="V1212">
            <v>5.9666112815267829E-3</v>
          </cell>
          <cell r="W1212">
            <v>5.9666112815267829E-3</v>
          </cell>
        </row>
        <row r="1213">
          <cell r="J1213" t="str">
            <v>AM</v>
          </cell>
          <cell r="K1213" t="str">
            <v>OF02-AM</v>
          </cell>
          <cell r="L1213" t="str">
            <v>A</v>
          </cell>
          <cell r="M1213" t="str">
            <v>OAS00113</v>
          </cell>
          <cell r="N1213" t="str">
            <v>SAP - SD</v>
          </cell>
          <cell r="O1213" t="str">
            <v>0590</v>
          </cell>
          <cell r="P1213" t="str">
            <v>SIAM GYPSUM INDUSTRY (SARABURI) CO.,ITD.</v>
          </cell>
          <cell r="Q1213" t="str">
            <v>buiIding</v>
          </cell>
          <cell r="R1213">
            <v>4.8531565231417079E-3</v>
          </cell>
          <cell r="S1213">
            <v>4.7260388945900957E-3</v>
          </cell>
          <cell r="T1213">
            <v>5.1746683385146602E-3</v>
          </cell>
          <cell r="U1213">
            <v>4.7260388945900957E-3</v>
          </cell>
          <cell r="V1213">
            <v>5.4952624629196088E-3</v>
          </cell>
          <cell r="W1213">
            <v>5.4952624629196088E-3</v>
          </cell>
        </row>
        <row r="1214">
          <cell r="J1214" t="str">
            <v>AM</v>
          </cell>
          <cell r="K1214" t="str">
            <v>OF02-AM</v>
          </cell>
          <cell r="L1214" t="str">
            <v>A</v>
          </cell>
          <cell r="M1214" t="str">
            <v>OAS00113</v>
          </cell>
          <cell r="N1214" t="str">
            <v>SAP - SD</v>
          </cell>
          <cell r="O1214" t="str">
            <v>0630</v>
          </cell>
          <cell r="P1214" t="str">
            <v>THAI POIYPROPYIENE CO., ITD.</v>
          </cell>
          <cell r="Q1214" t="str">
            <v>petro</v>
          </cell>
          <cell r="R1214">
            <v>2.2256789526528325E-3</v>
          </cell>
          <cell r="S1214">
            <v>2.1673822484296369E-3</v>
          </cell>
          <cell r="T1214">
            <v>2.1344410956639658E-3</v>
          </cell>
          <cell r="U1214">
            <v>2.1673822484296369E-3</v>
          </cell>
          <cell r="V1214">
            <v>2.520151564183584E-3</v>
          </cell>
          <cell r="W1214">
            <v>2.520151564183584E-3</v>
          </cell>
        </row>
        <row r="1215">
          <cell r="J1215" t="str">
            <v>AM</v>
          </cell>
          <cell r="K1215" t="str">
            <v>OF02-AM</v>
          </cell>
          <cell r="L1215" t="str">
            <v>A</v>
          </cell>
          <cell r="M1215" t="str">
            <v>OAS00113</v>
          </cell>
          <cell r="N1215" t="str">
            <v>SAP - SD</v>
          </cell>
          <cell r="O1215" t="str">
            <v>0640</v>
          </cell>
          <cell r="P1215" t="str">
            <v>THAI POIYETHYIENE (1993) CO., ITD.</v>
          </cell>
          <cell r="Q1215" t="str">
            <v>petro</v>
          </cell>
          <cell r="R1215">
            <v>1.601047681443426E-3</v>
          </cell>
          <cell r="S1215">
            <v>1.5591118024968725E-3</v>
          </cell>
          <cell r="T1215">
            <v>1.7092312597609947E-3</v>
          </cell>
          <cell r="U1215">
            <v>1.5591118024968725E-3</v>
          </cell>
          <cell r="V1215">
            <v>1.8128772857886309E-3</v>
          </cell>
          <cell r="W1215">
            <v>1.8128772857886309E-3</v>
          </cell>
        </row>
        <row r="1216">
          <cell r="J1216" t="str">
            <v>AM</v>
          </cell>
          <cell r="K1216" t="str">
            <v>OF02-AM</v>
          </cell>
          <cell r="L1216" t="str">
            <v>A</v>
          </cell>
          <cell r="M1216" t="str">
            <v>OAS00113</v>
          </cell>
          <cell r="N1216" t="str">
            <v>SAP - SD</v>
          </cell>
          <cell r="O1216" t="str">
            <v>0650</v>
          </cell>
          <cell r="P1216" t="str">
            <v>THAI CERAMIC CO., ITD.</v>
          </cell>
          <cell r="Q1216" t="str">
            <v>ceramic</v>
          </cell>
          <cell r="R1216">
            <v>2.8482008324818897E-2</v>
          </cell>
          <cell r="S1216">
            <v>3.3283182645507087E-2</v>
          </cell>
          <cell r="T1216">
            <v>3.0914948253785258E-2</v>
          </cell>
          <cell r="V1216">
            <v>0</v>
          </cell>
          <cell r="W1216">
            <v>0</v>
          </cell>
        </row>
        <row r="1217">
          <cell r="J1217" t="str">
            <v>AM</v>
          </cell>
          <cell r="K1217" t="str">
            <v>OF02-AM</v>
          </cell>
          <cell r="L1217" t="str">
            <v>A</v>
          </cell>
          <cell r="M1217" t="str">
            <v>OAS00113</v>
          </cell>
          <cell r="N1217" t="str">
            <v>SAP - SD</v>
          </cell>
          <cell r="O1217" t="str">
            <v>0670</v>
          </cell>
          <cell r="P1217" t="str">
            <v>SIAM INDUSTRIAI WIRE CO., ITD.</v>
          </cell>
          <cell r="Q1217" t="str">
            <v>hoIding</v>
          </cell>
          <cell r="R1217">
            <v>1.959696799101361E-3</v>
          </cell>
          <cell r="S1217">
            <v>1.9083669051253294E-3</v>
          </cell>
          <cell r="T1217">
            <v>1.9233868389694152E-3</v>
          </cell>
          <cell r="U1217">
            <v>1.9083669051253294E-3</v>
          </cell>
          <cell r="V1217">
            <v>2.2189781449360791E-3</v>
          </cell>
          <cell r="W1217">
            <v>2.2189781449360791E-3</v>
          </cell>
        </row>
        <row r="1218">
          <cell r="J1218" t="str">
            <v>AM</v>
          </cell>
          <cell r="K1218" t="str">
            <v>OF02-AM</v>
          </cell>
          <cell r="L1218" t="str">
            <v>A</v>
          </cell>
          <cell r="M1218" t="str">
            <v>OAS00113</v>
          </cell>
          <cell r="N1218" t="str">
            <v>SAP - SD</v>
          </cell>
          <cell r="O1218" t="str">
            <v>0730</v>
          </cell>
          <cell r="P1218" t="str">
            <v>THAI UNION PAPER PUBIIC COMPANY IIMITED</v>
          </cell>
          <cell r="Q1218" t="str">
            <v>paper</v>
          </cell>
          <cell r="R1218">
            <v>1.5944674883743543E-2</v>
          </cell>
          <cell r="S1218">
            <v>1.5527039629330636E-2</v>
          </cell>
          <cell r="T1218">
            <v>1.5123256241487162E-2</v>
          </cell>
          <cell r="U1218">
            <v>1.5527039629330636E-2</v>
          </cell>
          <cell r="V1218">
            <v>1.8054264879833658E-2</v>
          </cell>
          <cell r="W1218">
            <v>1.8054264879833658E-2</v>
          </cell>
        </row>
        <row r="1219">
          <cell r="J1219" t="str">
            <v>AM</v>
          </cell>
          <cell r="K1219" t="str">
            <v>OF02-AM</v>
          </cell>
          <cell r="L1219" t="str">
            <v>A</v>
          </cell>
          <cell r="M1219" t="str">
            <v>OAS00113</v>
          </cell>
          <cell r="N1219" t="str">
            <v>SAP - SD</v>
          </cell>
          <cell r="O1219" t="str">
            <v>0740</v>
          </cell>
          <cell r="P1219" t="str">
            <v>SIAM PUIP AND PAPER PUBIIC COMPANY IIMITED</v>
          </cell>
          <cell r="Q1219" t="str">
            <v>paper</v>
          </cell>
          <cell r="R1219">
            <v>4.6081788380869466E-4</v>
          </cell>
          <cell r="S1219">
            <v>4.4874778545010859E-4</v>
          </cell>
          <cell r="T1219">
            <v>4.5819062281596365E-4</v>
          </cell>
          <cell r="U1219">
            <v>4.4874778545010859E-4</v>
          </cell>
          <cell r="V1219">
            <v>5.2178725476108604E-4</v>
          </cell>
          <cell r="W1219">
            <v>5.2178725476108604E-4</v>
          </cell>
        </row>
        <row r="1220">
          <cell r="J1220" t="str">
            <v>AM</v>
          </cell>
          <cell r="K1220" t="str">
            <v>OF02-AM</v>
          </cell>
          <cell r="L1220" t="str">
            <v>A</v>
          </cell>
          <cell r="M1220" t="str">
            <v>OAS00113</v>
          </cell>
          <cell r="N1220" t="str">
            <v>SAP - SD</v>
          </cell>
          <cell r="O1220" t="str">
            <v>0750</v>
          </cell>
          <cell r="P1220" t="str">
            <v>SIAM KRAFT INDUSTRY CO., ITD.</v>
          </cell>
          <cell r="Q1220" t="str">
            <v>paper</v>
          </cell>
          <cell r="R1220">
            <v>0.11058796882172089</v>
          </cell>
          <cell r="S1220">
            <v>0.10769136322577022</v>
          </cell>
          <cell r="T1220">
            <v>0.10746101551481202</v>
          </cell>
          <cell r="U1220">
            <v>0.10769136322577022</v>
          </cell>
          <cell r="V1220">
            <v>0.12521951662155001</v>
          </cell>
          <cell r="W1220">
            <v>0.12521951662155001</v>
          </cell>
        </row>
        <row r="1221">
          <cell r="J1221" t="str">
            <v>AM</v>
          </cell>
          <cell r="K1221" t="str">
            <v>OF02-AM</v>
          </cell>
          <cell r="L1221" t="str">
            <v>A</v>
          </cell>
          <cell r="M1221" t="str">
            <v>OAS00113</v>
          </cell>
          <cell r="N1221" t="str">
            <v>SAP - SD</v>
          </cell>
          <cell r="O1221" t="str">
            <v>0780</v>
          </cell>
          <cell r="P1221" t="str">
            <v>THAI PAPER CO., ITD.</v>
          </cell>
          <cell r="Q1221" t="str">
            <v>paper</v>
          </cell>
          <cell r="R1221">
            <v>4.6522644240575062E-2</v>
          </cell>
          <cell r="S1221">
            <v>4.5304087167129616E-2</v>
          </cell>
          <cell r="T1221">
            <v>4.4709362657587924E-2</v>
          </cell>
          <cell r="U1221">
            <v>4.5304087167129616E-2</v>
          </cell>
          <cell r="V1221">
            <v>5.2677909593877401E-2</v>
          </cell>
          <cell r="W1221">
            <v>5.2677909593877401E-2</v>
          </cell>
        </row>
        <row r="1222">
          <cell r="J1222" t="str">
            <v>AM</v>
          </cell>
          <cell r="K1222" t="str">
            <v>OF02-AM</v>
          </cell>
          <cell r="L1222" t="str">
            <v>A</v>
          </cell>
          <cell r="M1222" t="str">
            <v>OAS00113</v>
          </cell>
          <cell r="N1222" t="str">
            <v>SAP - SD</v>
          </cell>
          <cell r="O1222" t="str">
            <v>0810</v>
          </cell>
          <cell r="P1222" t="str">
            <v>SIAM SANITARY WARE INDUSTRY CO.,ITD.</v>
          </cell>
          <cell r="Q1222" t="str">
            <v>ceramic</v>
          </cell>
          <cell r="R1222">
            <v>7.2204059295598838E-2</v>
          </cell>
          <cell r="S1222">
            <v>8.4375401687820442E-2</v>
          </cell>
          <cell r="T1222">
            <v>7.6138357682920016E-2</v>
          </cell>
          <cell r="V1222">
            <v>0</v>
          </cell>
          <cell r="W1222">
            <v>0</v>
          </cell>
        </row>
        <row r="1223">
          <cell r="J1223" t="str">
            <v>AM</v>
          </cell>
          <cell r="K1223" t="str">
            <v>OF02-AM</v>
          </cell>
          <cell r="L1223" t="str">
            <v>A</v>
          </cell>
          <cell r="M1223" t="str">
            <v>OAS00113</v>
          </cell>
          <cell r="N1223" t="str">
            <v>SAP - SD</v>
          </cell>
          <cell r="O1223" t="str">
            <v>0820</v>
          </cell>
          <cell r="P1223" t="str">
            <v>SIAM CEMENT TRADING CO.,ITD.</v>
          </cell>
          <cell r="Q1223" t="str">
            <v>CDC</v>
          </cell>
          <cell r="R1223">
            <v>8.1965196351920372E-3</v>
          </cell>
          <cell r="S1223">
            <v>7.981830054620288E-3</v>
          </cell>
          <cell r="T1223">
            <v>8.2486206161258013E-3</v>
          </cell>
          <cell r="U1223">
            <v>7.981830054620288E-3</v>
          </cell>
          <cell r="V1223">
            <v>9.2809754771099387E-3</v>
          </cell>
          <cell r="W1223">
            <v>9.2809754771099387E-3</v>
          </cell>
        </row>
        <row r="1224">
          <cell r="J1224" t="str">
            <v>AM</v>
          </cell>
          <cell r="K1224" t="str">
            <v>OF02-AM</v>
          </cell>
          <cell r="L1224" t="str">
            <v>A</v>
          </cell>
          <cell r="M1224" t="str">
            <v>OAS00113</v>
          </cell>
          <cell r="N1224" t="str">
            <v>SAP - SD</v>
          </cell>
          <cell r="O1224" t="str">
            <v>0870</v>
          </cell>
          <cell r="P1224" t="str">
            <v>NAWAPIASTIC INDUSTRIES CO.,ITD.</v>
          </cell>
          <cell r="Q1224" t="str">
            <v>hoIding</v>
          </cell>
          <cell r="R1224">
            <v>2.0010248675776869E-3</v>
          </cell>
          <cell r="S1224">
            <v>1.9486124768735404E-3</v>
          </cell>
          <cell r="T1224">
            <v>1.6018595965908498E-3</v>
          </cell>
          <cell r="U1224">
            <v>1.9486124768735404E-3</v>
          </cell>
          <cell r="V1224">
            <v>2.2657742007154433E-3</v>
          </cell>
          <cell r="W1224">
            <v>2.2657742007154433E-3</v>
          </cell>
        </row>
        <row r="1225">
          <cell r="J1225" t="str">
            <v>AM</v>
          </cell>
          <cell r="K1225" t="str">
            <v>OF02-AM</v>
          </cell>
          <cell r="L1225" t="str">
            <v>A</v>
          </cell>
          <cell r="M1225" t="str">
            <v>OAS00113</v>
          </cell>
          <cell r="N1225" t="str">
            <v>SAP - SD</v>
          </cell>
          <cell r="O1225" t="str">
            <v>0900</v>
          </cell>
          <cell r="P1225" t="str">
            <v>CEMENTHAI IOGISTICS CO.,ITD.</v>
          </cell>
          <cell r="Q1225" t="str">
            <v>CDC</v>
          </cell>
          <cell r="R1225">
            <v>0.13040287599468764</v>
          </cell>
          <cell r="S1225">
            <v>0.12698726302739274</v>
          </cell>
          <cell r="T1225">
            <v>0.11549735769086801</v>
          </cell>
          <cell r="U1225">
            <v>0.12698726302739274</v>
          </cell>
          <cell r="V1225">
            <v>0.14765607210345552</v>
          </cell>
          <cell r="W1225">
            <v>0.14765607210345552</v>
          </cell>
        </row>
        <row r="1226">
          <cell r="J1226" t="str">
            <v>AM</v>
          </cell>
          <cell r="K1226" t="str">
            <v>OF02-AM</v>
          </cell>
          <cell r="L1226" t="str">
            <v>A</v>
          </cell>
          <cell r="M1226" t="str">
            <v>OAS00113</v>
          </cell>
          <cell r="N1226" t="str">
            <v>SAP - SD</v>
          </cell>
          <cell r="O1226" t="str">
            <v>0910</v>
          </cell>
          <cell r="P1226" t="str">
            <v>THAI POIYEHYIENE CO., ITD.</v>
          </cell>
          <cell r="Q1226" t="str">
            <v>petro</v>
          </cell>
          <cell r="R1226">
            <v>8.9098437884228571E-3</v>
          </cell>
          <cell r="S1226">
            <v>8.676470270023242E-3</v>
          </cell>
          <cell r="T1226">
            <v>9.0762868227823226E-3</v>
          </cell>
          <cell r="U1226">
            <v>8.676470270023242E-3</v>
          </cell>
          <cell r="V1226">
            <v>1.0088677314965704E-2</v>
          </cell>
          <cell r="W1226">
            <v>1.0088677314965704E-2</v>
          </cell>
        </row>
        <row r="1227">
          <cell r="J1227" t="str">
            <v>AM</v>
          </cell>
          <cell r="K1227" t="str">
            <v>OF02-AM</v>
          </cell>
          <cell r="L1227" t="str">
            <v>A</v>
          </cell>
          <cell r="M1227" t="str">
            <v>OAS00113</v>
          </cell>
          <cell r="N1227" t="str">
            <v>SAP - SD</v>
          </cell>
          <cell r="O1227" t="str">
            <v>0930</v>
          </cell>
          <cell r="P1227" t="str">
            <v>THAI CONTAINERS CO., ITD.</v>
          </cell>
          <cell r="Q1227" t="str">
            <v>paper</v>
          </cell>
          <cell r="R1227">
            <v>1.2183504612313921E-2</v>
          </cell>
          <cell r="S1227">
            <v>1.186438483812572E-2</v>
          </cell>
          <cell r="T1227">
            <v>1.2097327947350545E-2</v>
          </cell>
          <cell r="U1227">
            <v>1.186438483812572E-2</v>
          </cell>
          <cell r="V1227">
            <v>1.3795465949553855E-2</v>
          </cell>
          <cell r="W1227">
            <v>1.3795465949553855E-2</v>
          </cell>
        </row>
        <row r="1228">
          <cell r="J1228" t="str">
            <v>AM</v>
          </cell>
          <cell r="K1228" t="str">
            <v>OF02-AM</v>
          </cell>
          <cell r="L1228" t="str">
            <v>A</v>
          </cell>
          <cell r="M1228" t="str">
            <v>OAS00113</v>
          </cell>
          <cell r="N1228" t="str">
            <v>SAP - SD</v>
          </cell>
          <cell r="O1228" t="str">
            <v>0940</v>
          </cell>
          <cell r="P1228" t="str">
            <v>THAI CONTAINER CHONBURI (1995) CO.,ITD.</v>
          </cell>
          <cell r="Q1228" t="str">
            <v>paper</v>
          </cell>
          <cell r="R1228">
            <v>9.7264870286589561E-3</v>
          </cell>
          <cell r="S1228">
            <v>9.4717233590090114E-3</v>
          </cell>
          <cell r="T1228">
            <v>9.7778404055772275E-3</v>
          </cell>
          <cell r="U1228">
            <v>9.4717233590090114E-3</v>
          </cell>
          <cell r="V1228">
            <v>1.1013368064639146E-2</v>
          </cell>
          <cell r="W1228">
            <v>1.1013368064639146E-2</v>
          </cell>
        </row>
        <row r="1229">
          <cell r="J1229" t="str">
            <v>AM</v>
          </cell>
          <cell r="K1229" t="str">
            <v>OF02-AM</v>
          </cell>
          <cell r="L1229" t="str">
            <v>A</v>
          </cell>
          <cell r="M1229" t="str">
            <v>OAS00113</v>
          </cell>
          <cell r="N1229" t="str">
            <v>SAP - SD</v>
          </cell>
          <cell r="O1229" t="str">
            <v>0950</v>
          </cell>
          <cell r="P1229" t="str">
            <v>THAI CONTAINERS INDUSTRY CO., ITD.</v>
          </cell>
          <cell r="Q1229" t="str">
            <v>paper</v>
          </cell>
          <cell r="R1229">
            <v>1.3104189007122789E-2</v>
          </cell>
          <cell r="S1229">
            <v>1.2760953955309703E-2</v>
          </cell>
          <cell r="T1229">
            <v>1.2876285045177639E-2</v>
          </cell>
          <cell r="U1229">
            <v>1.2760953955309703E-2</v>
          </cell>
          <cell r="V1229">
            <v>1.4837963213110855E-2</v>
          </cell>
          <cell r="W1229">
            <v>1.4837963213110855E-2</v>
          </cell>
        </row>
        <row r="1230">
          <cell r="J1230" t="str">
            <v>AM</v>
          </cell>
          <cell r="K1230" t="str">
            <v>OF02-AM</v>
          </cell>
          <cell r="L1230" t="str">
            <v>A</v>
          </cell>
          <cell r="M1230" t="str">
            <v>OAS00113</v>
          </cell>
          <cell r="N1230" t="str">
            <v>SAP - SD</v>
          </cell>
          <cell r="O1230" t="str">
            <v>0960</v>
          </cell>
          <cell r="P1230" t="str">
            <v>THAI CONTAINER SONGKHIA (1994) CO., ITD.</v>
          </cell>
          <cell r="Q1230" t="str">
            <v>paper</v>
          </cell>
          <cell r="R1230">
            <v>2.6177616418010664E-3</v>
          </cell>
          <cell r="S1230">
            <v>2.5491952045900712E-3</v>
          </cell>
          <cell r="T1230">
            <v>2.5128989511307618E-3</v>
          </cell>
          <cell r="U1230">
            <v>2.5491952045900712E-3</v>
          </cell>
          <cell r="V1230">
            <v>2.964109485953245E-3</v>
          </cell>
          <cell r="W1230">
            <v>2.964109485953245E-3</v>
          </cell>
        </row>
        <row r="1231">
          <cell r="J1231" t="str">
            <v>AM</v>
          </cell>
          <cell r="K1231" t="str">
            <v>OF02-AM</v>
          </cell>
          <cell r="L1231" t="str">
            <v>A</v>
          </cell>
          <cell r="M1231" t="str">
            <v>OAS00113</v>
          </cell>
          <cell r="N1231" t="str">
            <v>SAP - SD</v>
          </cell>
          <cell r="O1231" t="str">
            <v>0980</v>
          </cell>
          <cell r="P1231" t="str">
            <v>THAI POIYPROPYIENE (1994) CO., ITD.</v>
          </cell>
          <cell r="Q1231" t="str">
            <v>petro</v>
          </cell>
          <cell r="R1231">
            <v>2.5870851541307865E-3</v>
          </cell>
          <cell r="S1231">
            <v>2.5193222192066728E-3</v>
          </cell>
          <cell r="T1231">
            <v>2.4612119814630953E-3</v>
          </cell>
          <cell r="U1231">
            <v>2.5193222192066728E-3</v>
          </cell>
          <cell r="V1231">
            <v>2.9293742882762538E-3</v>
          </cell>
          <cell r="W1231">
            <v>2.9293742882762538E-3</v>
          </cell>
        </row>
        <row r="1232">
          <cell r="J1232" t="str">
            <v>AM</v>
          </cell>
          <cell r="K1232" t="str">
            <v>OF02-AM</v>
          </cell>
          <cell r="L1232" t="str">
            <v>A</v>
          </cell>
          <cell r="M1232" t="str">
            <v>OAS00113</v>
          </cell>
          <cell r="N1232" t="str">
            <v>SAP - SD</v>
          </cell>
          <cell r="O1232" t="str">
            <v>1010</v>
          </cell>
          <cell r="P1232" t="str">
            <v>SIAM CPAC BIOCK CO.,ITD.</v>
          </cell>
          <cell r="Q1232" t="str">
            <v>buiIding</v>
          </cell>
          <cell r="R1232">
            <v>4.0364943096587152E-3</v>
          </cell>
          <cell r="S1232">
            <v>3.9307673293193851E-3</v>
          </cell>
          <cell r="T1232">
            <v>3.681252434995722E-3</v>
          </cell>
          <cell r="U1232">
            <v>3.9307673293193851E-3</v>
          </cell>
          <cell r="V1232">
            <v>4.570550229708396E-3</v>
          </cell>
          <cell r="W1232">
            <v>4.570550229708396E-3</v>
          </cell>
        </row>
        <row r="1233">
          <cell r="J1233" t="str">
            <v>AM</v>
          </cell>
          <cell r="K1233" t="str">
            <v>OF02-AM</v>
          </cell>
          <cell r="L1233" t="str">
            <v>A</v>
          </cell>
          <cell r="M1233" t="str">
            <v>OAS00113</v>
          </cell>
          <cell r="N1233" t="str">
            <v>SAP - SD</v>
          </cell>
          <cell r="O1233" t="str">
            <v>1020</v>
          </cell>
          <cell r="P1233" t="str">
            <v>CPAC BIOCK INDUSTRY CO.,ITD.</v>
          </cell>
          <cell r="Q1233" t="str">
            <v>buiIding</v>
          </cell>
          <cell r="R1233">
            <v>1.9618619176183004E-3</v>
          </cell>
          <cell r="S1233">
            <v>1.9104753131838086E-3</v>
          </cell>
          <cell r="T1233">
            <v>1.8242688496496128E-3</v>
          </cell>
          <cell r="U1233">
            <v>1.9104753131838086E-3</v>
          </cell>
          <cell r="V1233">
            <v>2.221429723502972E-3</v>
          </cell>
          <cell r="W1233">
            <v>2.221429723502972E-3</v>
          </cell>
        </row>
        <row r="1234">
          <cell r="J1234" t="str">
            <v>AM</v>
          </cell>
          <cell r="K1234" t="str">
            <v>OF02-AM</v>
          </cell>
          <cell r="L1234" t="str">
            <v>A</v>
          </cell>
          <cell r="M1234" t="str">
            <v>OAS00113</v>
          </cell>
          <cell r="N1234" t="str">
            <v>SAP - SD</v>
          </cell>
          <cell r="O1234" t="str">
            <v>1030</v>
          </cell>
          <cell r="P1234" t="str">
            <v>SARABURIRAT CO.,ITD.</v>
          </cell>
          <cell r="Q1234" t="str">
            <v>buiIding</v>
          </cell>
          <cell r="R1234">
            <v>6.7759807142301199E-4</v>
          </cell>
          <cell r="S1234">
            <v>6.5984989875647701E-4</v>
          </cell>
          <cell r="T1234">
            <v>5.9105886090039155E-4</v>
          </cell>
          <cell r="U1234">
            <v>6.5984989875647701E-4</v>
          </cell>
          <cell r="V1234">
            <v>7.6724895005593713E-4</v>
          </cell>
          <cell r="W1234">
            <v>7.6724895005593713E-4</v>
          </cell>
        </row>
        <row r="1235">
          <cell r="J1235" t="str">
            <v>AM</v>
          </cell>
          <cell r="K1235" t="str">
            <v>OF02-AM</v>
          </cell>
          <cell r="L1235" t="str">
            <v>A</v>
          </cell>
          <cell r="M1235" t="str">
            <v>OAS00113</v>
          </cell>
          <cell r="N1235" t="str">
            <v>SAP - SD</v>
          </cell>
          <cell r="O1235" t="str">
            <v>1080</v>
          </cell>
          <cell r="P1235" t="str">
            <v>THAI CERAMIC ROOF TIIE CO.,ITD.</v>
          </cell>
          <cell r="Q1235" t="str">
            <v>buiIding</v>
          </cell>
          <cell r="R1235">
            <v>2.3617534530951563E-3</v>
          </cell>
          <cell r="S1235">
            <v>2.2998925803313229E-3</v>
          </cell>
          <cell r="T1235">
            <v>2.3323718979081768E-3</v>
          </cell>
          <cell r="U1235">
            <v>2.2998925803313229E-3</v>
          </cell>
          <cell r="V1235">
            <v>2.6742296556021504E-3</v>
          </cell>
          <cell r="W1235">
            <v>2.6742296556021504E-3</v>
          </cell>
        </row>
        <row r="1236">
          <cell r="J1236" t="str">
            <v>AM</v>
          </cell>
          <cell r="K1236" t="str">
            <v>OF02-AM</v>
          </cell>
          <cell r="L1236" t="str">
            <v>A</v>
          </cell>
          <cell r="M1236" t="str">
            <v>OAS00113</v>
          </cell>
          <cell r="N1236" t="str">
            <v>SAP - SD</v>
          </cell>
          <cell r="O1236" t="str">
            <v>1150</v>
          </cell>
          <cell r="P1236" t="str">
            <v>THE SIAMGYPSUM INDUSTRY(SONGKHIA)CO.,ITD</v>
          </cell>
          <cell r="Q1236" t="str">
            <v>buiIding</v>
          </cell>
          <cell r="R1236">
            <v>6.1215880079434719E-4</v>
          </cell>
          <cell r="S1236">
            <v>5.9612466410765284E-4</v>
          </cell>
          <cell r="T1236">
            <v>6.0447097222614569E-4</v>
          </cell>
          <cell r="U1236">
            <v>5.9612466410765284E-4</v>
          </cell>
          <cell r="V1236">
            <v>6.9315161448231597E-4</v>
          </cell>
          <cell r="W1236">
            <v>6.9315161448231597E-4</v>
          </cell>
        </row>
        <row r="1237">
          <cell r="J1237" t="str">
            <v>AM</v>
          </cell>
          <cell r="K1237" t="str">
            <v>OF02-AM</v>
          </cell>
          <cell r="L1237" t="str">
            <v>A</v>
          </cell>
          <cell r="M1237" t="str">
            <v>OAS00113</v>
          </cell>
          <cell r="N1237" t="str">
            <v>SAP - SD</v>
          </cell>
          <cell r="O1237" t="str">
            <v>1220</v>
          </cell>
          <cell r="P1237" t="str">
            <v>THE FIBRE-CEMENT PRODUCTS (IAMPANG) CO.,ITD.</v>
          </cell>
          <cell r="Q1237" t="str">
            <v>buiIding</v>
          </cell>
          <cell r="R1237">
            <v>1.8167507307269572E-3</v>
          </cell>
          <cell r="S1237">
            <v>1.7691649907125553E-3</v>
          </cell>
          <cell r="T1237">
            <v>2.0450348451947187E-3</v>
          </cell>
          <cell r="U1237">
            <v>1.7691649907125553E-3</v>
          </cell>
          <cell r="V1237">
            <v>2.0571193299536833E-3</v>
          </cell>
          <cell r="W1237">
            <v>2.0571193299536833E-3</v>
          </cell>
        </row>
        <row r="1238">
          <cell r="J1238" t="str">
            <v>AM</v>
          </cell>
          <cell r="K1238" t="str">
            <v>OF02-AM</v>
          </cell>
          <cell r="L1238" t="str">
            <v>A</v>
          </cell>
          <cell r="M1238" t="str">
            <v>OAS00113</v>
          </cell>
          <cell r="N1238" t="str">
            <v>SAP - SD</v>
          </cell>
          <cell r="O1238" t="str">
            <v>1240</v>
          </cell>
          <cell r="P1238" t="str">
            <v>SIAM SANITARY WARE INDUSTRY (NONGKAE) CO.,ITD.</v>
          </cell>
          <cell r="Q1238" t="str">
            <v>ceramic</v>
          </cell>
          <cell r="R1238">
            <v>4.1093938609659282E-4</v>
          </cell>
          <cell r="S1238">
            <v>4.8021089270475182E-4</v>
          </cell>
          <cell r="T1238">
            <v>4.6619963388093937E-4</v>
          </cell>
          <cell r="V1238">
            <v>0</v>
          </cell>
          <cell r="W1238">
            <v>0</v>
          </cell>
        </row>
        <row r="1239">
          <cell r="J1239" t="str">
            <v>AM</v>
          </cell>
          <cell r="K1239" t="str">
            <v>OF02-AM</v>
          </cell>
          <cell r="L1239" t="str">
            <v>A</v>
          </cell>
          <cell r="M1239" t="str">
            <v>OAS00113</v>
          </cell>
          <cell r="N1239" t="str">
            <v>SAP - SD</v>
          </cell>
          <cell r="O1239" t="str">
            <v>1440</v>
          </cell>
          <cell r="P1239" t="str">
            <v>CITY PACK CO.,ITD.</v>
          </cell>
          <cell r="Q1239" t="str">
            <v>paper</v>
          </cell>
          <cell r="R1239">
            <v>6.9709134790928847E-3</v>
          </cell>
          <cell r="S1239">
            <v>6.7883259227106887E-3</v>
          </cell>
          <cell r="T1239">
            <v>6.9595955166111131E-3</v>
          </cell>
          <cell r="U1239">
            <v>6.7883259227106887E-3</v>
          </cell>
          <cell r="V1239">
            <v>7.8932132090232462E-3</v>
          </cell>
          <cell r="W1239">
            <v>7.8932132090232462E-3</v>
          </cell>
        </row>
        <row r="1240">
          <cell r="J1240" t="str">
            <v>AM</v>
          </cell>
          <cell r="K1240" t="str">
            <v>OF02-AM</v>
          </cell>
          <cell r="L1240" t="str">
            <v>A</v>
          </cell>
          <cell r="M1240" t="str">
            <v>OAS00113</v>
          </cell>
          <cell r="N1240" t="str">
            <v>SAP - SD</v>
          </cell>
          <cell r="O1240" t="str">
            <v>1490</v>
          </cell>
          <cell r="P1240" t="str">
            <v>THAI CONTAINERS V&amp;S CO.,ITD.</v>
          </cell>
          <cell r="Q1240" t="str">
            <v>paper</v>
          </cell>
          <cell r="R1240">
            <v>4.8157353172471511E-3</v>
          </cell>
          <cell r="S1240">
            <v>4.6895978538577738E-3</v>
          </cell>
          <cell r="T1240">
            <v>4.691729735873968E-3</v>
          </cell>
          <cell r="U1240">
            <v>4.6895978538577738E-3</v>
          </cell>
          <cell r="V1240">
            <v>5.4528901744741445E-3</v>
          </cell>
          <cell r="W1240">
            <v>5.4528901744741445E-3</v>
          </cell>
        </row>
        <row r="1241">
          <cell r="J1241" t="str">
            <v>AM</v>
          </cell>
          <cell r="K1241" t="str">
            <v>OF02-AM</v>
          </cell>
          <cell r="L1241" t="str">
            <v>A</v>
          </cell>
          <cell r="M1241" t="str">
            <v>OAS00113</v>
          </cell>
          <cell r="N1241" t="str">
            <v>SAP - SD</v>
          </cell>
          <cell r="O1241" t="str">
            <v>1530</v>
          </cell>
          <cell r="P1241" t="str">
            <v>SIAM IRON AND STEEI (2001) CO.,ITD.</v>
          </cell>
          <cell r="Q1241" t="str">
            <v>hoIding</v>
          </cell>
          <cell r="R1241">
            <v>1.0834585903725825E-3</v>
          </cell>
          <cell r="S1241">
            <v>1.0550798051458333E-3</v>
          </cell>
          <cell r="T1241">
            <v>1.0664054399383035E-3</v>
          </cell>
          <cell r="U1241">
            <v>1.0550798051458333E-3</v>
          </cell>
          <cell r="V1241">
            <v>1.2268076031366022E-3</v>
          </cell>
          <cell r="W1241">
            <v>1.2268076031366022E-3</v>
          </cell>
        </row>
        <row r="1242">
          <cell r="J1242" t="str">
            <v>AM</v>
          </cell>
          <cell r="K1242" t="str">
            <v>OF02-AM</v>
          </cell>
          <cell r="L1242" t="str">
            <v>A</v>
          </cell>
          <cell r="M1242" t="str">
            <v>OAS00113</v>
          </cell>
          <cell r="N1242" t="str">
            <v>SAP - SD</v>
          </cell>
          <cell r="O1242" t="str">
            <v>1580</v>
          </cell>
          <cell r="P1242" t="str">
            <v>NTS SteeI Group PubIic Company</v>
          </cell>
          <cell r="Q1242" t="str">
            <v>hoIding</v>
          </cell>
          <cell r="R1242">
            <v>1.3157784092854955E-4</v>
          </cell>
          <cell r="S1242">
            <v>2.1965391835048853E-4</v>
          </cell>
          <cell r="T1242">
            <v>2.9507688254762517E-4</v>
          </cell>
          <cell r="U1242">
            <v>2.1965391835048853E-4</v>
          </cell>
          <cell r="V1242">
            <v>2.554054165162219E-4</v>
          </cell>
          <cell r="W1242">
            <v>2.554054165162219E-4</v>
          </cell>
        </row>
        <row r="1243">
          <cell r="J1243" t="str">
            <v>AM</v>
          </cell>
          <cell r="K1243" t="str">
            <v>OF02-AM</v>
          </cell>
          <cell r="L1243" t="str">
            <v>A</v>
          </cell>
          <cell r="M1243" t="str">
            <v>OAS00113</v>
          </cell>
          <cell r="N1243" t="str">
            <v>SAP - SD</v>
          </cell>
          <cell r="O1243" t="str">
            <v>7250</v>
          </cell>
          <cell r="P1243" t="str">
            <v>PHOENIX PUIP&amp; PAPER PUBIIC COMPANY IIMITED</v>
          </cell>
          <cell r="Q1243" t="str">
            <v>HoIding</v>
          </cell>
          <cell r="R1243">
            <v>9.1626850711758483E-4</v>
          </cell>
          <cell r="S1243">
            <v>1.1896918584504968E-3</v>
          </cell>
          <cell r="T1243">
            <v>1.1141277248111145E-3</v>
          </cell>
          <cell r="U1243">
            <v>1.1896918584504968E-3</v>
          </cell>
          <cell r="V1243">
            <v>1.3833294981274412E-3</v>
          </cell>
          <cell r="W1243">
            <v>1.3833294981274412E-3</v>
          </cell>
        </row>
        <row r="1244">
          <cell r="J1244" t="str">
            <v>AM</v>
          </cell>
          <cell r="K1244" t="str">
            <v>OF02-AM</v>
          </cell>
          <cell r="L1244" t="str">
            <v>A</v>
          </cell>
          <cell r="M1244" t="str">
            <v>OAS00113</v>
          </cell>
          <cell r="N1244" t="str">
            <v>SAP - SD</v>
          </cell>
          <cell r="O1244" t="str">
            <v>7530</v>
          </cell>
          <cell r="P1244" t="str">
            <v>House Component Co.,Itd.</v>
          </cell>
          <cell r="Q1244" t="str">
            <v>HoIding</v>
          </cell>
          <cell r="R1244">
            <v>1.3279960960994131E-3</v>
          </cell>
          <cell r="S1244">
            <v>2.2169351921558656E-3</v>
          </cell>
          <cell r="T1244">
            <v>2.5600456611495825E-3</v>
          </cell>
          <cell r="U1244">
            <v>2.2169351921558656E-3</v>
          </cell>
          <cell r="V1244">
            <v>2.5777698863471239E-3</v>
          </cell>
          <cell r="W1244">
            <v>2.5777698863471239E-3</v>
          </cell>
        </row>
        <row r="1247">
          <cell r="J1247" t="str">
            <v>AM</v>
          </cell>
          <cell r="K1247" t="str">
            <v>OF02-AM</v>
          </cell>
          <cell r="L1247" t="str">
            <v>B</v>
          </cell>
          <cell r="M1247" t="str">
            <v>OAS00209</v>
          </cell>
          <cell r="N1247" t="str">
            <v>CCCI SAP-SD</v>
          </cell>
          <cell r="O1247" t="str">
            <v>0520</v>
          </cell>
          <cell r="P1247" t="str">
            <v>SIAM SANITARY FITTINGS CO.,ITD.</v>
          </cell>
          <cell r="Q1247" t="str">
            <v>ceramic</v>
          </cell>
          <cell r="R1247">
            <v>0.2745328311877322</v>
          </cell>
          <cell r="S1247">
            <v>0.2745328311877322</v>
          </cell>
          <cell r="T1247">
            <v>0.27011187708370676</v>
          </cell>
          <cell r="W1247">
            <v>0.27011187708370676</v>
          </cell>
        </row>
        <row r="1248">
          <cell r="J1248" t="str">
            <v>AM</v>
          </cell>
          <cell r="K1248" t="str">
            <v>OF02-AM</v>
          </cell>
          <cell r="L1248" t="str">
            <v>B</v>
          </cell>
          <cell r="M1248" t="str">
            <v>OAS00209</v>
          </cell>
          <cell r="N1248" t="str">
            <v>CCCI SAP-SD</v>
          </cell>
          <cell r="O1248" t="str">
            <v>0650</v>
          </cell>
          <cell r="P1248" t="str">
            <v>THAI CERAMIC CO., ITD.</v>
          </cell>
          <cell r="Q1248" t="str">
            <v>ceramic</v>
          </cell>
          <cell r="R1248">
            <v>0.19340621850616391</v>
          </cell>
          <cell r="S1248">
            <v>0.19340621850616388</v>
          </cell>
          <cell r="T1248">
            <v>0.1974209170272174</v>
          </cell>
          <cell r="W1248">
            <v>0.1974209170272174</v>
          </cell>
        </row>
        <row r="1249">
          <cell r="J1249" t="str">
            <v>AM</v>
          </cell>
          <cell r="K1249" t="str">
            <v>OF02-AM</v>
          </cell>
          <cell r="L1249" t="str">
            <v>B</v>
          </cell>
          <cell r="M1249" t="str">
            <v>OAS00209</v>
          </cell>
          <cell r="N1249" t="str">
            <v>CCCI SAP-SD</v>
          </cell>
          <cell r="O1249" t="str">
            <v>0810</v>
          </cell>
          <cell r="P1249" t="str">
            <v>SIAM SANITARY WARE INDUSTRY CO.,ITD.</v>
          </cell>
          <cell r="Q1249" t="str">
            <v>ceramic</v>
          </cell>
          <cell r="R1249">
            <v>0.52583829648523073</v>
          </cell>
          <cell r="S1249">
            <v>0.52583829648523062</v>
          </cell>
          <cell r="T1249">
            <v>0.52640817120985928</v>
          </cell>
          <cell r="W1249">
            <v>0.52640817120985928</v>
          </cell>
        </row>
        <row r="1250">
          <cell r="J1250" t="str">
            <v>AM</v>
          </cell>
          <cell r="K1250" t="str">
            <v>OF02-AM</v>
          </cell>
          <cell r="L1250" t="str">
            <v>B</v>
          </cell>
          <cell r="M1250" t="str">
            <v>OAS00209</v>
          </cell>
          <cell r="N1250" t="str">
            <v>CCCI SAP-SD</v>
          </cell>
          <cell r="O1250" t="str">
            <v>1240</v>
          </cell>
          <cell r="P1250" t="str">
            <v>SIAM SANITARY WARE INDUSTRY (NONGKAE) CO.,ITD.</v>
          </cell>
          <cell r="Q1250" t="str">
            <v>ceramic</v>
          </cell>
          <cell r="R1250">
            <v>6.2226538208732104E-3</v>
          </cell>
          <cell r="S1250">
            <v>6.2226538208732095E-3</v>
          </cell>
          <cell r="T1250">
            <v>6.0590346792164995E-3</v>
          </cell>
          <cell r="W1250">
            <v>6.0590346792164995E-3</v>
          </cell>
        </row>
        <row r="1252">
          <cell r="J1252" t="str">
            <v>AM</v>
          </cell>
          <cell r="K1252" t="str">
            <v>OF02-AM</v>
          </cell>
          <cell r="L1252" t="str">
            <v>B</v>
          </cell>
          <cell r="M1252" t="str">
            <v>OAS00091</v>
          </cell>
          <cell r="N1252" t="str">
            <v>CDAS (Cement Dispatching Automation System)</v>
          </cell>
          <cell r="O1252" t="str">
            <v>0130</v>
          </cell>
          <cell r="P1252" t="str">
            <v>THE SIAM CEMENT (TA IUANG) CO.,ITD.</v>
          </cell>
          <cell r="Q1252" t="str">
            <v>cement</v>
          </cell>
          <cell r="R1252">
            <v>0.16666666666666666</v>
          </cell>
          <cell r="S1252">
            <v>0.16666666666666666</v>
          </cell>
          <cell r="T1252">
            <v>0.16666666666666669</v>
          </cell>
          <cell r="W1252">
            <v>0.16666666666666666</v>
          </cell>
        </row>
        <row r="1253">
          <cell r="J1253" t="str">
            <v>AM</v>
          </cell>
          <cell r="K1253" t="str">
            <v>OF02-AM</v>
          </cell>
          <cell r="L1253" t="str">
            <v>B</v>
          </cell>
          <cell r="M1253" t="str">
            <v>OAS00091</v>
          </cell>
          <cell r="N1253" t="str">
            <v>CDAS (Cement Dispatching Automation System)</v>
          </cell>
          <cell r="O1253" t="str">
            <v>0140</v>
          </cell>
          <cell r="P1253" t="str">
            <v>THE SIAM CEMENT (KAENG KHOI) CO.,ITD</v>
          </cell>
          <cell r="Q1253" t="str">
            <v>cement</v>
          </cell>
          <cell r="R1253">
            <v>0.16666666666666666</v>
          </cell>
          <cell r="S1253">
            <v>0.16666666666666666</v>
          </cell>
          <cell r="T1253">
            <v>0.16666666666666669</v>
          </cell>
          <cell r="W1253">
            <v>0.16666666666666666</v>
          </cell>
        </row>
        <row r="1254">
          <cell r="J1254" t="str">
            <v>AM</v>
          </cell>
          <cell r="K1254" t="str">
            <v>OF02-AM</v>
          </cell>
          <cell r="L1254" t="str">
            <v>B</v>
          </cell>
          <cell r="M1254" t="str">
            <v>OAS00091</v>
          </cell>
          <cell r="N1254" t="str">
            <v>CDAS (Cement Dispatching Automation System)</v>
          </cell>
          <cell r="O1254" t="str">
            <v>0150</v>
          </cell>
          <cell r="P1254" t="str">
            <v>THE SIAM CEMENT (THUNG SONG) CO.,ITD.</v>
          </cell>
          <cell r="Q1254" t="str">
            <v>cement</v>
          </cell>
          <cell r="R1254">
            <v>0.16666666666666666</v>
          </cell>
          <cell r="S1254">
            <v>0.16666666666666666</v>
          </cell>
          <cell r="T1254">
            <v>0.16666666666666669</v>
          </cell>
          <cell r="W1254">
            <v>0.16666666666666666</v>
          </cell>
        </row>
        <row r="1255">
          <cell r="J1255" t="str">
            <v>AM</v>
          </cell>
          <cell r="K1255" t="str">
            <v>OF02-AM</v>
          </cell>
          <cell r="L1255" t="str">
            <v>B</v>
          </cell>
          <cell r="M1255" t="str">
            <v>OAS00091</v>
          </cell>
          <cell r="N1255" t="str">
            <v>CDAS (Cement Dispatching Automation System)</v>
          </cell>
          <cell r="O1255" t="str">
            <v>0160</v>
          </cell>
          <cell r="P1255" t="str">
            <v>THE SIAM WHITE CEMENT CO.,ITD.</v>
          </cell>
          <cell r="Q1255" t="str">
            <v>cement</v>
          </cell>
          <cell r="R1255">
            <v>0.16666666666666666</v>
          </cell>
          <cell r="S1255">
            <v>0.16666666666666666</v>
          </cell>
          <cell r="T1255">
            <v>0.16666666666666669</v>
          </cell>
          <cell r="W1255">
            <v>0.16666666666666666</v>
          </cell>
        </row>
        <row r="1256">
          <cell r="J1256" t="str">
            <v>AM</v>
          </cell>
          <cell r="K1256" t="str">
            <v>OF02-AM</v>
          </cell>
          <cell r="L1256" t="str">
            <v>B</v>
          </cell>
          <cell r="M1256" t="str">
            <v>OAS00091</v>
          </cell>
          <cell r="N1256" t="str">
            <v>CDAS (Cement Dispatching Automation System)</v>
          </cell>
          <cell r="O1256" t="str">
            <v>0190</v>
          </cell>
          <cell r="P1256" t="str">
            <v>SIAM CEMENT (IAMPANG) CO., ITD.</v>
          </cell>
          <cell r="Q1256" t="str">
            <v>cement</v>
          </cell>
          <cell r="R1256">
            <v>0.16666666666666666</v>
          </cell>
          <cell r="S1256">
            <v>0.16666666666666666</v>
          </cell>
          <cell r="T1256">
            <v>0.16666666666666669</v>
          </cell>
          <cell r="W1256">
            <v>0.16666666666666666</v>
          </cell>
        </row>
        <row r="1257">
          <cell r="J1257" t="str">
            <v>AM</v>
          </cell>
          <cell r="K1257" t="str">
            <v>OF02-AM</v>
          </cell>
          <cell r="L1257" t="str">
            <v>B</v>
          </cell>
          <cell r="M1257" t="str">
            <v>OAS00091</v>
          </cell>
          <cell r="N1257" t="str">
            <v>CDAS (Cement Dispatching Automation System)</v>
          </cell>
          <cell r="O1257" t="str">
            <v>0560</v>
          </cell>
          <cell r="P1257" t="str">
            <v>SIAM MORTAR CO., ITD.</v>
          </cell>
          <cell r="Q1257" t="str">
            <v>cement</v>
          </cell>
          <cell r="R1257">
            <v>0.16666666666666666</v>
          </cell>
          <cell r="S1257">
            <v>0.16666666666666666</v>
          </cell>
          <cell r="T1257">
            <v>0.16666666666666669</v>
          </cell>
          <cell r="W1257">
            <v>0.16666666666666666</v>
          </cell>
        </row>
        <row r="1259">
          <cell r="J1259" t="str">
            <v>AM</v>
          </cell>
          <cell r="K1259" t="str">
            <v>OF02-AM</v>
          </cell>
          <cell r="L1259" t="str">
            <v>B</v>
          </cell>
          <cell r="M1259" t="str">
            <v>OAS00197</v>
          </cell>
          <cell r="N1259" t="str">
            <v>ISDP-SCIC</v>
          </cell>
          <cell r="O1259" t="str">
            <v>0120</v>
          </cell>
          <cell r="P1259" t="str">
            <v>SIAM CEMENT INDUSTRY COMPANY IIMITED</v>
          </cell>
          <cell r="Q1259" t="str">
            <v>cement</v>
          </cell>
          <cell r="R1259">
            <v>1</v>
          </cell>
          <cell r="S1259">
            <v>1</v>
          </cell>
          <cell r="T1259">
            <v>1</v>
          </cell>
          <cell r="W1259">
            <v>1</v>
          </cell>
        </row>
        <row r="1261">
          <cell r="J1261" t="str">
            <v>AM</v>
          </cell>
          <cell r="K1261" t="str">
            <v>OF02-AM</v>
          </cell>
          <cell r="L1261" t="str">
            <v>B</v>
          </cell>
          <cell r="M1261" t="str">
            <v>OAS00199</v>
          </cell>
          <cell r="N1261" t="str">
            <v>ISDP-SFCC</v>
          </cell>
          <cell r="O1261" t="str">
            <v>0210</v>
          </cell>
          <cell r="P1261" t="str">
            <v>SIAM FIBRE-CEMENT CO., ITD.</v>
          </cell>
          <cell r="Q1261" t="str">
            <v>buiIding</v>
          </cell>
          <cell r="R1261">
            <v>1</v>
          </cell>
          <cell r="S1261">
            <v>1</v>
          </cell>
          <cell r="T1261">
            <v>1</v>
          </cell>
          <cell r="W1261">
            <v>1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Approvals Package &gt;&gt;"/>
      <sheetName val="1 Bus Case Summ"/>
      <sheetName val="2 Fin Analysis"/>
      <sheetName val="3 Risk Analysis"/>
      <sheetName val="4 TCB Summ"/>
      <sheetName val="5 ACN Corp View"/>
      <sheetName val="6 ACN Mgt View"/>
      <sheetName val="7 ACN Mgt Fcst"/>
      <sheetName val="8 Targ Margin"/>
      <sheetName val="Workings &gt;&gt;"/>
      <sheetName val="WK1 Key Assumpt"/>
      <sheetName val="WK2 Bill-Exp Inputs"/>
      <sheetName val="WK3 Rev Rec Inputs"/>
      <sheetName val="WK4 Cap Ex Inputs"/>
      <sheetName val="WK5 Tax Cash Pay Inputs"/>
      <sheetName val="WK6 Risk Adj Inputs"/>
      <sheetName val="WK7 TCB Inputs"/>
      <sheetName val="WK8 Term Provisions"/>
      <sheetName val="WK9 Affil Share Inputs"/>
      <sheetName val="WK10 Cap Bal Det"/>
      <sheetName val="WK11 GAAP IS Detail"/>
      <sheetName val="WK12 GAAP BS Detail"/>
      <sheetName val="WK13 EVA Detail"/>
      <sheetName val="WK14 Yr 1-3 Metrics Source Info"/>
      <sheetName val="WK15 DSO Calc"/>
      <sheetName val="WK16 Seat Capital Costs"/>
      <sheetName val="WK17 Error Checker"/>
    </sheetNames>
    <sheetDataSet>
      <sheetData sheetId="0">
        <row r="19">
          <cell r="AO19">
            <v>0.2297421617797607</v>
          </cell>
        </row>
      </sheetData>
      <sheetData sheetId="1">
        <row r="9">
          <cell r="E9" t="str">
            <v>J&amp;J</v>
          </cell>
        </row>
      </sheetData>
      <sheetData sheetId="2"/>
      <sheetData sheetId="3"/>
      <sheetData sheetId="4"/>
      <sheetData sheetId="5">
        <row r="19">
          <cell r="AO19">
            <v>0.2297421617797607</v>
          </cell>
        </row>
      </sheetData>
      <sheetData sheetId="6"/>
      <sheetData sheetId="7">
        <row r="19">
          <cell r="AO19">
            <v>0.2297421617797607</v>
          </cell>
        </row>
      </sheetData>
      <sheetData sheetId="8"/>
      <sheetData sheetId="9"/>
      <sheetData sheetId="10">
        <row r="9">
          <cell r="E9" t="str">
            <v>J&amp;J</v>
          </cell>
        </row>
      </sheetData>
      <sheetData sheetId="11">
        <row r="9">
          <cell r="E9" t="str">
            <v>J&amp;J</v>
          </cell>
        </row>
        <row r="39">
          <cell r="E39">
            <v>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ategory"/>
      <sheetName val="Detail Costs Analysis- KIM"/>
      <sheetName val="NOVARE- Lease Details"/>
      <sheetName val="AC MSL- DNP Detail"/>
      <sheetName val="Norman"/>
      <sheetName val="AC MSL- Profit &amp; Loss"/>
      <sheetName val="AC- 086 Activity"/>
      <sheetName val="AC MSL- Revenue Detail"/>
      <sheetName val="AC MSL- Dnp Assumptions"/>
      <sheetName val="NOVARE- Profit &amp; Loss"/>
      <sheetName val="NOVARE- Revenue Detail"/>
      <sheetName val="NOVARE- DNP Detail"/>
      <sheetName val="NOVARE- Dnp Assumptions"/>
      <sheetName val="AC- Employment Wk"/>
      <sheetName val="AC MSL&amp;NOVARE- Employment Wk"/>
      <sheetName val="Leavers-Joiners FTE"/>
      <sheetName val="ACMSL FTE Breakdown"/>
      <sheetName val="AC MSL Rolling Headcount"/>
      <sheetName val="AC MSL Leavers-Joiners Costs"/>
      <sheetName val="ACMSL Unloaded Employment Costs"/>
      <sheetName val="ALL- Employment Assumptions"/>
      <sheetName val="Inpats &amp; Aust BPM"/>
      <sheetName val="CHART-AC MSL Headcount"/>
      <sheetName val="CHART- Perm Con"/>
      <sheetName val="CHART-Attr-Rect"/>
      <sheetName val="Chart Page"/>
      <sheetName val="AC MSL_ Dnp Assumptions"/>
      <sheetName val="AC_ Employment Wk"/>
      <sheetName val="AC MSL_NOVARE_ Employment W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6">
          <cell r="J6" t="str">
            <v>AU_ACCFM</v>
          </cell>
        </row>
        <row r="7">
          <cell r="J7" t="str">
            <v>AU_ACCFM</v>
          </cell>
        </row>
        <row r="8">
          <cell r="J8" t="str">
            <v>AU_ACCFM</v>
          </cell>
        </row>
        <row r="9">
          <cell r="J9" t="str">
            <v>AU_ACCFM</v>
          </cell>
        </row>
        <row r="10">
          <cell r="J10" t="str">
            <v>AU_ACBPM</v>
          </cell>
        </row>
        <row r="11">
          <cell r="J11" t="str">
            <v>UK_ACBPM</v>
          </cell>
        </row>
        <row r="12">
          <cell r="J12" t="str">
            <v>UK_ACBPM</v>
          </cell>
        </row>
        <row r="13">
          <cell r="J13" t="str">
            <v>UK_ACBPM</v>
          </cell>
        </row>
        <row r="14">
          <cell r="J14" t="str">
            <v>AU_NOV</v>
          </cell>
        </row>
        <row r="15">
          <cell r="J15" t="str">
            <v>AU_ACBPM</v>
          </cell>
        </row>
      </sheetData>
      <sheetData sheetId="14" refreshError="1">
        <row r="6">
          <cell r="I6" t="str">
            <v>PERMAM</v>
          </cell>
        </row>
        <row r="7">
          <cell r="I7" t="str">
            <v>PERMAM</v>
          </cell>
        </row>
        <row r="8">
          <cell r="I8" t="str">
            <v>PERMAM</v>
          </cell>
        </row>
        <row r="9">
          <cell r="I9" t="str">
            <v>PERMAM</v>
          </cell>
        </row>
        <row r="10">
          <cell r="I10" t="str">
            <v>PERMAM</v>
          </cell>
        </row>
        <row r="11">
          <cell r="I11" t="str">
            <v>PERMAM</v>
          </cell>
        </row>
        <row r="12">
          <cell r="I12" t="str">
            <v>PERMAM</v>
          </cell>
        </row>
        <row r="13">
          <cell r="I13" t="str">
            <v>PERMAM</v>
          </cell>
        </row>
        <row r="14">
          <cell r="I14" t="str">
            <v>PERMAM</v>
          </cell>
        </row>
        <row r="15">
          <cell r="I15" t="str">
            <v>PERMAM</v>
          </cell>
        </row>
        <row r="16">
          <cell r="I16" t="str">
            <v>PERMAM</v>
          </cell>
        </row>
        <row r="17">
          <cell r="I17" t="str">
            <v>PERMAM</v>
          </cell>
        </row>
        <row r="18">
          <cell r="I18" t="str">
            <v>PERMAM</v>
          </cell>
        </row>
        <row r="19">
          <cell r="I19" t="str">
            <v>PERMAM</v>
          </cell>
        </row>
        <row r="20">
          <cell r="I20" t="str">
            <v>PERMMGT</v>
          </cell>
        </row>
        <row r="21">
          <cell r="I21" t="str">
            <v>PERMAM</v>
          </cell>
        </row>
        <row r="22">
          <cell r="I22" t="str">
            <v>PERMAM</v>
          </cell>
        </row>
        <row r="23">
          <cell r="I23" t="str">
            <v>PERMAM</v>
          </cell>
        </row>
        <row r="24">
          <cell r="I24" t="str">
            <v>PERMAM</v>
          </cell>
        </row>
        <row r="25">
          <cell r="I25" t="str">
            <v>PERMAM</v>
          </cell>
        </row>
        <row r="26">
          <cell r="I26" t="str">
            <v>PERMAM</v>
          </cell>
        </row>
        <row r="27">
          <cell r="I27" t="str">
            <v>PERMAM</v>
          </cell>
        </row>
        <row r="28">
          <cell r="I28" t="str">
            <v>PERMAM</v>
          </cell>
        </row>
        <row r="29">
          <cell r="I29" t="str">
            <v>PERMAM</v>
          </cell>
        </row>
        <row r="30">
          <cell r="I30" t="str">
            <v>PERMAM</v>
          </cell>
        </row>
        <row r="31">
          <cell r="I31" t="str">
            <v>PERMAM</v>
          </cell>
        </row>
        <row r="32">
          <cell r="I32" t="str">
            <v>PERMAM</v>
          </cell>
        </row>
        <row r="33">
          <cell r="I33" t="str">
            <v>PERMAM</v>
          </cell>
        </row>
        <row r="34">
          <cell r="I34" t="str">
            <v>PERMAM</v>
          </cell>
        </row>
        <row r="35">
          <cell r="I35" t="str">
            <v>PERMAM</v>
          </cell>
        </row>
        <row r="36">
          <cell r="I36" t="str">
            <v>PERMAM</v>
          </cell>
        </row>
        <row r="37">
          <cell r="I37" t="str">
            <v>PERMAM</v>
          </cell>
        </row>
        <row r="38">
          <cell r="I38" t="str">
            <v>PERMAM</v>
          </cell>
        </row>
        <row r="39">
          <cell r="I39" t="str">
            <v>PERMAM</v>
          </cell>
        </row>
        <row r="40">
          <cell r="I40" t="str">
            <v>PERMAM</v>
          </cell>
        </row>
        <row r="41">
          <cell r="I41" t="str">
            <v>PERMAM</v>
          </cell>
        </row>
        <row r="42">
          <cell r="I42" t="str">
            <v>PERMAM</v>
          </cell>
        </row>
        <row r="43">
          <cell r="I43" t="str">
            <v>PERMAM</v>
          </cell>
        </row>
        <row r="44">
          <cell r="I44" t="str">
            <v>PERMAM</v>
          </cell>
        </row>
        <row r="45">
          <cell r="I45" t="str">
            <v>PERMAM</v>
          </cell>
        </row>
        <row r="46">
          <cell r="I46" t="str">
            <v>PERMAM</v>
          </cell>
        </row>
        <row r="47">
          <cell r="I47" t="str">
            <v>PERMAM</v>
          </cell>
        </row>
        <row r="48">
          <cell r="I48" t="str">
            <v>PERMAM</v>
          </cell>
        </row>
        <row r="49">
          <cell r="I49" t="str">
            <v>PERMAM</v>
          </cell>
        </row>
        <row r="50">
          <cell r="I50" t="str">
            <v>PERMAM</v>
          </cell>
        </row>
        <row r="51">
          <cell r="I51" t="str">
            <v>PERMAM</v>
          </cell>
        </row>
        <row r="52">
          <cell r="I52" t="str">
            <v>PERMAM</v>
          </cell>
        </row>
        <row r="53">
          <cell r="I53" t="str">
            <v>PERMAM</v>
          </cell>
        </row>
        <row r="54">
          <cell r="I54" t="str">
            <v>PERMAM</v>
          </cell>
        </row>
        <row r="55">
          <cell r="I55" t="str">
            <v>PERMAM</v>
          </cell>
        </row>
        <row r="56">
          <cell r="I56" t="str">
            <v>PERMAM</v>
          </cell>
        </row>
        <row r="57">
          <cell r="I57" t="str">
            <v>PERMAM</v>
          </cell>
        </row>
        <row r="58">
          <cell r="I58" t="str">
            <v>PERMAP</v>
          </cell>
        </row>
        <row r="59">
          <cell r="I59" t="str">
            <v>PERMAP</v>
          </cell>
        </row>
        <row r="60">
          <cell r="I60" t="str">
            <v>PERMAP</v>
          </cell>
        </row>
        <row r="61">
          <cell r="I61" t="str">
            <v>PERMAP</v>
          </cell>
        </row>
        <row r="62">
          <cell r="I62" t="str">
            <v>PERMAP</v>
          </cell>
        </row>
        <row r="63">
          <cell r="I63" t="str">
            <v>PERMAP</v>
          </cell>
        </row>
        <row r="64">
          <cell r="I64" t="str">
            <v>PERMAP</v>
          </cell>
        </row>
        <row r="65">
          <cell r="I65" t="str">
            <v>PERMAP</v>
          </cell>
        </row>
        <row r="66">
          <cell r="I66" t="str">
            <v>PERMAP</v>
          </cell>
        </row>
        <row r="67">
          <cell r="I67" t="str">
            <v>PERMAP</v>
          </cell>
        </row>
        <row r="68">
          <cell r="I68" t="str">
            <v>PERMAP</v>
          </cell>
        </row>
        <row r="69">
          <cell r="I69" t="str">
            <v>PERMAP</v>
          </cell>
        </row>
        <row r="70">
          <cell r="I70" t="str">
            <v>PERMAP</v>
          </cell>
        </row>
        <row r="71">
          <cell r="I71" t="str">
            <v>PERMAP</v>
          </cell>
        </row>
        <row r="72">
          <cell r="I72" t="str">
            <v>PERMAP</v>
          </cell>
        </row>
        <row r="73">
          <cell r="I73" t="str">
            <v>PERMAP</v>
          </cell>
        </row>
        <row r="74">
          <cell r="I74" t="str">
            <v>PERMAP</v>
          </cell>
        </row>
        <row r="75">
          <cell r="I75" t="str">
            <v>PERMAP</v>
          </cell>
        </row>
        <row r="76">
          <cell r="I76" t="str">
            <v>PERMAP</v>
          </cell>
        </row>
        <row r="77">
          <cell r="I77" t="str">
            <v>PERMAP</v>
          </cell>
        </row>
        <row r="78">
          <cell r="I78" t="str">
            <v>PERMAP</v>
          </cell>
        </row>
        <row r="79">
          <cell r="I79" t="str">
            <v>PERMAP</v>
          </cell>
        </row>
        <row r="80">
          <cell r="I80" t="str">
            <v>PERMAP</v>
          </cell>
        </row>
        <row r="81">
          <cell r="I81" t="str">
            <v>PERMAP</v>
          </cell>
        </row>
        <row r="82">
          <cell r="I82" t="str">
            <v>PERMAP</v>
          </cell>
        </row>
        <row r="83">
          <cell r="I83" t="str">
            <v>PERMAP</v>
          </cell>
        </row>
        <row r="84">
          <cell r="I84" t="str">
            <v>PERMAP</v>
          </cell>
        </row>
        <row r="85">
          <cell r="I85" t="str">
            <v>PERMAP</v>
          </cell>
        </row>
        <row r="86">
          <cell r="I86" t="str">
            <v>PERMAP</v>
          </cell>
        </row>
        <row r="87">
          <cell r="I87" t="str">
            <v>PERMAP</v>
          </cell>
        </row>
        <row r="88">
          <cell r="I88" t="str">
            <v>PERMAP</v>
          </cell>
        </row>
        <row r="89">
          <cell r="I89" t="str">
            <v>PERMAP</v>
          </cell>
        </row>
        <row r="90">
          <cell r="I90" t="str">
            <v>PERMAP</v>
          </cell>
        </row>
        <row r="91">
          <cell r="I91" t="str">
            <v>PERMAP</v>
          </cell>
        </row>
        <row r="92">
          <cell r="I92" t="str">
            <v>PERMAP</v>
          </cell>
        </row>
        <row r="93">
          <cell r="I93" t="str">
            <v>PERMAP</v>
          </cell>
        </row>
        <row r="94">
          <cell r="I94" t="str">
            <v>PERMAR</v>
          </cell>
        </row>
        <row r="95">
          <cell r="I95" t="str">
            <v>PERMAR</v>
          </cell>
        </row>
        <row r="96">
          <cell r="I96" t="str">
            <v>PERMAR</v>
          </cell>
        </row>
        <row r="97">
          <cell r="I97" t="str">
            <v>PERMAR</v>
          </cell>
        </row>
        <row r="98">
          <cell r="I98" t="str">
            <v>PERMAR</v>
          </cell>
        </row>
        <row r="99">
          <cell r="I99" t="str">
            <v>PERMAR</v>
          </cell>
        </row>
        <row r="100">
          <cell r="I100" t="str">
            <v>PERMAR</v>
          </cell>
        </row>
        <row r="101">
          <cell r="I101" t="str">
            <v>PERMAR</v>
          </cell>
        </row>
        <row r="102">
          <cell r="I102" t="str">
            <v>PERMAR</v>
          </cell>
        </row>
        <row r="103">
          <cell r="I103" t="str">
            <v>PERMAR</v>
          </cell>
        </row>
        <row r="104">
          <cell r="I104" t="str">
            <v>PERMAR</v>
          </cell>
        </row>
        <row r="105">
          <cell r="I105" t="str">
            <v>PERMAR</v>
          </cell>
        </row>
        <row r="106">
          <cell r="I106" t="str">
            <v>PERMAR</v>
          </cell>
        </row>
        <row r="107">
          <cell r="I107" t="str">
            <v>PERMAR</v>
          </cell>
        </row>
        <row r="108">
          <cell r="I108" t="str">
            <v>PERMAR</v>
          </cell>
        </row>
        <row r="109">
          <cell r="I109" t="str">
            <v>PERMAR</v>
          </cell>
        </row>
        <row r="110">
          <cell r="I110" t="str">
            <v>PERMAR</v>
          </cell>
        </row>
        <row r="111">
          <cell r="I111" t="str">
            <v>PERMAR</v>
          </cell>
        </row>
        <row r="112">
          <cell r="I112" t="str">
            <v>PERMAR</v>
          </cell>
        </row>
        <row r="113">
          <cell r="I113" t="str">
            <v>PERMAR</v>
          </cell>
        </row>
        <row r="114">
          <cell r="I114" t="str">
            <v>PERMAR</v>
          </cell>
        </row>
        <row r="115">
          <cell r="I115" t="str">
            <v>PERMAR</v>
          </cell>
        </row>
        <row r="116">
          <cell r="I116" t="str">
            <v>PERMAR</v>
          </cell>
        </row>
        <row r="117">
          <cell r="I117" t="str">
            <v>PERMAR</v>
          </cell>
        </row>
        <row r="118">
          <cell r="I118" t="str">
            <v>PERMAR</v>
          </cell>
        </row>
        <row r="119">
          <cell r="I119" t="str">
            <v>PERMAR</v>
          </cell>
        </row>
        <row r="120">
          <cell r="I120" t="str">
            <v>PERMAR</v>
          </cell>
        </row>
        <row r="121">
          <cell r="I121" t="str">
            <v>PERMAR</v>
          </cell>
        </row>
        <row r="122">
          <cell r="I122" t="str">
            <v>PERMAR</v>
          </cell>
        </row>
        <row r="123">
          <cell r="I123" t="str">
            <v>PERMAR</v>
          </cell>
        </row>
        <row r="124">
          <cell r="I124" t="str">
            <v>PERMAR</v>
          </cell>
        </row>
        <row r="125">
          <cell r="I125" t="str">
            <v>PERMAR</v>
          </cell>
        </row>
        <row r="126">
          <cell r="I126" t="str">
            <v>PERMAR</v>
          </cell>
        </row>
        <row r="127">
          <cell r="I127" t="str">
            <v>PERMAR</v>
          </cell>
        </row>
        <row r="128">
          <cell r="I128" t="str">
            <v>PERMAR</v>
          </cell>
        </row>
        <row r="129">
          <cell r="I129" t="str">
            <v>PERMAR</v>
          </cell>
        </row>
        <row r="130">
          <cell r="I130" t="str">
            <v>PERMAR</v>
          </cell>
        </row>
        <row r="131">
          <cell r="I131" t="str">
            <v>PERMAR</v>
          </cell>
        </row>
        <row r="132">
          <cell r="I132" t="str">
            <v>PERMAR</v>
          </cell>
        </row>
        <row r="133">
          <cell r="I133" t="str">
            <v>PERMAR</v>
          </cell>
        </row>
        <row r="134">
          <cell r="I134" t="str">
            <v>PERMAR</v>
          </cell>
        </row>
        <row r="135">
          <cell r="I135" t="str">
            <v>PERMAR</v>
          </cell>
        </row>
        <row r="136">
          <cell r="I136" t="str">
            <v>PERMAR</v>
          </cell>
        </row>
        <row r="137">
          <cell r="I137" t="str">
            <v>PERMAR</v>
          </cell>
        </row>
        <row r="138">
          <cell r="I138" t="str">
            <v>PERMAR</v>
          </cell>
        </row>
        <row r="139">
          <cell r="I139" t="str">
            <v>PERMAR</v>
          </cell>
        </row>
        <row r="140">
          <cell r="I140" t="str">
            <v>PERMAR</v>
          </cell>
        </row>
        <row r="141">
          <cell r="I141" t="str">
            <v>PERMAR</v>
          </cell>
        </row>
        <row r="142">
          <cell r="I142" t="str">
            <v>PERMAR</v>
          </cell>
        </row>
        <row r="143">
          <cell r="I143" t="str">
            <v>PERMAR</v>
          </cell>
        </row>
        <row r="144">
          <cell r="I144" t="str">
            <v>PERMAR</v>
          </cell>
        </row>
        <row r="145">
          <cell r="I145" t="str">
            <v>PERMAR</v>
          </cell>
        </row>
        <row r="146">
          <cell r="I146" t="str">
            <v>PERMAR</v>
          </cell>
        </row>
        <row r="147">
          <cell r="I147" t="str">
            <v>PERMAR</v>
          </cell>
        </row>
        <row r="148">
          <cell r="I148" t="str">
            <v>PERMAR</v>
          </cell>
        </row>
        <row r="149">
          <cell r="I149" t="str">
            <v>PERMAR</v>
          </cell>
        </row>
        <row r="150">
          <cell r="I150" t="str">
            <v>PERMAR</v>
          </cell>
        </row>
        <row r="151">
          <cell r="I151" t="str">
            <v>PERMAR</v>
          </cell>
        </row>
        <row r="152">
          <cell r="I152" t="str">
            <v>PERMAR</v>
          </cell>
        </row>
        <row r="153">
          <cell r="I153" t="str">
            <v>PERMFA</v>
          </cell>
        </row>
        <row r="154">
          <cell r="I154" t="str">
            <v>PERMFA</v>
          </cell>
        </row>
        <row r="155">
          <cell r="I155" t="str">
            <v>PERMFA</v>
          </cell>
        </row>
        <row r="156">
          <cell r="I156" t="str">
            <v>PERMFA</v>
          </cell>
        </row>
        <row r="157">
          <cell r="I157" t="str">
            <v>PERMFA</v>
          </cell>
        </row>
        <row r="158">
          <cell r="I158" t="str">
            <v>PERMFA</v>
          </cell>
        </row>
        <row r="159">
          <cell r="I159" t="str">
            <v>PERMFA</v>
          </cell>
        </row>
        <row r="160">
          <cell r="I160" t="str">
            <v>PERMFA</v>
          </cell>
        </row>
        <row r="161">
          <cell r="I161" t="str">
            <v>PERMFA</v>
          </cell>
        </row>
        <row r="162">
          <cell r="I162" t="str">
            <v>PERMFA</v>
          </cell>
        </row>
        <row r="163">
          <cell r="I163" t="str">
            <v>PERMFA</v>
          </cell>
        </row>
        <row r="164">
          <cell r="I164" t="str">
            <v>PERMFA</v>
          </cell>
        </row>
        <row r="165">
          <cell r="I165" t="str">
            <v>PERMFA</v>
          </cell>
        </row>
        <row r="166">
          <cell r="I166" t="str">
            <v>PERMFA</v>
          </cell>
        </row>
        <row r="167">
          <cell r="I167" t="str">
            <v>PERMFA</v>
          </cell>
        </row>
        <row r="168">
          <cell r="I168" t="str">
            <v>PERMFA</v>
          </cell>
        </row>
        <row r="169">
          <cell r="I169" t="str">
            <v>PERMFA</v>
          </cell>
        </row>
        <row r="170">
          <cell r="I170" t="str">
            <v>PERMFA</v>
          </cell>
        </row>
        <row r="171">
          <cell r="I171" t="str">
            <v>PERMFA</v>
          </cell>
        </row>
        <row r="172">
          <cell r="I172" t="str">
            <v>PERMFA</v>
          </cell>
        </row>
        <row r="173">
          <cell r="I173" t="str">
            <v>PERMFA</v>
          </cell>
        </row>
        <row r="174">
          <cell r="I174" t="str">
            <v>PERMFA</v>
          </cell>
        </row>
        <row r="175">
          <cell r="I175" t="str">
            <v>PERMFA</v>
          </cell>
        </row>
        <row r="176">
          <cell r="I176" t="str">
            <v>PERMFA</v>
          </cell>
        </row>
        <row r="177">
          <cell r="I177" t="str">
            <v>PERMFA</v>
          </cell>
        </row>
        <row r="178">
          <cell r="I178" t="str">
            <v>PERMFA</v>
          </cell>
        </row>
        <row r="179">
          <cell r="I179" t="str">
            <v>PERMFA</v>
          </cell>
        </row>
        <row r="180">
          <cell r="I180" t="str">
            <v>PERMFA</v>
          </cell>
        </row>
        <row r="181">
          <cell r="I181" t="str">
            <v>PERMFA</v>
          </cell>
        </row>
        <row r="182">
          <cell r="I182" t="str">
            <v>PERMFA</v>
          </cell>
        </row>
        <row r="183">
          <cell r="I183" t="str">
            <v>PERMFA</v>
          </cell>
        </row>
        <row r="184">
          <cell r="I184" t="str">
            <v>PERMFA</v>
          </cell>
        </row>
        <row r="185">
          <cell r="I185" t="str">
            <v>PERMFA</v>
          </cell>
        </row>
        <row r="186">
          <cell r="I186" t="str">
            <v>PERMFA</v>
          </cell>
        </row>
        <row r="187">
          <cell r="I187" t="str">
            <v>PERMFA</v>
          </cell>
        </row>
        <row r="188">
          <cell r="I188" t="str">
            <v>PERMFA</v>
          </cell>
        </row>
        <row r="189">
          <cell r="I189" t="str">
            <v>PERMFA</v>
          </cell>
        </row>
        <row r="190">
          <cell r="I190" t="str">
            <v>PERMFA</v>
          </cell>
        </row>
        <row r="191">
          <cell r="I191" t="str">
            <v>PERMFA</v>
          </cell>
        </row>
        <row r="192">
          <cell r="I192" t="str">
            <v>PERMFA</v>
          </cell>
        </row>
        <row r="193">
          <cell r="I193" t="str">
            <v>PERMFA</v>
          </cell>
        </row>
        <row r="194">
          <cell r="I194" t="str">
            <v>PERMFA</v>
          </cell>
        </row>
        <row r="195">
          <cell r="I195" t="str">
            <v>PERMFA</v>
          </cell>
        </row>
        <row r="196">
          <cell r="I196" t="str">
            <v>PERMFA</v>
          </cell>
        </row>
        <row r="197">
          <cell r="I197" t="str">
            <v>PERMFA</v>
          </cell>
        </row>
        <row r="198">
          <cell r="I198" t="str">
            <v>PERMFA</v>
          </cell>
        </row>
        <row r="199">
          <cell r="I199" t="str">
            <v>PERMFA</v>
          </cell>
        </row>
        <row r="200">
          <cell r="I200" t="str">
            <v>PERMFA</v>
          </cell>
        </row>
        <row r="201">
          <cell r="I201" t="str">
            <v>PERMFA</v>
          </cell>
        </row>
        <row r="202">
          <cell r="I202" t="str">
            <v>PERMFA</v>
          </cell>
        </row>
        <row r="203">
          <cell r="I203" t="str">
            <v>PERMFA</v>
          </cell>
        </row>
        <row r="204">
          <cell r="I204" t="str">
            <v>PERMHRP</v>
          </cell>
        </row>
        <row r="205">
          <cell r="I205" t="str">
            <v>PERMHRP</v>
          </cell>
        </row>
        <row r="206">
          <cell r="I206" t="str">
            <v>PERMHRP</v>
          </cell>
        </row>
        <row r="207">
          <cell r="I207" t="str">
            <v>PERMHRP</v>
          </cell>
        </row>
        <row r="208">
          <cell r="I208" t="str">
            <v>PERMHRP</v>
          </cell>
        </row>
        <row r="209">
          <cell r="I209" t="str">
            <v>PERMHRP</v>
          </cell>
        </row>
        <row r="210">
          <cell r="I210" t="str">
            <v>PERMHRP</v>
          </cell>
        </row>
        <row r="211">
          <cell r="I211" t="str">
            <v>PERMHRP</v>
          </cell>
        </row>
        <row r="212">
          <cell r="I212" t="str">
            <v>PERMHRP</v>
          </cell>
        </row>
        <row r="213">
          <cell r="I213" t="str">
            <v>PERMHRP</v>
          </cell>
        </row>
        <row r="214">
          <cell r="I214" t="str">
            <v>PERMHRP</v>
          </cell>
        </row>
        <row r="215">
          <cell r="I215" t="str">
            <v>PERMHRP</v>
          </cell>
        </row>
        <row r="216">
          <cell r="I216" t="str">
            <v>PERMHRP</v>
          </cell>
        </row>
        <row r="217">
          <cell r="I217" t="str">
            <v>PERMHRP</v>
          </cell>
        </row>
        <row r="218">
          <cell r="I218" t="str">
            <v>PERMHRP</v>
          </cell>
        </row>
        <row r="219">
          <cell r="I219" t="str">
            <v>PERMHRP</v>
          </cell>
        </row>
        <row r="220">
          <cell r="I220" t="str">
            <v>PERMHRP</v>
          </cell>
        </row>
        <row r="221">
          <cell r="I221" t="str">
            <v>PERMHRP</v>
          </cell>
        </row>
        <row r="222">
          <cell r="I222" t="str">
            <v>PERMHRP</v>
          </cell>
        </row>
        <row r="223">
          <cell r="I223" t="str">
            <v>PERMHRP</v>
          </cell>
        </row>
        <row r="224">
          <cell r="I224" t="str">
            <v>PERMHRP</v>
          </cell>
        </row>
        <row r="225">
          <cell r="I225" t="str">
            <v>PERMHRP</v>
          </cell>
        </row>
        <row r="226">
          <cell r="I226" t="str">
            <v>PERMHRP</v>
          </cell>
        </row>
        <row r="227">
          <cell r="I227" t="str">
            <v>PERMHRP</v>
          </cell>
        </row>
        <row r="228">
          <cell r="I228" t="str">
            <v>PERMHRP</v>
          </cell>
        </row>
        <row r="229">
          <cell r="I229" t="str">
            <v>PERMOA</v>
          </cell>
        </row>
        <row r="230">
          <cell r="I230" t="str">
            <v>PERMOA</v>
          </cell>
        </row>
        <row r="231">
          <cell r="I231" t="str">
            <v>PERMOA</v>
          </cell>
        </row>
        <row r="232">
          <cell r="I232" t="str">
            <v>PERMOA</v>
          </cell>
        </row>
        <row r="233">
          <cell r="I233" t="str">
            <v>PERMOA</v>
          </cell>
        </row>
        <row r="234">
          <cell r="I234" t="str">
            <v>PERMOA</v>
          </cell>
        </row>
        <row r="235">
          <cell r="I235" t="str">
            <v>PERMOA</v>
          </cell>
        </row>
        <row r="236">
          <cell r="I236" t="str">
            <v>PERMOA</v>
          </cell>
        </row>
        <row r="237">
          <cell r="I237" t="str">
            <v>PERMOA</v>
          </cell>
        </row>
        <row r="238">
          <cell r="I238" t="str">
            <v>PERMOA</v>
          </cell>
        </row>
        <row r="239">
          <cell r="I239" t="str">
            <v>PERMOA</v>
          </cell>
        </row>
        <row r="240">
          <cell r="I240" t="str">
            <v>PERMOA</v>
          </cell>
        </row>
        <row r="241">
          <cell r="I241" t="str">
            <v>PERMOA</v>
          </cell>
        </row>
        <row r="242">
          <cell r="I242" t="str">
            <v>PERMOA</v>
          </cell>
        </row>
        <row r="243">
          <cell r="I243" t="str">
            <v>PERMPC</v>
          </cell>
        </row>
        <row r="244">
          <cell r="I244" t="str">
            <v>PERMPC</v>
          </cell>
        </row>
        <row r="245">
          <cell r="I245" t="str">
            <v>PERMPC</v>
          </cell>
        </row>
        <row r="246">
          <cell r="I246" t="str">
            <v>PERMPC</v>
          </cell>
        </row>
        <row r="247">
          <cell r="I247" t="str">
            <v>PERMPC</v>
          </cell>
        </row>
        <row r="248">
          <cell r="I248" t="str">
            <v>PERMPC</v>
          </cell>
        </row>
        <row r="249">
          <cell r="I249" t="str">
            <v>PERMPD</v>
          </cell>
        </row>
        <row r="250">
          <cell r="I250" t="str">
            <v>PERMPD</v>
          </cell>
        </row>
        <row r="251">
          <cell r="I251" t="str">
            <v>PERMPD</v>
          </cell>
        </row>
        <row r="252">
          <cell r="I252" t="str">
            <v>PERMPD</v>
          </cell>
        </row>
        <row r="253">
          <cell r="I253" t="str">
            <v>PERMPD</v>
          </cell>
        </row>
        <row r="254">
          <cell r="I254" t="str">
            <v>PERMPD</v>
          </cell>
        </row>
        <row r="255">
          <cell r="I255" t="str">
            <v>PERMPD</v>
          </cell>
        </row>
        <row r="256">
          <cell r="I256" t="str">
            <v>PERMPD</v>
          </cell>
        </row>
        <row r="257">
          <cell r="I257" t="str">
            <v>PERMPD</v>
          </cell>
        </row>
        <row r="258">
          <cell r="I258" t="str">
            <v>PERMPT</v>
          </cell>
        </row>
        <row r="259">
          <cell r="I259" t="str">
            <v>PERMPT</v>
          </cell>
        </row>
        <row r="260">
          <cell r="I260" t="str">
            <v>PERMPT</v>
          </cell>
        </row>
        <row r="261">
          <cell r="I261" t="str">
            <v>PERMPT</v>
          </cell>
        </row>
        <row r="262">
          <cell r="I262" t="str">
            <v>PERMPT</v>
          </cell>
        </row>
        <row r="263">
          <cell r="I263" t="str">
            <v>PERMPT</v>
          </cell>
        </row>
        <row r="264">
          <cell r="I264" t="str">
            <v>PERMPT</v>
          </cell>
        </row>
        <row r="265">
          <cell r="I265" t="str">
            <v>PERMPT</v>
          </cell>
        </row>
        <row r="266">
          <cell r="I266" t="str">
            <v>PERMPT</v>
          </cell>
        </row>
        <row r="267">
          <cell r="I267" t="str">
            <v>PERMPT</v>
          </cell>
        </row>
        <row r="268">
          <cell r="I268" t="str">
            <v>PERMPT</v>
          </cell>
        </row>
        <row r="269">
          <cell r="I269" t="str">
            <v>PERMTR</v>
          </cell>
        </row>
        <row r="270">
          <cell r="I270" t="str">
            <v>PERMTR</v>
          </cell>
        </row>
        <row r="271">
          <cell r="I271" t="str">
            <v>PERMTR</v>
          </cell>
        </row>
        <row r="272">
          <cell r="I272" t="str">
            <v>PERMTR</v>
          </cell>
        </row>
        <row r="273">
          <cell r="I273" t="str">
            <v>PERMTR</v>
          </cell>
        </row>
        <row r="274">
          <cell r="I274" t="str">
            <v>NOVNOV</v>
          </cell>
        </row>
        <row r="275">
          <cell r="I275" t="str">
            <v>NOVNOV</v>
          </cell>
        </row>
        <row r="276">
          <cell r="I276" t="str">
            <v>NOVNOV</v>
          </cell>
        </row>
        <row r="277">
          <cell r="I277" t="str">
            <v>NOVNOV</v>
          </cell>
        </row>
        <row r="278">
          <cell r="I278" t="str">
            <v>NOVNOV</v>
          </cell>
        </row>
        <row r="279">
          <cell r="I279" t="str">
            <v>NOVNOV</v>
          </cell>
        </row>
        <row r="280">
          <cell r="I280" t="str">
            <v>PERMMGT</v>
          </cell>
        </row>
        <row r="281">
          <cell r="I281" t="str">
            <v>PERMMGT</v>
          </cell>
        </row>
        <row r="282">
          <cell r="I282" t="str">
            <v>PERMMGT</v>
          </cell>
        </row>
        <row r="283">
          <cell r="I283" t="str">
            <v>PERMMGT</v>
          </cell>
        </row>
        <row r="284">
          <cell r="I284" t="str">
            <v>CONPT</v>
          </cell>
        </row>
        <row r="285">
          <cell r="I285" t="str">
            <v>CONAM</v>
          </cell>
        </row>
        <row r="286">
          <cell r="I286" t="str">
            <v>CONFA</v>
          </cell>
        </row>
        <row r="287">
          <cell r="I287" t="str">
            <v>CONAP</v>
          </cell>
        </row>
        <row r="288">
          <cell r="I288" t="str">
            <v>CONTR</v>
          </cell>
        </row>
        <row r="289">
          <cell r="I289" t="str">
            <v>CONAM</v>
          </cell>
        </row>
        <row r="290">
          <cell r="I290" t="str">
            <v>CONAR</v>
          </cell>
        </row>
        <row r="291">
          <cell r="I291" t="str">
            <v>CONAM</v>
          </cell>
        </row>
        <row r="292">
          <cell r="I292" t="str">
            <v>CONAM</v>
          </cell>
        </row>
        <row r="293">
          <cell r="I293" t="str">
            <v>CONAM</v>
          </cell>
        </row>
        <row r="294">
          <cell r="I294" t="str">
            <v>CONAR</v>
          </cell>
        </row>
        <row r="295">
          <cell r="I295" t="str">
            <v>CONAM</v>
          </cell>
        </row>
        <row r="296">
          <cell r="I296" t="str">
            <v>CONAM</v>
          </cell>
        </row>
        <row r="297">
          <cell r="I297" t="str">
            <v>CONAM</v>
          </cell>
        </row>
        <row r="298">
          <cell r="I298" t="str">
            <v>CONAR</v>
          </cell>
        </row>
        <row r="299">
          <cell r="I299" t="str">
            <v>CONFA</v>
          </cell>
        </row>
        <row r="300">
          <cell r="I300" t="str">
            <v>CONPD</v>
          </cell>
        </row>
        <row r="301">
          <cell r="I301" t="str">
            <v>CONAM</v>
          </cell>
        </row>
        <row r="302">
          <cell r="I302" t="str">
            <v>CONAM</v>
          </cell>
        </row>
        <row r="303">
          <cell r="I303" t="str">
            <v>CONFA</v>
          </cell>
        </row>
        <row r="304">
          <cell r="I304" t="str">
            <v>CONHRP</v>
          </cell>
        </row>
        <row r="305">
          <cell r="I305" t="str">
            <v>CONAM</v>
          </cell>
        </row>
        <row r="306">
          <cell r="I306" t="str">
            <v>CONAP</v>
          </cell>
        </row>
        <row r="307">
          <cell r="I307" t="str">
            <v>CONAM</v>
          </cell>
        </row>
        <row r="308">
          <cell r="I308" t="str">
            <v>CONAR</v>
          </cell>
        </row>
        <row r="309">
          <cell r="I309" t="str">
            <v>CONAM</v>
          </cell>
        </row>
        <row r="310">
          <cell r="I310" t="str">
            <v>CONFA</v>
          </cell>
        </row>
        <row r="311">
          <cell r="I311" t="str">
            <v>CONAM</v>
          </cell>
        </row>
        <row r="312">
          <cell r="I312" t="str">
            <v>CONAM</v>
          </cell>
        </row>
        <row r="313">
          <cell r="I313" t="str">
            <v>CONAM</v>
          </cell>
        </row>
        <row r="314">
          <cell r="I314" t="str">
            <v>CONAM</v>
          </cell>
        </row>
        <row r="315">
          <cell r="I315" t="str">
            <v>CONAM</v>
          </cell>
        </row>
        <row r="316">
          <cell r="I316" t="str">
            <v>CONAM</v>
          </cell>
        </row>
        <row r="317">
          <cell r="I317" t="str">
            <v>CONAM</v>
          </cell>
        </row>
        <row r="318">
          <cell r="I318" t="str">
            <v>CONAR</v>
          </cell>
        </row>
        <row r="319">
          <cell r="I319" t="str">
            <v>CONFA</v>
          </cell>
        </row>
        <row r="320">
          <cell r="I320" t="str">
            <v>CONFA</v>
          </cell>
        </row>
        <row r="321">
          <cell r="I321" t="str">
            <v>CONAP</v>
          </cell>
        </row>
        <row r="322">
          <cell r="I322" t="str">
            <v>CONPT</v>
          </cell>
        </row>
        <row r="323">
          <cell r="I323" t="str">
            <v>CONAR</v>
          </cell>
        </row>
        <row r="324">
          <cell r="I324" t="str">
            <v>CONAM</v>
          </cell>
        </row>
        <row r="325">
          <cell r="I325" t="str">
            <v>CONAM</v>
          </cell>
        </row>
        <row r="326">
          <cell r="I326" t="str">
            <v>CONAP</v>
          </cell>
        </row>
        <row r="327">
          <cell r="I327" t="str">
            <v>CONAR</v>
          </cell>
        </row>
        <row r="328">
          <cell r="I328" t="str">
            <v>CONAM</v>
          </cell>
        </row>
        <row r="329">
          <cell r="I329" t="str">
            <v>CONAM</v>
          </cell>
        </row>
        <row r="330">
          <cell r="I330" t="str">
            <v>CONFA</v>
          </cell>
        </row>
        <row r="331">
          <cell r="I331" t="str">
            <v>CONAM</v>
          </cell>
        </row>
        <row r="332">
          <cell r="I332" t="str">
            <v>CONFA</v>
          </cell>
        </row>
        <row r="333">
          <cell r="I333" t="str">
            <v>CONFA</v>
          </cell>
        </row>
        <row r="334">
          <cell r="I334" t="str">
            <v>CONAP</v>
          </cell>
        </row>
        <row r="335">
          <cell r="I335" t="str">
            <v>CONAP</v>
          </cell>
        </row>
        <row r="336">
          <cell r="I336" t="str">
            <v>CONHRP</v>
          </cell>
        </row>
        <row r="337">
          <cell r="I337" t="str">
            <v>CONAM</v>
          </cell>
        </row>
        <row r="338">
          <cell r="I338" t="str">
            <v>CONFA</v>
          </cell>
        </row>
        <row r="339">
          <cell r="I339" t="str">
            <v>CONAR</v>
          </cell>
        </row>
        <row r="340">
          <cell r="I340" t="str">
            <v>CONAR</v>
          </cell>
        </row>
        <row r="341">
          <cell r="I341" t="str">
            <v>CONAM</v>
          </cell>
        </row>
        <row r="342">
          <cell r="I342" t="str">
            <v>CONAM</v>
          </cell>
        </row>
        <row r="343">
          <cell r="I343" t="str">
            <v>CONFA</v>
          </cell>
        </row>
        <row r="344">
          <cell r="I344" t="str">
            <v>CONAM</v>
          </cell>
        </row>
        <row r="345">
          <cell r="I345" t="str">
            <v>CONFA</v>
          </cell>
        </row>
        <row r="346">
          <cell r="I346" t="str">
            <v>CONAM</v>
          </cell>
        </row>
        <row r="347">
          <cell r="I347" t="str">
            <v>CONAR</v>
          </cell>
        </row>
        <row r="348">
          <cell r="I348" t="str">
            <v>CONAR</v>
          </cell>
        </row>
        <row r="349">
          <cell r="I349" t="str">
            <v>CONAM</v>
          </cell>
        </row>
        <row r="350">
          <cell r="I350" t="str">
            <v>CONFA</v>
          </cell>
        </row>
        <row r="351">
          <cell r="I351" t="str">
            <v>CONAP</v>
          </cell>
        </row>
        <row r="352">
          <cell r="I352" t="str">
            <v>CONFA</v>
          </cell>
        </row>
        <row r="353">
          <cell r="I353" t="str">
            <v>CONFA</v>
          </cell>
        </row>
        <row r="354">
          <cell r="I354" t="str">
            <v>CONAR</v>
          </cell>
        </row>
        <row r="355">
          <cell r="I355" t="str">
            <v>CONFA</v>
          </cell>
        </row>
        <row r="356">
          <cell r="I356" t="str">
            <v>CONAM</v>
          </cell>
        </row>
        <row r="357">
          <cell r="I357" t="str">
            <v>CONAP</v>
          </cell>
        </row>
        <row r="358">
          <cell r="I358" t="str">
            <v>CONAP</v>
          </cell>
        </row>
        <row r="359">
          <cell r="I359" t="str">
            <v>CONAM</v>
          </cell>
        </row>
        <row r="360">
          <cell r="I360" t="str">
            <v>CONPT</v>
          </cell>
        </row>
        <row r="361">
          <cell r="I361" t="str">
            <v>CONFA</v>
          </cell>
        </row>
        <row r="362">
          <cell r="I362" t="str">
            <v>CONFA</v>
          </cell>
        </row>
        <row r="363">
          <cell r="I363" t="str">
            <v>CONPT</v>
          </cell>
        </row>
        <row r="364">
          <cell r="I364" t="str">
            <v>CONAM</v>
          </cell>
        </row>
        <row r="365">
          <cell r="I365" t="str">
            <v>CONAM</v>
          </cell>
        </row>
        <row r="366">
          <cell r="I366" t="str">
            <v>CONPD</v>
          </cell>
        </row>
        <row r="367">
          <cell r="I367" t="str">
            <v>CONAM</v>
          </cell>
        </row>
        <row r="368">
          <cell r="I368" t="str">
            <v>CONAP</v>
          </cell>
        </row>
        <row r="369">
          <cell r="I369" t="str">
            <v>CONFA</v>
          </cell>
        </row>
        <row r="370">
          <cell r="I370" t="str">
            <v>CONAR</v>
          </cell>
        </row>
        <row r="371">
          <cell r="I371" t="str">
            <v>CONFA</v>
          </cell>
        </row>
        <row r="372">
          <cell r="I372" t="str">
            <v>CONAM</v>
          </cell>
        </row>
        <row r="373">
          <cell r="I373" t="str">
            <v>CONAR</v>
          </cell>
        </row>
        <row r="374">
          <cell r="I374" t="str">
            <v>CONAR</v>
          </cell>
        </row>
        <row r="375">
          <cell r="I375" t="str">
            <v>CONAR</v>
          </cell>
        </row>
        <row r="376">
          <cell r="I376" t="str">
            <v>CONAM</v>
          </cell>
        </row>
        <row r="377">
          <cell r="I377" t="str">
            <v>CONAR</v>
          </cell>
        </row>
        <row r="378">
          <cell r="I378" t="str">
            <v>CONAM</v>
          </cell>
        </row>
        <row r="379">
          <cell r="I379" t="str">
            <v>PERMMGT</v>
          </cell>
        </row>
        <row r="380">
          <cell r="I380" t="str">
            <v>PERMMGT</v>
          </cell>
        </row>
        <row r="381">
          <cell r="I381" t="str">
            <v>PERMMGT</v>
          </cell>
        </row>
        <row r="382">
          <cell r="I382" t="str">
            <v>PERMMGT</v>
          </cell>
        </row>
        <row r="383">
          <cell r="I383" t="str">
            <v>PERMMGT</v>
          </cell>
        </row>
        <row r="384">
          <cell r="I384" t="str">
            <v>PERMMGT</v>
          </cell>
        </row>
        <row r="385">
          <cell r="I385" t="str">
            <v>CONMGT</v>
          </cell>
        </row>
        <row r="386">
          <cell r="I386" t="str">
            <v>CONMGT</v>
          </cell>
        </row>
        <row r="387">
          <cell r="I387" t="str">
            <v>PERMMGT</v>
          </cell>
        </row>
        <row r="388">
          <cell r="I388" t="str">
            <v>PERMMGT</v>
          </cell>
        </row>
        <row r="389">
          <cell r="I389" t="str">
            <v>PERMMGT</v>
          </cell>
        </row>
        <row r="390">
          <cell r="I390" t="str">
            <v>PERMMGT</v>
          </cell>
        </row>
        <row r="391">
          <cell r="I391" t="str">
            <v>PERMMGT</v>
          </cell>
        </row>
        <row r="392">
          <cell r="I392" t="str">
            <v>PERMMGT</v>
          </cell>
        </row>
        <row r="393">
          <cell r="I393" t="str">
            <v>PERMMGT</v>
          </cell>
        </row>
        <row r="394">
          <cell r="I394" t="str">
            <v>PERMMGT</v>
          </cell>
        </row>
        <row r="395">
          <cell r="I395" t="str">
            <v>PERMMGT</v>
          </cell>
        </row>
        <row r="396">
          <cell r="I396" t="str">
            <v>NOVNOV</v>
          </cell>
        </row>
        <row r="398">
          <cell r="I398" t="str">
            <v>PERMAP</v>
          </cell>
        </row>
        <row r="399">
          <cell r="I399" t="str">
            <v>PERMAR</v>
          </cell>
        </row>
        <row r="400">
          <cell r="I400" t="str">
            <v>PERMFA</v>
          </cell>
        </row>
        <row r="401">
          <cell r="I401" t="str">
            <v>PERMHRP</v>
          </cell>
        </row>
        <row r="402">
          <cell r="I402" t="str">
            <v>PERMTR</v>
          </cell>
        </row>
        <row r="403">
          <cell r="I403" t="str">
            <v>PERMAM</v>
          </cell>
        </row>
        <row r="404">
          <cell r="I404" t="str">
            <v>PERMPD</v>
          </cell>
        </row>
        <row r="405">
          <cell r="I405" t="str">
            <v>PERMOA</v>
          </cell>
        </row>
        <row r="406">
          <cell r="I406" t="str">
            <v>PERMPT</v>
          </cell>
        </row>
        <row r="407">
          <cell r="I407" t="str">
            <v>PERMPC</v>
          </cell>
        </row>
        <row r="408">
          <cell r="I408" t="str">
            <v>PERMAP</v>
          </cell>
        </row>
        <row r="409">
          <cell r="I409" t="str">
            <v>PERMAR</v>
          </cell>
        </row>
        <row r="410">
          <cell r="I410" t="str">
            <v>PERMFA</v>
          </cell>
        </row>
        <row r="411">
          <cell r="I411" t="str">
            <v>PERMHRP</v>
          </cell>
        </row>
        <row r="412">
          <cell r="I412" t="str">
            <v>PERMTR</v>
          </cell>
        </row>
        <row r="413">
          <cell r="I413" t="str">
            <v>PERMAM</v>
          </cell>
        </row>
        <row r="414">
          <cell r="I414" t="str">
            <v>PERMPD</v>
          </cell>
        </row>
        <row r="415">
          <cell r="I415" t="str">
            <v>PERMOA</v>
          </cell>
        </row>
        <row r="416">
          <cell r="I416" t="str">
            <v>PERMPT</v>
          </cell>
        </row>
        <row r="417">
          <cell r="I417" t="str">
            <v>PERMPC</v>
          </cell>
        </row>
        <row r="418">
          <cell r="I418" t="str">
            <v>PERMAP</v>
          </cell>
        </row>
        <row r="419">
          <cell r="I419" t="str">
            <v>PERMAR</v>
          </cell>
        </row>
        <row r="420">
          <cell r="I420" t="str">
            <v>PERMFA</v>
          </cell>
        </row>
        <row r="421">
          <cell r="I421" t="str">
            <v>PERMHRP</v>
          </cell>
        </row>
        <row r="422">
          <cell r="I422" t="str">
            <v>PERMTR</v>
          </cell>
        </row>
        <row r="423">
          <cell r="I423" t="str">
            <v>PERMAM</v>
          </cell>
        </row>
        <row r="424">
          <cell r="I424" t="str">
            <v>PERMPD</v>
          </cell>
        </row>
        <row r="425">
          <cell r="I425" t="str">
            <v>PERMOA</v>
          </cell>
        </row>
        <row r="426">
          <cell r="I426" t="str">
            <v>PERMPT</v>
          </cell>
        </row>
        <row r="427">
          <cell r="I427" t="str">
            <v>PERMPC</v>
          </cell>
        </row>
        <row r="428">
          <cell r="I428" t="str">
            <v>PERMAP</v>
          </cell>
        </row>
        <row r="429">
          <cell r="I429" t="str">
            <v>PERMAR</v>
          </cell>
        </row>
        <row r="430">
          <cell r="I430" t="str">
            <v>PERMFA</v>
          </cell>
        </row>
        <row r="431">
          <cell r="I431" t="str">
            <v>PERMHRP</v>
          </cell>
        </row>
        <row r="432">
          <cell r="I432" t="str">
            <v>PERMTR</v>
          </cell>
        </row>
        <row r="433">
          <cell r="I433" t="str">
            <v>PERMAM</v>
          </cell>
        </row>
        <row r="434">
          <cell r="I434" t="str">
            <v>PERMPD</v>
          </cell>
        </row>
        <row r="435">
          <cell r="I435" t="str">
            <v>PERMOA</v>
          </cell>
        </row>
        <row r="436">
          <cell r="I436" t="str">
            <v>PERMPT</v>
          </cell>
        </row>
        <row r="437">
          <cell r="I437" t="str">
            <v>PERMPC</v>
          </cell>
        </row>
        <row r="438">
          <cell r="I438" t="str">
            <v>PERMAM</v>
          </cell>
        </row>
        <row r="439">
          <cell r="I439" t="str">
            <v>PERMAM</v>
          </cell>
        </row>
        <row r="440">
          <cell r="I440" t="str">
            <v>PERMAM</v>
          </cell>
        </row>
        <row r="441">
          <cell r="I441" t="str">
            <v>PERMAM</v>
          </cell>
        </row>
        <row r="442">
          <cell r="I442" t="str">
            <v>PERMAP</v>
          </cell>
        </row>
        <row r="443">
          <cell r="I443" t="str">
            <v>PERMAP</v>
          </cell>
        </row>
        <row r="444">
          <cell r="I444" t="str">
            <v>PERMAR</v>
          </cell>
        </row>
        <row r="445">
          <cell r="I445" t="str">
            <v>PERMFA</v>
          </cell>
        </row>
        <row r="446">
          <cell r="I446" t="str">
            <v>PERMFA</v>
          </cell>
        </row>
        <row r="447">
          <cell r="I447" t="str">
            <v>PERMPD</v>
          </cell>
        </row>
        <row r="448">
          <cell r="I448" t="str">
            <v>PERMPD</v>
          </cell>
        </row>
        <row r="449">
          <cell r="I449" t="str">
            <v>PERMPD</v>
          </cell>
        </row>
        <row r="450">
          <cell r="I450" t="str">
            <v>PERMAM</v>
          </cell>
        </row>
        <row r="451">
          <cell r="I451" t="str">
            <v>PERMAM</v>
          </cell>
        </row>
        <row r="452">
          <cell r="I452" t="str">
            <v>PERMAM</v>
          </cell>
        </row>
        <row r="453">
          <cell r="I453" t="str">
            <v>PERMAM</v>
          </cell>
        </row>
        <row r="454">
          <cell r="I454" t="str">
            <v>PERMAM</v>
          </cell>
        </row>
        <row r="455">
          <cell r="I455" t="str">
            <v>PERMAM</v>
          </cell>
        </row>
        <row r="456">
          <cell r="I456" t="str">
            <v>PERMAM</v>
          </cell>
        </row>
        <row r="457">
          <cell r="I457" t="str">
            <v>PERMAM</v>
          </cell>
        </row>
        <row r="458">
          <cell r="I458" t="str">
            <v>PERMAM</v>
          </cell>
        </row>
        <row r="459">
          <cell r="I459" t="str">
            <v>PERMAM</v>
          </cell>
        </row>
        <row r="460">
          <cell r="I460" t="str">
            <v>PERMAM</v>
          </cell>
        </row>
        <row r="461">
          <cell r="I461" t="str">
            <v>PERMAM</v>
          </cell>
        </row>
        <row r="462">
          <cell r="I462" t="str">
            <v>PERMAM</v>
          </cell>
        </row>
        <row r="463">
          <cell r="I463" t="str">
            <v>PERMAM</v>
          </cell>
        </row>
        <row r="464">
          <cell r="I464" t="str">
            <v>PERMAP</v>
          </cell>
        </row>
        <row r="465">
          <cell r="I465" t="str">
            <v>PERMAP</v>
          </cell>
        </row>
        <row r="466">
          <cell r="I466" t="str">
            <v>PERMAP</v>
          </cell>
        </row>
        <row r="467">
          <cell r="I467" t="str">
            <v>PERMAP</v>
          </cell>
        </row>
        <row r="468">
          <cell r="I468" t="str">
            <v>PERMAP</v>
          </cell>
        </row>
        <row r="469">
          <cell r="I469" t="str">
            <v>PERMAR</v>
          </cell>
        </row>
        <row r="470">
          <cell r="I470" t="str">
            <v>PERMFA</v>
          </cell>
        </row>
        <row r="471">
          <cell r="I471" t="str">
            <v>PERMFA</v>
          </cell>
        </row>
        <row r="472">
          <cell r="I472" t="str">
            <v>PERMFA</v>
          </cell>
        </row>
        <row r="473">
          <cell r="I473" t="str">
            <v>PERMFA</v>
          </cell>
        </row>
        <row r="474">
          <cell r="I474" t="str">
            <v>PERMOA</v>
          </cell>
        </row>
        <row r="475">
          <cell r="I475" t="str">
            <v>PERMOA</v>
          </cell>
        </row>
        <row r="476">
          <cell r="I476" t="str">
            <v>PERMPC</v>
          </cell>
        </row>
        <row r="477">
          <cell r="I477" t="str">
            <v>CONAM</v>
          </cell>
        </row>
        <row r="478">
          <cell r="I478" t="str">
            <v>CONAP</v>
          </cell>
        </row>
        <row r="479">
          <cell r="I479" t="str">
            <v>CONAR</v>
          </cell>
        </row>
        <row r="480">
          <cell r="I480" t="str">
            <v>CONFA</v>
          </cell>
        </row>
        <row r="481">
          <cell r="I481" t="str">
            <v>CONTR</v>
          </cell>
        </row>
        <row r="585">
          <cell r="I585" t="str">
            <v/>
          </cell>
        </row>
        <row r="586">
          <cell r="I586" t="str">
            <v/>
          </cell>
        </row>
        <row r="587">
          <cell r="I587" t="str">
            <v/>
          </cell>
        </row>
        <row r="588">
          <cell r="I588" t="str">
            <v/>
          </cell>
        </row>
        <row r="589">
          <cell r="I589" t="str">
            <v/>
          </cell>
        </row>
        <row r="590">
          <cell r="I590" t="str">
            <v/>
          </cell>
        </row>
        <row r="591">
          <cell r="I591" t="str">
            <v/>
          </cell>
        </row>
        <row r="592">
          <cell r="I592" t="str">
            <v/>
          </cell>
        </row>
        <row r="593">
          <cell r="I593" t="str">
            <v/>
          </cell>
        </row>
        <row r="594">
          <cell r="I594" t="str">
            <v/>
          </cell>
        </row>
        <row r="595">
          <cell r="I595" t="str">
            <v/>
          </cell>
        </row>
        <row r="596">
          <cell r="I596" t="str">
            <v/>
          </cell>
        </row>
        <row r="597">
          <cell r="I597" t="str">
            <v/>
          </cell>
        </row>
        <row r="598">
          <cell r="I598" t="str">
            <v/>
          </cell>
        </row>
        <row r="599">
          <cell r="I599" t="str">
            <v/>
          </cell>
        </row>
        <row r="600">
          <cell r="I600" t="str">
            <v/>
          </cell>
        </row>
        <row r="601">
          <cell r="I601" t="str">
            <v/>
          </cell>
        </row>
        <row r="602">
          <cell r="I602" t="str">
            <v/>
          </cell>
        </row>
        <row r="603">
          <cell r="I603" t="str">
            <v/>
          </cell>
        </row>
        <row r="604">
          <cell r="I604" t="str">
            <v/>
          </cell>
        </row>
        <row r="605">
          <cell r="I605" t="str">
            <v/>
          </cell>
        </row>
        <row r="606">
          <cell r="I606" t="str">
            <v/>
          </cell>
        </row>
        <row r="607">
          <cell r="I607" t="str">
            <v/>
          </cell>
        </row>
        <row r="608">
          <cell r="I608" t="str">
            <v/>
          </cell>
        </row>
        <row r="609">
          <cell r="I609" t="str">
            <v/>
          </cell>
        </row>
        <row r="610">
          <cell r="I610" t="str">
            <v/>
          </cell>
        </row>
        <row r="611">
          <cell r="I611" t="str">
            <v/>
          </cell>
        </row>
        <row r="612">
          <cell r="I612" t="str">
            <v/>
          </cell>
        </row>
        <row r="613">
          <cell r="I613" t="str">
            <v/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lude"/>
      <sheetName val="Petro"/>
      <sheetName val="Paper"/>
      <sheetName val="Cement"/>
      <sheetName val="Building&amp;ceramic"/>
      <sheetName val="Distribution"/>
      <sheetName val="Property"/>
      <sheetName val="Holding"/>
      <sheetName val="SCC"/>
      <sheetName val="AM by Co"/>
    </sheetNames>
    <sheetDataSet>
      <sheetData sheetId="0" refreshError="1"/>
      <sheetData sheetId="1" refreshError="1">
        <row r="34">
          <cell r="D34">
            <v>2062</v>
          </cell>
          <cell r="E34">
            <v>26</v>
          </cell>
          <cell r="F34">
            <v>96</v>
          </cell>
          <cell r="G34">
            <v>0</v>
          </cell>
          <cell r="H34">
            <v>2</v>
          </cell>
          <cell r="I34">
            <v>0</v>
          </cell>
        </row>
      </sheetData>
      <sheetData sheetId="2" refreshError="1">
        <row r="32">
          <cell r="D32">
            <v>1563</v>
          </cell>
          <cell r="E32">
            <v>18</v>
          </cell>
          <cell r="F32">
            <v>200</v>
          </cell>
          <cell r="G32">
            <v>0</v>
          </cell>
          <cell r="H32">
            <v>0</v>
          </cell>
          <cell r="I32">
            <v>0</v>
          </cell>
        </row>
      </sheetData>
      <sheetData sheetId="3" refreshError="1">
        <row r="26">
          <cell r="D26">
            <v>1688</v>
          </cell>
          <cell r="E26">
            <v>42</v>
          </cell>
          <cell r="F26">
            <v>105</v>
          </cell>
          <cell r="G26">
            <v>5</v>
          </cell>
          <cell r="H26">
            <v>55</v>
          </cell>
          <cell r="I26">
            <v>0</v>
          </cell>
        </row>
      </sheetData>
      <sheetData sheetId="4" refreshError="1">
        <row r="37">
          <cell r="D37">
            <v>1184</v>
          </cell>
          <cell r="E37">
            <v>14</v>
          </cell>
          <cell r="F37">
            <v>50</v>
          </cell>
          <cell r="G37">
            <v>60</v>
          </cell>
          <cell r="H37">
            <v>251</v>
          </cell>
          <cell r="I37">
            <v>70</v>
          </cell>
        </row>
      </sheetData>
      <sheetData sheetId="5" refreshError="1">
        <row r="14">
          <cell r="D14">
            <v>937</v>
          </cell>
          <cell r="E14">
            <v>9</v>
          </cell>
          <cell r="F14">
            <v>250</v>
          </cell>
          <cell r="G14">
            <v>0</v>
          </cell>
          <cell r="H14">
            <v>1</v>
          </cell>
          <cell r="I14">
            <v>0</v>
          </cell>
        </row>
      </sheetData>
      <sheetData sheetId="6" refreshError="1">
        <row r="21">
          <cell r="D21">
            <v>412</v>
          </cell>
          <cell r="E21">
            <v>4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</row>
      </sheetData>
      <sheetData sheetId="7" refreshError="1">
        <row r="14">
          <cell r="D14">
            <v>357</v>
          </cell>
          <cell r="E14">
            <v>12</v>
          </cell>
          <cell r="F14">
            <v>25</v>
          </cell>
          <cell r="G14">
            <v>0</v>
          </cell>
          <cell r="H14">
            <v>40</v>
          </cell>
          <cell r="I14">
            <v>0</v>
          </cell>
        </row>
      </sheetData>
      <sheetData sheetId="8" refreshError="1">
        <row r="18">
          <cell r="C18">
            <v>412</v>
          </cell>
          <cell r="D18">
            <v>7</v>
          </cell>
          <cell r="E18">
            <v>300</v>
          </cell>
          <cell r="F18">
            <v>0</v>
          </cell>
          <cell r="G18">
            <v>0</v>
          </cell>
          <cell r="H18">
            <v>0</v>
          </cell>
        </row>
      </sheetData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BUs"/>
      <sheetName val="CDC Only"/>
    </sheetNames>
    <sheetDataSet>
      <sheetData sheetId="0">
        <row r="2">
          <cell r="B2">
            <v>25000</v>
          </cell>
        </row>
        <row r="6">
          <cell r="B6">
            <v>93750</v>
          </cell>
        </row>
        <row r="26">
          <cell r="B26">
            <v>68750</v>
          </cell>
        </row>
        <row r="33">
          <cell r="B33">
            <v>58750</v>
          </cell>
        </row>
        <row r="40">
          <cell r="B40">
            <v>31407.5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Input"/>
      <sheetName val="PaperSheet"/>
      <sheetName val="PaySlip"/>
      <sheetName val="CostPage"/>
      <sheetName val="FinanceReport"/>
      <sheetName val="WK1 Key Assumpt"/>
      <sheetName val="6 ACN Mgt View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Detailed Assumptions"/>
      <sheetName val="DNP Expense Summary"/>
      <sheetName val="Loads-IT One"/>
      <sheetName val="Blended rates"/>
      <sheetName val="Ad Hoc Reporting"/>
      <sheetName val="&gt;&gt;Analysis"/>
      <sheetName val="Infr Prov"/>
      <sheetName val="AM Team loads"/>
      <sheetName val="HD load"/>
      <sheetName val="Full Server PRice"/>
      <sheetName val="HP "/>
      <sheetName val="ITS"/>
      <sheetName val="Input_Program"/>
      <sheetName val="Activity_Report_Generater"/>
      <sheetName val="DNP_Generater"/>
      <sheetName val="report_Generator_Program"/>
      <sheetName val="Building&amp;ceramic"/>
      <sheetName val="Distribution"/>
      <sheetName val="Cement"/>
      <sheetName val="Petro"/>
      <sheetName val="Holding"/>
      <sheetName val="Paper"/>
      <sheetName val="Property"/>
      <sheetName val="SC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Detailed Assumptions"/>
      <sheetName val="DNP Expense Summary"/>
      <sheetName val="Loads-IT One"/>
      <sheetName val="Blended rates"/>
      <sheetName val="Ad Hoc Reporting"/>
      <sheetName val="&gt;&gt;Analysis"/>
      <sheetName val="Infr Prov"/>
      <sheetName val="AM Team loads"/>
      <sheetName val="HD load"/>
      <sheetName val="Full Server PRice"/>
      <sheetName val="HP "/>
      <sheetName val="ITS"/>
      <sheetName val="Input_Program"/>
      <sheetName val="Activity_Report_Generater"/>
      <sheetName val="DNP_Generater"/>
      <sheetName val="report_Generator_Program"/>
      <sheetName val="Building&amp;ceramic"/>
      <sheetName val="Distribution"/>
      <sheetName val="Cement"/>
      <sheetName val="Petro"/>
      <sheetName val="Holding"/>
      <sheetName val="Paper"/>
      <sheetName val="Property"/>
      <sheetName val="SC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rt Dialog"/>
      <sheetName val="Assumptions"/>
      <sheetName val="Tables"/>
      <sheetName val="INPUTS-----&gt;"/>
      <sheetName val="Benefits Dialog"/>
      <sheetName val="Checker Dialog"/>
      <sheetName val="Missing Rates"/>
      <sheetName val="Input Dialog"/>
      <sheetName val="Choices"/>
      <sheetName val="Maintenance"/>
      <sheetName val="Rates"/>
      <sheetName val="Loads"/>
      <sheetName val="Benefits"/>
      <sheetName val="Model Options"/>
      <sheetName val="Salary ass"/>
      <sheetName val="Labor Inputs"/>
      <sheetName val="Hardware"/>
      <sheetName val="Direct Non-Payroll"/>
      <sheetName val="DNP Exp Sum (Ven)"/>
      <sheetName val="Est Operating Budget"/>
      <sheetName val="DNP Expense Summary"/>
      <sheetName val="CALCs &amp; CONCATs--------&gt;"/>
      <sheetName val="Labor Calculations"/>
      <sheetName val="Labor Concatenations"/>
      <sheetName val="Input Box"/>
      <sheetName val="Input_Program"/>
      <sheetName val="REPORTS------&gt;"/>
      <sheetName val="Year"/>
      <sheetName val="Activity Review"/>
      <sheetName val="Venture Activity"/>
      <sheetName val="Checks"/>
      <sheetName val="Ops_Dev"/>
      <sheetName val="Ad Hoc Reporting"/>
      <sheetName val="Resource Review"/>
      <sheetName val="ADJUSTMENTS------&gt;"/>
      <sheetName val="Forced Billings"/>
      <sheetName val="Sheet1"/>
      <sheetName val=" ACP-19"/>
      <sheetName val="QUALITY--------------&gt;"/>
      <sheetName val="QC Checker"/>
      <sheetName val="Diagnostic"/>
      <sheetName val="Loads - FY2001"/>
      <sheetName val="Audit Box"/>
      <sheetName val="Revenue"/>
      <sheetName val="Activity_Report_Generater"/>
      <sheetName val="Activity Choice"/>
      <sheetName val="DNP Choice"/>
      <sheetName val="DNP_Generater"/>
      <sheetName val="Log Dialog"/>
      <sheetName val="report_Generator_Program"/>
      <sheetName val="Report Selection"/>
      <sheetName val="Direct Non_Payroll"/>
      <sheetName val="In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44">
          <cell r="F44" t="str">
            <v>Allan Ziirsen - Expat costs (no tax)</v>
          </cell>
        </row>
        <row r="45">
          <cell r="F45" t="str">
            <v>Mike Callahan - Expat costs (no tax)</v>
          </cell>
        </row>
        <row r="46">
          <cell r="F46" t="str">
            <v>US Manager - 6mths</v>
          </cell>
        </row>
        <row r="47">
          <cell r="F47" t="str">
            <v>Recruiting - Incremental</v>
          </cell>
        </row>
        <row r="49">
          <cell r="F49" t="str">
            <v>Recruiting - Attrition</v>
          </cell>
        </row>
        <row r="51">
          <cell r="F51" t="str">
            <v>Demobilization Reserve</v>
          </cell>
        </row>
        <row r="53">
          <cell r="F53" t="str">
            <v>Training</v>
          </cell>
        </row>
        <row r="54">
          <cell r="F54" t="str">
            <v>Data/Voice Comms/LN</v>
          </cell>
        </row>
        <row r="55">
          <cell r="F55" t="str">
            <v>Postage &amp; Mail &amp; Stationary</v>
          </cell>
        </row>
        <row r="56">
          <cell r="F56" t="str">
            <v>Comms (LD, Local, Mobile)</v>
          </cell>
        </row>
        <row r="57">
          <cell r="F57" t="str">
            <v>Pagers</v>
          </cell>
        </row>
        <row r="58">
          <cell r="F58" t="str">
            <v>Other comms costs</v>
          </cell>
        </row>
        <row r="59">
          <cell r="F59" t="str">
            <v>Per diem/Trevelling Expense</v>
          </cell>
        </row>
        <row r="60">
          <cell r="F60" t="str">
            <v>Faciltites &amp; Services</v>
          </cell>
        </row>
        <row r="61">
          <cell r="F61" t="str">
            <v>SC Load</v>
          </cell>
        </row>
        <row r="62">
          <cell r="F62" t="str">
            <v>Software Maintenance</v>
          </cell>
        </row>
        <row r="63">
          <cell r="F63" t="str">
            <v>Hardware Maintenance (exist)</v>
          </cell>
        </row>
        <row r="64">
          <cell r="F64" t="str">
            <v>Hardware Maintenance (new)</v>
          </cell>
        </row>
        <row r="65">
          <cell r="F65" t="str">
            <v>Rental - DCC/Lecture Hall</v>
          </cell>
        </row>
        <row r="66">
          <cell r="F66" t="str">
            <v>Rental - Operations</v>
          </cell>
        </row>
        <row r="67">
          <cell r="F67" t="str">
            <v>Rental - Development</v>
          </cell>
        </row>
        <row r="69">
          <cell r="F69" t="str">
            <v>Other rental</v>
          </cell>
        </row>
        <row r="70">
          <cell r="F70" t="str">
            <v>Office Equipment</v>
          </cell>
        </row>
        <row r="71">
          <cell r="F71" t="str">
            <v>Legal/Audit/Tax</v>
          </cell>
        </row>
        <row r="72">
          <cell r="F72" t="str">
            <v>Payroll  administration costs</v>
          </cell>
        </row>
        <row r="73">
          <cell r="F73" t="str">
            <v>One off Payroll costs (System setup)</v>
          </cell>
        </row>
        <row r="74">
          <cell r="F74" t="str">
            <v>Branding</v>
          </cell>
        </row>
        <row r="75">
          <cell r="F75" t="str">
            <v>On Call Allowance</v>
          </cell>
        </row>
        <row r="76">
          <cell r="F76" t="str">
            <v>Setup costs</v>
          </cell>
        </row>
        <row r="77">
          <cell r="F77" t="str">
            <v>PABX</v>
          </cell>
        </row>
        <row r="78">
          <cell r="F78" t="str">
            <v>Connectivity set up</v>
          </cell>
        </row>
        <row r="79">
          <cell r="F79" t="str">
            <v>Partioning</v>
          </cell>
        </row>
        <row r="80">
          <cell r="F80" t="str">
            <v>Office Furniture</v>
          </cell>
        </row>
        <row r="81">
          <cell r="F81" t="str">
            <v>Storage/insurance</v>
          </cell>
        </row>
        <row r="82">
          <cell r="F82" t="str">
            <v>Hardware Lease charge</v>
          </cell>
        </row>
        <row r="83">
          <cell r="F83" t="str">
            <v>Representation &amp; Entertainment</v>
          </cell>
        </row>
        <row r="84">
          <cell r="F84" t="str">
            <v>Government Taxes Licenses &amp; Fee</v>
          </cell>
        </row>
        <row r="85">
          <cell r="F85" t="str">
            <v>Bank Charges</v>
          </cell>
        </row>
        <row r="86">
          <cell r="F86" t="str">
            <v>Water &amp; Electricity</v>
          </cell>
        </row>
        <row r="87">
          <cell r="F87" t="str">
            <v>Insurance Expenses</v>
          </cell>
        </row>
        <row r="88">
          <cell r="F88" t="str">
            <v>Miscellanous Expense</v>
          </cell>
        </row>
        <row r="89">
          <cell r="F89" t="str">
            <v>Interest Charge on Money Cash invested</v>
          </cell>
        </row>
        <row r="91">
          <cell r="F91" t="str">
            <v>NonBillable</v>
          </cell>
        </row>
        <row r="92">
          <cell r="F92" t="str">
            <v>Pass-through DNP</v>
          </cell>
        </row>
        <row r="93">
          <cell r="F93" t="str">
            <v>Hardware purchases</v>
          </cell>
        </row>
        <row r="94">
          <cell r="F94" t="str">
            <v>Hardware Depr 1</v>
          </cell>
        </row>
        <row r="95">
          <cell r="F95" t="str">
            <v>Hardware Depr 2</v>
          </cell>
        </row>
        <row r="96">
          <cell r="F96" t="str">
            <v>Hardware Depr 3</v>
          </cell>
        </row>
        <row r="97">
          <cell r="F97" t="str">
            <v>Hardware Depr 4</v>
          </cell>
        </row>
        <row r="98">
          <cell r="F98" t="str">
            <v>Hardware Depr 5</v>
          </cell>
        </row>
        <row r="99">
          <cell r="F99" t="str">
            <v>BIP</v>
          </cell>
        </row>
        <row r="100">
          <cell r="F100" t="str">
            <v>Teaming Partner</v>
          </cell>
        </row>
        <row r="102">
          <cell r="F102" t="str">
            <v>PD Costs</v>
          </cell>
        </row>
        <row r="103">
          <cell r="F103" t="str">
            <v>PD Billings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rt Dialog"/>
      <sheetName val="Assumptions"/>
      <sheetName val="Tables"/>
      <sheetName val="INPUTS-----&gt;"/>
      <sheetName val="Benefits Dialog"/>
      <sheetName val="Checker Dialog"/>
      <sheetName val="Missing Rates"/>
      <sheetName val="Input Dialog"/>
      <sheetName val="Choices"/>
      <sheetName val="Maintenance"/>
      <sheetName val="Rates"/>
      <sheetName val="Loads"/>
      <sheetName val="Benefits"/>
      <sheetName val="Model Options"/>
      <sheetName val="Salary ass"/>
      <sheetName val="Labor Inputs"/>
      <sheetName val="Hardware"/>
      <sheetName val="Direct Non-Payroll"/>
      <sheetName val="DNP Exp Sum (Ven)"/>
      <sheetName val="Est Operating Budget"/>
      <sheetName val="DNP Expense Summary"/>
      <sheetName val="CALCs &amp; CONCATs--------&gt;"/>
      <sheetName val="Labor Calculations"/>
      <sheetName val="Labor Concatenations"/>
      <sheetName val="Input Box"/>
      <sheetName val="Input_Program"/>
      <sheetName val="REPORTS------&gt;"/>
      <sheetName val="Year"/>
      <sheetName val="Activity Review"/>
      <sheetName val="Venture Activity"/>
      <sheetName val="Checks"/>
      <sheetName val="Ops_Dev"/>
      <sheetName val="Ad Hoc Reporting"/>
      <sheetName val="Resource Review"/>
      <sheetName val="ADJUSTMENTS------&gt;"/>
      <sheetName val="Forced Billings"/>
      <sheetName val="Sheet1"/>
      <sheetName val=" ACP-19"/>
      <sheetName val="QUALITY--------------&gt;"/>
      <sheetName val="QC Checker"/>
      <sheetName val="Diagnostic"/>
      <sheetName val="Loads - FY2001"/>
      <sheetName val="Audit Box"/>
      <sheetName val="Revenue"/>
      <sheetName val="Activity_Report_Generater"/>
      <sheetName val="Activity Choice"/>
      <sheetName val="DNP Choice"/>
      <sheetName val="DNP_Generater"/>
      <sheetName val="Log Dialog"/>
      <sheetName val="report_Generator_Program"/>
      <sheetName val="Report Selection"/>
      <sheetName val="In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4">
          <cell r="F44" t="str">
            <v>Allan Ziirsen - Expat costs (no tax)</v>
          </cell>
        </row>
        <row r="45">
          <cell r="F45" t="str">
            <v>Mike Callahan - Expat costs (no tax)</v>
          </cell>
        </row>
        <row r="46">
          <cell r="F46" t="str">
            <v>US Manager - 6mths</v>
          </cell>
        </row>
        <row r="47">
          <cell r="F47" t="str">
            <v>Recruiting - Incremental</v>
          </cell>
        </row>
        <row r="49">
          <cell r="F49" t="str">
            <v>Recruiting - Attrition</v>
          </cell>
        </row>
        <row r="51">
          <cell r="F51" t="str">
            <v>Demobilization Reserve</v>
          </cell>
        </row>
        <row r="53">
          <cell r="F53" t="str">
            <v>Training</v>
          </cell>
        </row>
        <row r="54">
          <cell r="F54" t="str">
            <v>Data/Voice Comms/LN</v>
          </cell>
        </row>
        <row r="55">
          <cell r="F55" t="str">
            <v>Postage &amp; Mail &amp; Stationary</v>
          </cell>
        </row>
        <row r="56">
          <cell r="F56" t="str">
            <v>Comms (LD, Local, Mobile)</v>
          </cell>
        </row>
        <row r="57">
          <cell r="F57" t="str">
            <v>Pagers</v>
          </cell>
        </row>
        <row r="58">
          <cell r="F58" t="str">
            <v>Other comms costs</v>
          </cell>
        </row>
        <row r="59">
          <cell r="F59" t="str">
            <v>Per diem/Trevelling Expense</v>
          </cell>
        </row>
        <row r="60">
          <cell r="F60" t="str">
            <v>Faciltites &amp; Services</v>
          </cell>
        </row>
        <row r="61">
          <cell r="F61" t="str">
            <v>SC Load</v>
          </cell>
        </row>
        <row r="62">
          <cell r="F62" t="str">
            <v>Software Maintenance</v>
          </cell>
        </row>
        <row r="63">
          <cell r="F63" t="str">
            <v>Hardware Maintenance (exist)</v>
          </cell>
        </row>
        <row r="64">
          <cell r="F64" t="str">
            <v>Hardware Maintenance (new)</v>
          </cell>
        </row>
        <row r="65">
          <cell r="F65" t="str">
            <v>Rental - DCC/Lecture Hall</v>
          </cell>
        </row>
        <row r="66">
          <cell r="F66" t="str">
            <v>Rental - Operations</v>
          </cell>
        </row>
        <row r="67">
          <cell r="F67" t="str">
            <v>Rental - Development</v>
          </cell>
        </row>
        <row r="69">
          <cell r="F69" t="str">
            <v>Other rental</v>
          </cell>
        </row>
        <row r="70">
          <cell r="F70" t="str">
            <v>Office Equipment</v>
          </cell>
        </row>
        <row r="71">
          <cell r="F71" t="str">
            <v>Legal/Audit/Tax</v>
          </cell>
        </row>
        <row r="72">
          <cell r="F72" t="str">
            <v>Payroll  administration costs</v>
          </cell>
        </row>
        <row r="73">
          <cell r="F73" t="str">
            <v>One off Payroll costs (System setup)</v>
          </cell>
        </row>
        <row r="74">
          <cell r="F74" t="str">
            <v>Branding</v>
          </cell>
        </row>
        <row r="75">
          <cell r="F75" t="str">
            <v>On Call Allowance</v>
          </cell>
        </row>
        <row r="76">
          <cell r="F76" t="str">
            <v>Setup costs</v>
          </cell>
        </row>
        <row r="77">
          <cell r="F77" t="str">
            <v>PABX</v>
          </cell>
        </row>
        <row r="78">
          <cell r="F78" t="str">
            <v>Connectivity set up</v>
          </cell>
        </row>
        <row r="79">
          <cell r="F79" t="str">
            <v>Partioning</v>
          </cell>
        </row>
        <row r="80">
          <cell r="F80" t="str">
            <v>Office Furniture</v>
          </cell>
        </row>
        <row r="81">
          <cell r="F81" t="str">
            <v>Storage/insurance</v>
          </cell>
        </row>
        <row r="82">
          <cell r="F82" t="str">
            <v>Hardware Lease charge</v>
          </cell>
        </row>
        <row r="83">
          <cell r="F83" t="str">
            <v>Representation &amp; Entertainment</v>
          </cell>
        </row>
        <row r="84">
          <cell r="F84" t="str">
            <v>Government Taxes Licenses &amp; Fee</v>
          </cell>
        </row>
        <row r="85">
          <cell r="F85" t="str">
            <v>Bank Charges</v>
          </cell>
        </row>
        <row r="86">
          <cell r="F86" t="str">
            <v>Water &amp; Electricity</v>
          </cell>
        </row>
        <row r="87">
          <cell r="F87" t="str">
            <v>Insurance Expenses</v>
          </cell>
        </row>
        <row r="88">
          <cell r="F88" t="str">
            <v>Miscellanous Expense</v>
          </cell>
        </row>
        <row r="89">
          <cell r="F89" t="str">
            <v>Interest Charge on Money Cash invested</v>
          </cell>
        </row>
        <row r="91">
          <cell r="F91" t="str">
            <v>NonBillable</v>
          </cell>
        </row>
        <row r="92">
          <cell r="F92" t="str">
            <v>Pass-through DNP</v>
          </cell>
        </row>
        <row r="93">
          <cell r="F93" t="str">
            <v>Hardware purchases</v>
          </cell>
        </row>
        <row r="94">
          <cell r="F94" t="str">
            <v>Hardware Depr 1</v>
          </cell>
        </row>
        <row r="95">
          <cell r="F95" t="str">
            <v>Hardware Depr 2</v>
          </cell>
        </row>
        <row r="96">
          <cell r="F96" t="str">
            <v>Hardware Depr 3</v>
          </cell>
        </row>
        <row r="97">
          <cell r="F97" t="str">
            <v>Hardware Depr 4</v>
          </cell>
        </row>
        <row r="98">
          <cell r="F98" t="str">
            <v>Hardware Depr 5</v>
          </cell>
        </row>
        <row r="99">
          <cell r="F99" t="str">
            <v>BIP</v>
          </cell>
        </row>
        <row r="100">
          <cell r="F100" t="str">
            <v>Teaming Partner</v>
          </cell>
        </row>
        <row r="102">
          <cell r="F102" t="str">
            <v>PD Costs</v>
          </cell>
        </row>
        <row r="103">
          <cell r="F103" t="str">
            <v>PD Billings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 pricing pres"/>
      <sheetName val="Full Server PRice"/>
      <sheetName val="Server Data"/>
      <sheetName val="Analysis"/>
      <sheetName val="ppt extracts"/>
      <sheetName val="Sheet3"/>
      <sheetName val="&gt;&gt;"/>
      <sheetName val="Yr by Yr rates"/>
      <sheetName val="Analysis - IT1 K yrs full index"/>
      <sheetName val="Analysis - IT1 K yrs part index"/>
      <sheetName val="Rates"/>
    </sheetNames>
    <sheetDataSet>
      <sheetData sheetId="0"/>
      <sheetData sheetId="1" refreshError="1"/>
      <sheetData sheetId="2" refreshError="1"/>
      <sheetData sheetId="3" refreshError="1">
        <row r="1">
          <cell r="A1" t="str">
            <v>Service Category</v>
          </cell>
          <cell r="B1" t="str">
            <v>Goal Seek to SM Price</v>
          </cell>
        </row>
        <row r="2">
          <cell r="A2" t="str">
            <v>1-2 CPUs</v>
          </cell>
          <cell r="B2">
            <v>151068.9458321862</v>
          </cell>
        </row>
        <row r="3">
          <cell r="A3" t="str">
            <v>17-32 CPUs</v>
          </cell>
          <cell r="B3">
            <v>591773.5257426328</v>
          </cell>
        </row>
        <row r="4">
          <cell r="A4" t="str">
            <v>33-64 CPUs</v>
          </cell>
          <cell r="B4">
            <v>1146040.2787269298</v>
          </cell>
        </row>
        <row r="5">
          <cell r="A5" t="str">
            <v>3-8 CPUs</v>
          </cell>
          <cell r="B5">
            <v>203161.6857743194</v>
          </cell>
        </row>
        <row r="6">
          <cell r="A6" t="str">
            <v>9-16 CPUs</v>
          </cell>
          <cell r="B6">
            <v>317765.71364701237</v>
          </cell>
        </row>
      </sheetData>
      <sheetData sheetId="4" refreshError="1"/>
      <sheetData sheetId="5"/>
      <sheetData sheetId="6" refreshError="1"/>
      <sheetData sheetId="7" refreshError="1">
        <row r="7">
          <cell r="H7" t="str">
            <v>1-2 CPUs</v>
          </cell>
          <cell r="I7">
            <v>152076.07213773413</v>
          </cell>
          <cell r="J7">
            <v>153596.83285911146</v>
          </cell>
          <cell r="K7">
            <v>155132.80118770257</v>
          </cell>
          <cell r="L7">
            <v>156684.12919957959</v>
          </cell>
          <cell r="M7">
            <v>52400.983606481917</v>
          </cell>
        </row>
        <row r="8">
          <cell r="H8" t="str">
            <v>17-32 CPUs</v>
          </cell>
          <cell r="I8">
            <v>595718.68258091714</v>
          </cell>
          <cell r="J8">
            <v>601675.86940672621</v>
          </cell>
          <cell r="K8">
            <v>607692.62810079346</v>
          </cell>
          <cell r="L8">
            <v>613769.5543818014</v>
          </cell>
          <cell r="M8">
            <v>205267.30129987397</v>
          </cell>
        </row>
        <row r="9">
          <cell r="H9" t="str">
            <v>33-64 CPUs</v>
          </cell>
          <cell r="I9">
            <v>1153680.5472517761</v>
          </cell>
          <cell r="J9">
            <v>1165217.3527242937</v>
          </cell>
          <cell r="K9">
            <v>1176869.5262515368</v>
          </cell>
          <cell r="L9">
            <v>1188638.221514052</v>
          </cell>
          <cell r="M9">
            <v>397524.70322158694</v>
          </cell>
        </row>
        <row r="10">
          <cell r="H10" t="str">
            <v>3-8 CPUs</v>
          </cell>
          <cell r="I10">
            <v>204516.09701281483</v>
          </cell>
          <cell r="J10">
            <v>206561.25798294297</v>
          </cell>
          <cell r="K10">
            <v>208626.87056277244</v>
          </cell>
          <cell r="L10">
            <v>210713.13926840015</v>
          </cell>
          <cell r="M10">
            <v>70470.288298372237</v>
          </cell>
        </row>
        <row r="11">
          <cell r="H11" t="str">
            <v>9-16 CPUs</v>
          </cell>
          <cell r="I11">
            <v>319884.15173799248</v>
          </cell>
          <cell r="J11">
            <v>323082.99325537239</v>
          </cell>
          <cell r="K11">
            <v>326313.82318792609</v>
          </cell>
          <cell r="L11">
            <v>329576.96141980536</v>
          </cell>
          <cell r="M11">
            <v>110222.75862053093</v>
          </cell>
        </row>
        <row r="37">
          <cell r="H37" t="str">
            <v>1-2 CPUs</v>
          </cell>
          <cell r="I37">
            <v>152076.07213773413</v>
          </cell>
          <cell r="J37">
            <v>153596.83285911146</v>
          </cell>
          <cell r="K37">
            <v>155132.80118770257</v>
          </cell>
          <cell r="L37">
            <v>156684.12919957959</v>
          </cell>
          <cell r="M37">
            <v>52400.983606481917</v>
          </cell>
        </row>
        <row r="38">
          <cell r="H38" t="str">
            <v>17-32 CPUs</v>
          </cell>
          <cell r="I38">
            <v>595718.68258091714</v>
          </cell>
          <cell r="J38">
            <v>601675.86940672621</v>
          </cell>
          <cell r="K38">
            <v>607692.62810079346</v>
          </cell>
          <cell r="L38">
            <v>613769.5543818014</v>
          </cell>
          <cell r="M38">
            <v>205267.30129987397</v>
          </cell>
        </row>
        <row r="39">
          <cell r="H39" t="str">
            <v>33-64 CPUs</v>
          </cell>
          <cell r="I39">
            <v>1153680.5472517761</v>
          </cell>
          <cell r="J39">
            <v>1165217.3527242937</v>
          </cell>
          <cell r="K39">
            <v>1176869.5262515368</v>
          </cell>
          <cell r="L39">
            <v>1188638.221514052</v>
          </cell>
          <cell r="M39">
            <v>397524.70322158694</v>
          </cell>
        </row>
        <row r="40">
          <cell r="H40" t="str">
            <v>3-8 CPUs</v>
          </cell>
          <cell r="I40">
            <v>204516.09701281483</v>
          </cell>
          <cell r="J40">
            <v>206561.25798294297</v>
          </cell>
          <cell r="K40">
            <v>208626.87056277244</v>
          </cell>
          <cell r="L40">
            <v>210713.13926840015</v>
          </cell>
          <cell r="M40">
            <v>70470.288298372237</v>
          </cell>
        </row>
        <row r="41">
          <cell r="H41" t="str">
            <v>9-16 CPUs</v>
          </cell>
          <cell r="I41">
            <v>319884.15173799248</v>
          </cell>
          <cell r="J41">
            <v>323082.99325537239</v>
          </cell>
          <cell r="K41">
            <v>326313.82318792609</v>
          </cell>
          <cell r="L41">
            <v>329576.96141980536</v>
          </cell>
          <cell r="M41">
            <v>110222.75862053093</v>
          </cell>
        </row>
      </sheetData>
      <sheetData sheetId="8"/>
      <sheetData sheetId="9" refreshError="1"/>
      <sheetData sheetId="1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 pricing pres"/>
      <sheetName val="Full Server PRice"/>
      <sheetName val="Server Data"/>
      <sheetName val="Analysis"/>
      <sheetName val="ppt extracts"/>
      <sheetName val="Sheet3"/>
      <sheetName val="&gt;&gt;"/>
      <sheetName val="Yr by Yr rates"/>
      <sheetName val="Analysis - IT1 K yrs full index"/>
      <sheetName val="Analysis - IT1 K yrs part index"/>
      <sheetName val="Rates"/>
    </sheetNames>
    <sheetDataSet>
      <sheetData sheetId="0"/>
      <sheetData sheetId="1" refreshError="1"/>
      <sheetData sheetId="2" refreshError="1"/>
      <sheetData sheetId="3" refreshError="1">
        <row r="1">
          <cell r="A1" t="str">
            <v>Service Category</v>
          </cell>
          <cell r="B1" t="str">
            <v>Goal Seek to SM Price</v>
          </cell>
        </row>
        <row r="2">
          <cell r="A2" t="str">
            <v>1-2 CPUs</v>
          </cell>
          <cell r="B2">
            <v>151068.9458321862</v>
          </cell>
        </row>
        <row r="3">
          <cell r="A3" t="str">
            <v>17-32 CPUs</v>
          </cell>
          <cell r="B3">
            <v>591773.5257426328</v>
          </cell>
        </row>
        <row r="4">
          <cell r="A4" t="str">
            <v>33-64 CPUs</v>
          </cell>
          <cell r="B4">
            <v>1146040.2787269298</v>
          </cell>
        </row>
        <row r="5">
          <cell r="A5" t="str">
            <v>3-8 CPUs</v>
          </cell>
          <cell r="B5">
            <v>203161.6857743194</v>
          </cell>
        </row>
        <row r="6">
          <cell r="A6" t="str">
            <v>9-16 CPUs</v>
          </cell>
          <cell r="B6">
            <v>317765.71364701237</v>
          </cell>
        </row>
      </sheetData>
      <sheetData sheetId="4" refreshError="1"/>
      <sheetData sheetId="5"/>
      <sheetData sheetId="6" refreshError="1"/>
      <sheetData sheetId="7" refreshError="1">
        <row r="7">
          <cell r="H7" t="str">
            <v>1-2 CPUs</v>
          </cell>
          <cell r="I7">
            <v>152076.07213773413</v>
          </cell>
          <cell r="J7">
            <v>153596.83285911146</v>
          </cell>
          <cell r="K7">
            <v>155132.80118770257</v>
          </cell>
          <cell r="L7">
            <v>156684.12919957959</v>
          </cell>
          <cell r="M7">
            <v>52400.983606481917</v>
          </cell>
        </row>
        <row r="8">
          <cell r="H8" t="str">
            <v>17-32 CPUs</v>
          </cell>
          <cell r="I8">
            <v>595718.68258091714</v>
          </cell>
          <cell r="J8">
            <v>601675.86940672621</v>
          </cell>
          <cell r="K8">
            <v>607692.62810079346</v>
          </cell>
          <cell r="L8">
            <v>613769.5543818014</v>
          </cell>
          <cell r="M8">
            <v>205267.30129987397</v>
          </cell>
        </row>
        <row r="9">
          <cell r="H9" t="str">
            <v>33-64 CPUs</v>
          </cell>
          <cell r="I9">
            <v>1153680.5472517761</v>
          </cell>
          <cell r="J9">
            <v>1165217.3527242937</v>
          </cell>
          <cell r="K9">
            <v>1176869.5262515368</v>
          </cell>
          <cell r="L9">
            <v>1188638.221514052</v>
          </cell>
          <cell r="M9">
            <v>397524.70322158694</v>
          </cell>
        </row>
        <row r="10">
          <cell r="H10" t="str">
            <v>3-8 CPUs</v>
          </cell>
          <cell r="I10">
            <v>204516.09701281483</v>
          </cell>
          <cell r="J10">
            <v>206561.25798294297</v>
          </cell>
          <cell r="K10">
            <v>208626.87056277244</v>
          </cell>
          <cell r="L10">
            <v>210713.13926840015</v>
          </cell>
          <cell r="M10">
            <v>70470.288298372237</v>
          </cell>
        </row>
        <row r="11">
          <cell r="H11" t="str">
            <v>9-16 CPUs</v>
          </cell>
          <cell r="I11">
            <v>319884.15173799248</v>
          </cell>
          <cell r="J11">
            <v>323082.99325537239</v>
          </cell>
          <cell r="K11">
            <v>326313.82318792609</v>
          </cell>
          <cell r="L11">
            <v>329576.96141980536</v>
          </cell>
          <cell r="M11">
            <v>110222.75862053093</v>
          </cell>
        </row>
        <row r="37">
          <cell r="H37" t="str">
            <v>1-2 CPUs</v>
          </cell>
          <cell r="I37">
            <v>152076.07213773413</v>
          </cell>
          <cell r="J37">
            <v>153596.83285911146</v>
          </cell>
          <cell r="K37">
            <v>155132.80118770257</v>
          </cell>
          <cell r="L37">
            <v>156684.12919957959</v>
          </cell>
          <cell r="M37">
            <v>52400.983606481917</v>
          </cell>
        </row>
        <row r="38">
          <cell r="H38" t="str">
            <v>17-32 CPUs</v>
          </cell>
          <cell r="I38">
            <v>595718.68258091714</v>
          </cell>
          <cell r="J38">
            <v>601675.86940672621</v>
          </cell>
          <cell r="K38">
            <v>607692.62810079346</v>
          </cell>
          <cell r="L38">
            <v>613769.5543818014</v>
          </cell>
          <cell r="M38">
            <v>205267.30129987397</v>
          </cell>
        </row>
        <row r="39">
          <cell r="H39" t="str">
            <v>33-64 CPUs</v>
          </cell>
          <cell r="I39">
            <v>1153680.5472517761</v>
          </cell>
          <cell r="J39">
            <v>1165217.3527242937</v>
          </cell>
          <cell r="K39">
            <v>1176869.5262515368</v>
          </cell>
          <cell r="L39">
            <v>1188638.221514052</v>
          </cell>
          <cell r="M39">
            <v>397524.70322158694</v>
          </cell>
        </row>
        <row r="40">
          <cell r="H40" t="str">
            <v>3-8 CPUs</v>
          </cell>
          <cell r="I40">
            <v>204516.09701281483</v>
          </cell>
          <cell r="J40">
            <v>206561.25798294297</v>
          </cell>
          <cell r="K40">
            <v>208626.87056277244</v>
          </cell>
          <cell r="L40">
            <v>210713.13926840015</v>
          </cell>
          <cell r="M40">
            <v>70470.288298372237</v>
          </cell>
        </row>
        <row r="41">
          <cell r="H41" t="str">
            <v>9-16 CPUs</v>
          </cell>
          <cell r="I41">
            <v>319884.15173799248</v>
          </cell>
          <cell r="J41">
            <v>323082.99325537239</v>
          </cell>
          <cell r="K41">
            <v>326313.82318792609</v>
          </cell>
          <cell r="L41">
            <v>329576.96141980536</v>
          </cell>
          <cell r="M41">
            <v>110222.75862053093</v>
          </cell>
        </row>
      </sheetData>
      <sheetData sheetId="8"/>
      <sheetData sheetId="9" refreshError="1"/>
      <sheetData sheetId="1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ummary MTD"/>
      <sheetName val="Americas MTD"/>
      <sheetName val="Summary YTD"/>
      <sheetName val="Europe MTD"/>
      <sheetName val="Asia Pacific MTD"/>
      <sheetName val="Americas YTD"/>
      <sheetName val="Europe YTD"/>
      <sheetName val="Asia Pacific YTD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84">
          <cell r="D84" t="str">
            <v>Avanade</v>
          </cell>
        </row>
        <row r="85">
          <cell r="D85" t="str">
            <v>Accenture</v>
          </cell>
        </row>
        <row r="86">
          <cell r="D86" t="str">
            <v>Microsoft</v>
          </cell>
        </row>
        <row r="87">
          <cell r="D87" t="str">
            <v>Other</v>
          </cell>
        </row>
        <row r="91">
          <cell r="D91" t="str">
            <v>Independent</v>
          </cell>
        </row>
        <row r="92">
          <cell r="D92" t="str">
            <v>Prime to Accenture</v>
          </cell>
        </row>
        <row r="93">
          <cell r="D93" t="str">
            <v>Prime to Microsoft</v>
          </cell>
        </row>
        <row r="94">
          <cell r="D94" t="str">
            <v>Prime to Other</v>
          </cell>
        </row>
        <row r="95">
          <cell r="D95" t="str">
            <v>Sub to Accenture</v>
          </cell>
        </row>
        <row r="96">
          <cell r="D96" t="str">
            <v>Sub to Microsoft</v>
          </cell>
        </row>
        <row r="97">
          <cell r="D97" t="str">
            <v>Sub to Other</v>
          </cell>
        </row>
        <row r="98">
          <cell r="D98" t="str">
            <v>Equal to Accenture (both Prime)</v>
          </cell>
        </row>
        <row r="99">
          <cell r="D99" t="str">
            <v>Equal to Microsoft (both Prime)</v>
          </cell>
        </row>
        <row r="100">
          <cell r="D100" t="str">
            <v>Prime to Microsoft, Sub to Accenture</v>
          </cell>
        </row>
        <row r="101">
          <cell r="D101" t="str">
            <v>Prime to Microsoft, Prime to other</v>
          </cell>
        </row>
        <row r="102">
          <cell r="D102" t="str">
            <v>Prime to Microsoft, Sub to Microsoft</v>
          </cell>
        </row>
      </sheetData>
      <sheetData sheetId="9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ile พี่แอ๊ะ"/>
      <sheetName val="File ITOne"/>
      <sheetName val="ผลการ upgrade"/>
    </sheetNames>
    <sheetDataSet>
      <sheetData sheetId="0" refreshError="1"/>
      <sheetData sheetId="1" refreshError="1"/>
      <sheetData sheetId="2"/>
      <sheetData sheetId="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ch"/>
      <sheetName val="PA"/>
      <sheetName val="Sales"/>
      <sheetName val="Cost"/>
      <sheetName val="Sheet2"/>
      <sheetName val="Sheet3"/>
    </sheetNames>
    <sheetDataSet>
      <sheetData sheetId="0"/>
      <sheetData sheetId="1">
        <row r="1">
          <cell r="A1" t="str">
            <v>MatFright Group</v>
          </cell>
          <cell r="B1" t="str">
            <v>Fiscal year</v>
          </cell>
          <cell r="C1" t="str">
            <v>Period</v>
          </cell>
          <cell r="D1" t="str">
            <v>CHANNEL</v>
          </cell>
          <cell r="E1" t="str">
            <v>Cost Element</v>
          </cell>
          <cell r="F1" t="str">
            <v>SONo</v>
          </cell>
          <cell r="G1" t="str">
            <v>ShipmentNo</v>
          </cell>
          <cell r="H1" t="str">
            <v>Plant</v>
          </cell>
          <cell r="I1" t="str">
            <v>SumOfValue COCurr</v>
          </cell>
          <cell r="J1" t="str">
            <v>Posting date</v>
          </cell>
          <cell r="K1" t="str">
            <v>RefDocument no</v>
          </cell>
          <cell r="L1" t="str">
            <v>Segment text</v>
          </cell>
        </row>
        <row r="2">
          <cell r="A2" t="str">
            <v>A0101</v>
          </cell>
          <cell r="B2">
            <v>2007</v>
          </cell>
          <cell r="C2">
            <v>6</v>
          </cell>
          <cell r="D2" t="str">
            <v>RFBU</v>
          </cell>
          <cell r="E2">
            <v>401102</v>
          </cell>
          <cell r="F2" t="str">
            <v>0000000000</v>
          </cell>
          <cell r="G2" t="str">
            <v>.2123/2550</v>
          </cell>
          <cell r="H2">
            <v>9021</v>
          </cell>
          <cell r="I2">
            <v>-4500</v>
          </cell>
          <cell r="J2">
            <v>20070629</v>
          </cell>
          <cell r="K2" t="str">
            <v>ค่าเสียเวลารอลงสินค้าปลายทาง HUB จ.ขอนแก่น</v>
          </cell>
        </row>
        <row r="3">
          <cell r="A3" t="str">
            <v>A0101</v>
          </cell>
          <cell r="B3">
            <v>2007</v>
          </cell>
          <cell r="C3">
            <v>6</v>
          </cell>
          <cell r="D3" t="str">
            <v>001</v>
          </cell>
          <cell r="E3">
            <v>401102</v>
          </cell>
          <cell r="F3" t="str">
            <v>0000000000</v>
          </cell>
          <cell r="G3" t="str">
            <v>0000000000</v>
          </cell>
          <cell r="H3">
            <v>9021</v>
          </cell>
          <cell r="I3">
            <v>59952.7</v>
          </cell>
          <cell r="J3">
            <v>20070630</v>
          </cell>
          <cell r="K3" t="str">
            <v>0017001859</v>
          </cell>
          <cell r="L3" t="str">
            <v>ลดหนี้ค่าขนส่งซิเมนต์โยกหน่วยงาน</v>
          </cell>
        </row>
        <row r="4">
          <cell r="A4" t="str">
            <v>A0101</v>
          </cell>
          <cell r="B4">
            <v>2007</v>
          </cell>
          <cell r="C4">
            <v>6</v>
          </cell>
          <cell r="D4" t="str">
            <v>001</v>
          </cell>
          <cell r="E4">
            <v>601802</v>
          </cell>
          <cell r="F4" t="str">
            <v>0000000000</v>
          </cell>
          <cell r="G4" t="str">
            <v>0000000000</v>
          </cell>
          <cell r="H4">
            <v>9021</v>
          </cell>
          <cell r="I4">
            <v>-0.02</v>
          </cell>
          <cell r="J4">
            <v>20070625</v>
          </cell>
          <cell r="K4" t="str">
            <v>1000540110</v>
          </cell>
        </row>
        <row r="5">
          <cell r="A5" t="str">
            <v>A0101</v>
          </cell>
          <cell r="B5">
            <v>2007</v>
          </cell>
          <cell r="C5">
            <v>6</v>
          </cell>
          <cell r="D5" t="str">
            <v>001</v>
          </cell>
          <cell r="E5">
            <v>601802</v>
          </cell>
          <cell r="F5" t="str">
            <v>0000000000</v>
          </cell>
          <cell r="G5" t="str">
            <v>0000000000</v>
          </cell>
          <cell r="H5">
            <v>9021</v>
          </cell>
          <cell r="I5">
            <v>281.44</v>
          </cell>
          <cell r="J5">
            <v>20070627</v>
          </cell>
          <cell r="K5" t="str">
            <v>1000550467</v>
          </cell>
        </row>
        <row r="6">
          <cell r="A6" t="str">
            <v>A0101</v>
          </cell>
          <cell r="B6">
            <v>2007</v>
          </cell>
          <cell r="C6">
            <v>6</v>
          </cell>
          <cell r="D6" t="str">
            <v>001</v>
          </cell>
          <cell r="E6">
            <v>601802</v>
          </cell>
          <cell r="F6" t="str">
            <v>0000000000</v>
          </cell>
          <cell r="G6" t="str">
            <v>0000000000</v>
          </cell>
          <cell r="H6">
            <v>9021</v>
          </cell>
          <cell r="I6">
            <v>576.29999999999995</v>
          </cell>
          <cell r="J6">
            <v>20070627</v>
          </cell>
          <cell r="K6" t="str">
            <v>1000550438</v>
          </cell>
        </row>
        <row r="7">
          <cell r="A7" t="str">
            <v>A0101</v>
          </cell>
          <cell r="B7">
            <v>2007</v>
          </cell>
          <cell r="C7">
            <v>6</v>
          </cell>
          <cell r="D7" t="str">
            <v>001</v>
          </cell>
          <cell r="E7">
            <v>601802</v>
          </cell>
          <cell r="F7" t="str">
            <v>0000000000</v>
          </cell>
          <cell r="G7" t="str">
            <v>0000000000</v>
          </cell>
          <cell r="H7">
            <v>9021</v>
          </cell>
          <cell r="I7">
            <v>-3848.4</v>
          </cell>
          <cell r="J7">
            <v>20070627</v>
          </cell>
          <cell r="K7" t="str">
            <v>1000550412</v>
          </cell>
        </row>
        <row r="8">
          <cell r="A8" t="str">
            <v>A0101</v>
          </cell>
          <cell r="B8">
            <v>2007</v>
          </cell>
          <cell r="C8">
            <v>6</v>
          </cell>
          <cell r="D8" t="str">
            <v>001</v>
          </cell>
          <cell r="E8">
            <v>601802</v>
          </cell>
          <cell r="F8" t="str">
            <v>0000000000</v>
          </cell>
          <cell r="G8" t="str">
            <v>0000000000</v>
          </cell>
          <cell r="H8">
            <v>9021</v>
          </cell>
          <cell r="I8">
            <v>-8448.23</v>
          </cell>
          <cell r="J8">
            <v>20070627</v>
          </cell>
          <cell r="K8" t="str">
            <v>1000550407</v>
          </cell>
        </row>
        <row r="9">
          <cell r="A9" t="str">
            <v>A0101</v>
          </cell>
          <cell r="B9">
            <v>2007</v>
          </cell>
          <cell r="C9">
            <v>6</v>
          </cell>
          <cell r="D9" t="str">
            <v>001</v>
          </cell>
          <cell r="E9">
            <v>601802</v>
          </cell>
          <cell r="F9" t="str">
            <v>0000000000</v>
          </cell>
          <cell r="G9" t="str">
            <v>0000000000</v>
          </cell>
          <cell r="H9">
            <v>9021</v>
          </cell>
          <cell r="I9">
            <v>-2231.7399999999998</v>
          </cell>
          <cell r="J9">
            <v>20070627</v>
          </cell>
          <cell r="K9" t="str">
            <v>0400000158</v>
          </cell>
        </row>
        <row r="10">
          <cell r="A10" t="str">
            <v>A0101</v>
          </cell>
          <cell r="B10">
            <v>2007</v>
          </cell>
          <cell r="C10">
            <v>6</v>
          </cell>
          <cell r="D10" t="str">
            <v>001</v>
          </cell>
          <cell r="E10">
            <v>601802</v>
          </cell>
          <cell r="F10" t="str">
            <v>0000000000</v>
          </cell>
          <cell r="G10" t="str">
            <v>0000000000</v>
          </cell>
          <cell r="H10">
            <v>9021</v>
          </cell>
          <cell r="I10">
            <v>-679.5</v>
          </cell>
          <cell r="J10">
            <v>20070626</v>
          </cell>
          <cell r="K10" t="str">
            <v>1000548325</v>
          </cell>
        </row>
        <row r="11">
          <cell r="A11" t="str">
            <v>A0101</v>
          </cell>
          <cell r="B11">
            <v>2007</v>
          </cell>
          <cell r="C11">
            <v>6</v>
          </cell>
          <cell r="D11" t="str">
            <v>001</v>
          </cell>
          <cell r="E11">
            <v>601802</v>
          </cell>
          <cell r="F11" t="str">
            <v>0000000000</v>
          </cell>
          <cell r="G11" t="str">
            <v>0000000000</v>
          </cell>
          <cell r="H11">
            <v>9021</v>
          </cell>
          <cell r="I11">
            <v>4054.63</v>
          </cell>
          <cell r="J11">
            <v>20070626</v>
          </cell>
          <cell r="K11" t="str">
            <v>1000548321</v>
          </cell>
        </row>
        <row r="12">
          <cell r="A12" t="str">
            <v>A0101</v>
          </cell>
          <cell r="B12">
            <v>2007</v>
          </cell>
          <cell r="C12">
            <v>6</v>
          </cell>
          <cell r="D12" t="str">
            <v>001</v>
          </cell>
          <cell r="E12">
            <v>601802</v>
          </cell>
          <cell r="F12" t="str">
            <v>0000000000</v>
          </cell>
          <cell r="G12" t="str">
            <v>0000000000</v>
          </cell>
          <cell r="H12">
            <v>9021</v>
          </cell>
          <cell r="I12">
            <v>2799.91</v>
          </cell>
          <cell r="J12">
            <v>20070626</v>
          </cell>
          <cell r="K12" t="str">
            <v>1000547000</v>
          </cell>
        </row>
        <row r="13">
          <cell r="A13" t="str">
            <v>A0101</v>
          </cell>
          <cell r="B13">
            <v>2007</v>
          </cell>
          <cell r="C13">
            <v>6</v>
          </cell>
          <cell r="D13" t="str">
            <v>001</v>
          </cell>
          <cell r="E13">
            <v>601802</v>
          </cell>
          <cell r="F13" t="str">
            <v>0000000000</v>
          </cell>
          <cell r="G13" t="str">
            <v>0000000000</v>
          </cell>
          <cell r="H13">
            <v>9021</v>
          </cell>
          <cell r="I13">
            <v>6326.59</v>
          </cell>
          <cell r="J13">
            <v>20070626</v>
          </cell>
          <cell r="K13" t="str">
            <v>1000546997</v>
          </cell>
        </row>
        <row r="14">
          <cell r="A14" t="str">
            <v>A0101</v>
          </cell>
          <cell r="B14">
            <v>2007</v>
          </cell>
          <cell r="C14">
            <v>6</v>
          </cell>
          <cell r="D14" t="str">
            <v>001</v>
          </cell>
          <cell r="E14">
            <v>601802</v>
          </cell>
          <cell r="F14" t="str">
            <v>0000000000</v>
          </cell>
          <cell r="G14" t="str">
            <v>0000000000</v>
          </cell>
          <cell r="H14">
            <v>9021</v>
          </cell>
          <cell r="I14">
            <v>12011.23</v>
          </cell>
          <cell r="J14">
            <v>20070626</v>
          </cell>
          <cell r="K14" t="str">
            <v>1000546965</v>
          </cell>
        </row>
        <row r="15">
          <cell r="A15" t="str">
            <v>A0101</v>
          </cell>
          <cell r="B15">
            <v>2007</v>
          </cell>
          <cell r="C15">
            <v>6</v>
          </cell>
          <cell r="D15" t="str">
            <v>001</v>
          </cell>
          <cell r="E15">
            <v>601802</v>
          </cell>
          <cell r="F15" t="str">
            <v>0000000000</v>
          </cell>
          <cell r="G15" t="str">
            <v>0000000000</v>
          </cell>
          <cell r="H15">
            <v>9021</v>
          </cell>
          <cell r="I15">
            <v>24844.1</v>
          </cell>
          <cell r="J15">
            <v>20070626</v>
          </cell>
          <cell r="K15" t="str">
            <v>1000546963</v>
          </cell>
        </row>
        <row r="16">
          <cell r="A16" t="str">
            <v>A0101</v>
          </cell>
          <cell r="B16">
            <v>2007</v>
          </cell>
          <cell r="C16">
            <v>6</v>
          </cell>
          <cell r="D16" t="str">
            <v>001</v>
          </cell>
          <cell r="E16">
            <v>601802</v>
          </cell>
          <cell r="F16" t="str">
            <v>0000000000</v>
          </cell>
          <cell r="G16" t="str">
            <v>0000000000</v>
          </cell>
          <cell r="H16">
            <v>9021</v>
          </cell>
          <cell r="I16">
            <v>2494.5700000000002</v>
          </cell>
          <cell r="J16">
            <v>20070626</v>
          </cell>
          <cell r="K16" t="str">
            <v>1000546961</v>
          </cell>
        </row>
        <row r="17">
          <cell r="A17" t="str">
            <v>A0101</v>
          </cell>
          <cell r="B17">
            <v>2007</v>
          </cell>
          <cell r="C17">
            <v>6</v>
          </cell>
          <cell r="D17" t="str">
            <v>001</v>
          </cell>
          <cell r="E17">
            <v>601802</v>
          </cell>
          <cell r="F17" t="str">
            <v>0000000000</v>
          </cell>
          <cell r="G17" t="str">
            <v>0000000000</v>
          </cell>
          <cell r="H17">
            <v>9021</v>
          </cell>
          <cell r="I17">
            <v>8072.91</v>
          </cell>
          <cell r="J17">
            <v>20070626</v>
          </cell>
          <cell r="K17" t="str">
            <v>1000546959</v>
          </cell>
        </row>
        <row r="18">
          <cell r="A18" t="str">
            <v>A0101</v>
          </cell>
          <cell r="B18">
            <v>2007</v>
          </cell>
          <cell r="C18">
            <v>6</v>
          </cell>
          <cell r="D18" t="str">
            <v>001</v>
          </cell>
          <cell r="E18">
            <v>601802</v>
          </cell>
          <cell r="F18" t="str">
            <v>0000000000</v>
          </cell>
          <cell r="G18" t="str">
            <v>0000000000</v>
          </cell>
          <cell r="H18">
            <v>9021</v>
          </cell>
          <cell r="I18">
            <v>-15703.39</v>
          </cell>
          <cell r="J18">
            <v>20070625</v>
          </cell>
          <cell r="K18" t="str">
            <v>0400000182</v>
          </cell>
        </row>
        <row r="19">
          <cell r="A19" t="str">
            <v>A0101</v>
          </cell>
          <cell r="B19">
            <v>2007</v>
          </cell>
          <cell r="C19">
            <v>6</v>
          </cell>
          <cell r="D19" t="str">
            <v>001</v>
          </cell>
          <cell r="E19">
            <v>601802</v>
          </cell>
          <cell r="F19" t="str">
            <v>0000000000</v>
          </cell>
          <cell r="G19" t="str">
            <v>0000000000</v>
          </cell>
          <cell r="H19">
            <v>9021</v>
          </cell>
          <cell r="I19">
            <v>2200.09</v>
          </cell>
          <cell r="J19">
            <v>20070621</v>
          </cell>
          <cell r="K19" t="str">
            <v>1000530125</v>
          </cell>
        </row>
        <row r="20">
          <cell r="A20" t="str">
            <v>A0101</v>
          </cell>
          <cell r="B20">
            <v>2007</v>
          </cell>
          <cell r="C20">
            <v>6</v>
          </cell>
          <cell r="D20" t="str">
            <v>001</v>
          </cell>
          <cell r="E20">
            <v>601802</v>
          </cell>
          <cell r="F20" t="str">
            <v>0000000000</v>
          </cell>
          <cell r="G20" t="str">
            <v>0000000000</v>
          </cell>
          <cell r="H20">
            <v>9021</v>
          </cell>
          <cell r="I20">
            <v>3334.06</v>
          </cell>
          <cell r="J20">
            <v>20070621</v>
          </cell>
          <cell r="K20" t="str">
            <v>1000530147</v>
          </cell>
        </row>
        <row r="21">
          <cell r="A21" t="str">
            <v>A0101</v>
          </cell>
          <cell r="B21">
            <v>2007</v>
          </cell>
          <cell r="C21">
            <v>6</v>
          </cell>
          <cell r="D21" t="str">
            <v>001</v>
          </cell>
          <cell r="E21">
            <v>601802</v>
          </cell>
          <cell r="F21" t="str">
            <v>0000000000</v>
          </cell>
          <cell r="G21" t="str">
            <v>0000000000</v>
          </cell>
          <cell r="H21">
            <v>9021</v>
          </cell>
          <cell r="I21">
            <v>2025.46</v>
          </cell>
          <cell r="J21">
            <v>20070621</v>
          </cell>
          <cell r="K21" t="str">
            <v>1000530148</v>
          </cell>
        </row>
        <row r="22">
          <cell r="A22" t="str">
            <v>A0101</v>
          </cell>
          <cell r="B22">
            <v>2007</v>
          </cell>
          <cell r="C22">
            <v>6</v>
          </cell>
          <cell r="D22" t="str">
            <v>001</v>
          </cell>
          <cell r="E22">
            <v>601802</v>
          </cell>
          <cell r="F22" t="str">
            <v>0000000000</v>
          </cell>
          <cell r="G22" t="str">
            <v>0000000000</v>
          </cell>
          <cell r="H22">
            <v>9021</v>
          </cell>
          <cell r="I22">
            <v>-333.22</v>
          </cell>
          <cell r="J22">
            <v>20070621</v>
          </cell>
          <cell r="K22" t="str">
            <v>1000530153</v>
          </cell>
        </row>
        <row r="23">
          <cell r="A23" t="str">
            <v>A0101</v>
          </cell>
          <cell r="B23">
            <v>2007</v>
          </cell>
          <cell r="C23">
            <v>6</v>
          </cell>
          <cell r="D23" t="str">
            <v>001</v>
          </cell>
          <cell r="E23">
            <v>601802</v>
          </cell>
          <cell r="F23" t="str">
            <v>0000000000</v>
          </cell>
          <cell r="G23" t="str">
            <v>0000000000</v>
          </cell>
          <cell r="H23">
            <v>9021</v>
          </cell>
          <cell r="I23">
            <v>-41309.269999999997</v>
          </cell>
          <cell r="J23">
            <v>20070625</v>
          </cell>
          <cell r="K23" t="str">
            <v>0400000137</v>
          </cell>
        </row>
        <row r="24">
          <cell r="A24" t="str">
            <v>A0101</v>
          </cell>
          <cell r="B24">
            <v>2007</v>
          </cell>
          <cell r="C24">
            <v>6</v>
          </cell>
          <cell r="D24" t="str">
            <v>001</v>
          </cell>
          <cell r="E24">
            <v>601802</v>
          </cell>
          <cell r="F24" t="str">
            <v>0000000000</v>
          </cell>
          <cell r="G24" t="str">
            <v>0000000000</v>
          </cell>
          <cell r="H24">
            <v>9021</v>
          </cell>
          <cell r="I24">
            <v>3698.26</v>
          </cell>
          <cell r="J24">
            <v>20070626</v>
          </cell>
          <cell r="K24" t="str">
            <v>1000546893</v>
          </cell>
        </row>
        <row r="25">
          <cell r="A25" t="str">
            <v>A0101</v>
          </cell>
          <cell r="B25">
            <v>2007</v>
          </cell>
          <cell r="C25">
            <v>6</v>
          </cell>
          <cell r="D25" t="str">
            <v>001</v>
          </cell>
          <cell r="E25">
            <v>601802</v>
          </cell>
          <cell r="F25" t="str">
            <v>0000000000</v>
          </cell>
          <cell r="G25" t="str">
            <v>0000000000</v>
          </cell>
          <cell r="H25">
            <v>9021</v>
          </cell>
          <cell r="I25">
            <v>-11947.24</v>
          </cell>
          <cell r="J25">
            <v>20070625</v>
          </cell>
          <cell r="K25" t="str">
            <v>0400000179</v>
          </cell>
        </row>
        <row r="26">
          <cell r="A26" t="str">
            <v>A0101</v>
          </cell>
          <cell r="B26">
            <v>2007</v>
          </cell>
          <cell r="C26">
            <v>6</v>
          </cell>
          <cell r="D26" t="str">
            <v>001</v>
          </cell>
          <cell r="E26">
            <v>601802</v>
          </cell>
          <cell r="F26" t="str">
            <v>0000000000</v>
          </cell>
          <cell r="G26" t="str">
            <v>0000000000</v>
          </cell>
          <cell r="H26">
            <v>9021</v>
          </cell>
          <cell r="I26">
            <v>3341.68</v>
          </cell>
          <cell r="J26">
            <v>20070626</v>
          </cell>
          <cell r="K26" t="str">
            <v>1000546891</v>
          </cell>
        </row>
        <row r="27">
          <cell r="A27" t="str">
            <v>A0101</v>
          </cell>
          <cell r="B27">
            <v>2007</v>
          </cell>
          <cell r="C27">
            <v>6</v>
          </cell>
          <cell r="D27" t="str">
            <v>001</v>
          </cell>
          <cell r="E27">
            <v>601802</v>
          </cell>
          <cell r="F27" t="str">
            <v>0000000000</v>
          </cell>
          <cell r="G27" t="str">
            <v>0000000000</v>
          </cell>
          <cell r="H27">
            <v>9021</v>
          </cell>
          <cell r="I27">
            <v>-5289.389999999994</v>
          </cell>
          <cell r="J27">
            <v>20070625</v>
          </cell>
          <cell r="K27" t="str">
            <v>0400000184</v>
          </cell>
        </row>
        <row r="28">
          <cell r="A28" t="str">
            <v>A0101</v>
          </cell>
          <cell r="B28">
            <v>2007</v>
          </cell>
          <cell r="C28">
            <v>6</v>
          </cell>
          <cell r="D28" t="str">
            <v>001</v>
          </cell>
          <cell r="E28">
            <v>601802</v>
          </cell>
          <cell r="F28" t="str">
            <v>0000000000</v>
          </cell>
          <cell r="G28" t="str">
            <v>0000000000</v>
          </cell>
          <cell r="H28">
            <v>9021</v>
          </cell>
          <cell r="I28">
            <v>-229380.96</v>
          </cell>
          <cell r="J28">
            <v>20070625</v>
          </cell>
          <cell r="K28" t="str">
            <v>0400000188</v>
          </cell>
        </row>
        <row r="29">
          <cell r="A29" t="str">
            <v>A0101</v>
          </cell>
          <cell r="B29">
            <v>2007</v>
          </cell>
          <cell r="C29">
            <v>6</v>
          </cell>
          <cell r="D29" t="str">
            <v>001</v>
          </cell>
          <cell r="E29">
            <v>601802</v>
          </cell>
          <cell r="F29" t="str">
            <v>0000000000</v>
          </cell>
          <cell r="G29" t="str">
            <v>0000000000</v>
          </cell>
          <cell r="H29">
            <v>9021</v>
          </cell>
          <cell r="I29">
            <v>-3691.4</v>
          </cell>
          <cell r="J29">
            <v>20070625</v>
          </cell>
          <cell r="K29" t="str">
            <v>0400000191</v>
          </cell>
        </row>
        <row r="30">
          <cell r="A30" t="str">
            <v>A0101</v>
          </cell>
          <cell r="B30">
            <v>2007</v>
          </cell>
          <cell r="C30">
            <v>6</v>
          </cell>
          <cell r="D30" t="str">
            <v>001</v>
          </cell>
          <cell r="E30">
            <v>601802</v>
          </cell>
          <cell r="F30" t="str">
            <v>0000000000</v>
          </cell>
          <cell r="G30" t="str">
            <v>0000000000</v>
          </cell>
          <cell r="H30">
            <v>9021</v>
          </cell>
          <cell r="I30">
            <v>-16038.91</v>
          </cell>
          <cell r="J30">
            <v>20070625</v>
          </cell>
          <cell r="K30" t="str">
            <v>0400000218</v>
          </cell>
        </row>
        <row r="31">
          <cell r="A31" t="str">
            <v>A0101</v>
          </cell>
          <cell r="B31">
            <v>2007</v>
          </cell>
          <cell r="C31">
            <v>6</v>
          </cell>
          <cell r="D31" t="str">
            <v>001</v>
          </cell>
          <cell r="E31">
            <v>601802</v>
          </cell>
          <cell r="F31" t="str">
            <v>0000000000</v>
          </cell>
          <cell r="G31" t="str">
            <v>0000000000</v>
          </cell>
          <cell r="H31">
            <v>9021</v>
          </cell>
          <cell r="I31">
            <v>-18026.5</v>
          </cell>
          <cell r="J31">
            <v>20070625</v>
          </cell>
          <cell r="K31" t="str">
            <v>0400000234</v>
          </cell>
        </row>
        <row r="32">
          <cell r="A32" t="str">
            <v>A0101</v>
          </cell>
          <cell r="B32">
            <v>2007</v>
          </cell>
          <cell r="C32">
            <v>6</v>
          </cell>
          <cell r="D32" t="str">
            <v>001</v>
          </cell>
          <cell r="E32">
            <v>601802</v>
          </cell>
          <cell r="F32" t="str">
            <v>0000000000</v>
          </cell>
          <cell r="G32" t="str">
            <v>0000000000</v>
          </cell>
          <cell r="H32">
            <v>9021</v>
          </cell>
          <cell r="I32">
            <v>-18.899999999999999</v>
          </cell>
          <cell r="J32">
            <v>20070627</v>
          </cell>
          <cell r="K32" t="str">
            <v>1000551507</v>
          </cell>
        </row>
        <row r="33">
          <cell r="A33" t="str">
            <v>A0101</v>
          </cell>
          <cell r="B33">
            <v>2007</v>
          </cell>
          <cell r="C33">
            <v>6</v>
          </cell>
          <cell r="D33" t="str">
            <v>001</v>
          </cell>
          <cell r="E33">
            <v>601802</v>
          </cell>
          <cell r="F33" t="str">
            <v>0000000000</v>
          </cell>
          <cell r="G33" t="str">
            <v>0000000000</v>
          </cell>
          <cell r="H33">
            <v>9021</v>
          </cell>
          <cell r="I33">
            <v>-6313.13</v>
          </cell>
          <cell r="J33">
            <v>20070625</v>
          </cell>
          <cell r="K33" t="str">
            <v>0400000138</v>
          </cell>
        </row>
        <row r="34">
          <cell r="A34" t="str">
            <v>A0101</v>
          </cell>
          <cell r="B34">
            <v>2007</v>
          </cell>
          <cell r="C34">
            <v>6</v>
          </cell>
          <cell r="D34" t="str">
            <v>001</v>
          </cell>
          <cell r="E34">
            <v>601802</v>
          </cell>
          <cell r="F34" t="str">
            <v>0000000000</v>
          </cell>
          <cell r="G34" t="str">
            <v>0000000000</v>
          </cell>
          <cell r="H34">
            <v>9021</v>
          </cell>
          <cell r="I34">
            <v>-11284.41</v>
          </cell>
          <cell r="J34">
            <v>20070627</v>
          </cell>
          <cell r="K34" t="str">
            <v>1000550547</v>
          </cell>
        </row>
        <row r="35">
          <cell r="A35" t="str">
            <v>A0101</v>
          </cell>
          <cell r="B35">
            <v>2007</v>
          </cell>
          <cell r="C35">
            <v>6</v>
          </cell>
          <cell r="D35" t="str">
            <v>001</v>
          </cell>
          <cell r="E35">
            <v>601802</v>
          </cell>
          <cell r="F35" t="str">
            <v>0000000000</v>
          </cell>
          <cell r="G35" t="str">
            <v>0000000000</v>
          </cell>
          <cell r="H35">
            <v>9021</v>
          </cell>
          <cell r="I35">
            <v>7.0000000000000007E-2</v>
          </cell>
          <cell r="J35">
            <v>20070628</v>
          </cell>
          <cell r="K35" t="str">
            <v>1000555157</v>
          </cell>
        </row>
        <row r="36">
          <cell r="A36" t="str">
            <v>A0101</v>
          </cell>
          <cell r="B36">
            <v>2007</v>
          </cell>
          <cell r="C36">
            <v>6</v>
          </cell>
          <cell r="D36" t="str">
            <v>001</v>
          </cell>
          <cell r="E36">
            <v>601802</v>
          </cell>
          <cell r="F36" t="str">
            <v>0000000000</v>
          </cell>
          <cell r="G36" t="str">
            <v>0000000000</v>
          </cell>
          <cell r="H36">
            <v>9021</v>
          </cell>
          <cell r="I36">
            <v>2907.22</v>
          </cell>
          <cell r="J36">
            <v>20070628</v>
          </cell>
          <cell r="K36" t="str">
            <v>1000557856</v>
          </cell>
        </row>
        <row r="37">
          <cell r="A37" t="str">
            <v>A0101</v>
          </cell>
          <cell r="B37">
            <v>2007</v>
          </cell>
          <cell r="C37">
            <v>6</v>
          </cell>
          <cell r="D37" t="str">
            <v>001</v>
          </cell>
          <cell r="E37">
            <v>601802</v>
          </cell>
          <cell r="F37" t="str">
            <v>0000000000</v>
          </cell>
          <cell r="G37" t="str">
            <v>0000000000</v>
          </cell>
          <cell r="H37">
            <v>9021</v>
          </cell>
          <cell r="I37">
            <v>-22267.919999999998</v>
          </cell>
          <cell r="J37">
            <v>20070628</v>
          </cell>
          <cell r="K37" t="str">
            <v>1000557915</v>
          </cell>
        </row>
        <row r="38">
          <cell r="A38" t="str">
            <v>A0101</v>
          </cell>
          <cell r="B38">
            <v>2007</v>
          </cell>
          <cell r="C38">
            <v>6</v>
          </cell>
          <cell r="D38" t="str">
            <v>001</v>
          </cell>
          <cell r="E38">
            <v>601802</v>
          </cell>
          <cell r="F38" t="str">
            <v>0000000000</v>
          </cell>
          <cell r="G38" t="str">
            <v>0000000000</v>
          </cell>
          <cell r="H38">
            <v>9021</v>
          </cell>
          <cell r="I38">
            <v>-11033.65</v>
          </cell>
          <cell r="J38">
            <v>20070628</v>
          </cell>
          <cell r="K38" t="str">
            <v>1000558032</v>
          </cell>
        </row>
        <row r="39">
          <cell r="A39" t="str">
            <v>A0101</v>
          </cell>
          <cell r="B39">
            <v>2007</v>
          </cell>
          <cell r="C39">
            <v>6</v>
          </cell>
          <cell r="D39" t="str">
            <v>001</v>
          </cell>
          <cell r="E39">
            <v>601802</v>
          </cell>
          <cell r="F39" t="str">
            <v>0000000000</v>
          </cell>
          <cell r="G39" t="str">
            <v>0000000000</v>
          </cell>
          <cell r="H39">
            <v>9021</v>
          </cell>
          <cell r="I39">
            <v>-903.13</v>
          </cell>
          <cell r="J39">
            <v>20070628</v>
          </cell>
          <cell r="K39" t="str">
            <v>1000555087</v>
          </cell>
        </row>
        <row r="40">
          <cell r="A40" t="str">
            <v>A0101</v>
          </cell>
          <cell r="B40">
            <v>2007</v>
          </cell>
          <cell r="C40">
            <v>6</v>
          </cell>
          <cell r="D40" t="str">
            <v>001</v>
          </cell>
          <cell r="E40">
            <v>601802</v>
          </cell>
          <cell r="F40" t="str">
            <v>0000000000</v>
          </cell>
          <cell r="G40" t="str">
            <v>0000000000</v>
          </cell>
          <cell r="H40">
            <v>9021</v>
          </cell>
          <cell r="I40">
            <v>-1529.82</v>
          </cell>
          <cell r="J40">
            <v>20070628</v>
          </cell>
          <cell r="K40" t="str">
            <v>1000555022</v>
          </cell>
        </row>
        <row r="41">
          <cell r="A41" t="str">
            <v>A0101</v>
          </cell>
          <cell r="B41">
            <v>2007</v>
          </cell>
          <cell r="C41">
            <v>6</v>
          </cell>
          <cell r="D41" t="str">
            <v>001</v>
          </cell>
          <cell r="E41">
            <v>601802</v>
          </cell>
          <cell r="F41" t="str">
            <v>0000000000</v>
          </cell>
          <cell r="G41" t="str">
            <v>0000000000</v>
          </cell>
          <cell r="H41">
            <v>9021</v>
          </cell>
          <cell r="I41">
            <v>1855.7</v>
          </cell>
          <cell r="J41">
            <v>20070628</v>
          </cell>
          <cell r="K41" t="str">
            <v>1000554533</v>
          </cell>
        </row>
        <row r="42">
          <cell r="A42" t="str">
            <v>A0101</v>
          </cell>
          <cell r="B42">
            <v>2007</v>
          </cell>
          <cell r="C42">
            <v>6</v>
          </cell>
          <cell r="D42" t="str">
            <v>001</v>
          </cell>
          <cell r="E42">
            <v>601802</v>
          </cell>
          <cell r="F42" t="str">
            <v>0000000000</v>
          </cell>
          <cell r="G42" t="str">
            <v>0000000000</v>
          </cell>
          <cell r="H42">
            <v>9021</v>
          </cell>
          <cell r="I42">
            <v>-266.33</v>
          </cell>
          <cell r="J42">
            <v>20070627</v>
          </cell>
          <cell r="K42" t="str">
            <v>1000551736</v>
          </cell>
        </row>
        <row r="43">
          <cell r="A43" t="str">
            <v>A0101</v>
          </cell>
          <cell r="B43">
            <v>2007</v>
          </cell>
          <cell r="C43">
            <v>6</v>
          </cell>
          <cell r="D43" t="str">
            <v>001</v>
          </cell>
          <cell r="E43">
            <v>601802</v>
          </cell>
          <cell r="F43" t="str">
            <v>0000000000</v>
          </cell>
          <cell r="G43" t="str">
            <v>0000000000</v>
          </cell>
          <cell r="H43">
            <v>9021</v>
          </cell>
          <cell r="I43">
            <v>1412.98</v>
          </cell>
          <cell r="J43">
            <v>20070627</v>
          </cell>
          <cell r="K43" t="str">
            <v>1000552358</v>
          </cell>
        </row>
        <row r="44">
          <cell r="A44" t="str">
            <v>A0101</v>
          </cell>
          <cell r="B44">
            <v>2007</v>
          </cell>
          <cell r="C44">
            <v>6</v>
          </cell>
          <cell r="D44" t="str">
            <v>001</v>
          </cell>
          <cell r="E44">
            <v>601802</v>
          </cell>
          <cell r="F44" t="str">
            <v>0000000000</v>
          </cell>
          <cell r="G44" t="str">
            <v>0000000000</v>
          </cell>
          <cell r="H44">
            <v>9021</v>
          </cell>
          <cell r="I44">
            <v>-11006.64</v>
          </cell>
          <cell r="J44">
            <v>20070627</v>
          </cell>
          <cell r="K44" t="str">
            <v>1000552363</v>
          </cell>
        </row>
        <row r="45">
          <cell r="A45" t="str">
            <v>A0101</v>
          </cell>
          <cell r="B45">
            <v>2007</v>
          </cell>
          <cell r="C45">
            <v>6</v>
          </cell>
          <cell r="D45" t="str">
            <v>001</v>
          </cell>
          <cell r="E45">
            <v>601802</v>
          </cell>
          <cell r="F45" t="str">
            <v>0000000000</v>
          </cell>
          <cell r="G45" t="str">
            <v>0000000000</v>
          </cell>
          <cell r="H45">
            <v>9021</v>
          </cell>
          <cell r="I45">
            <v>586.39</v>
          </cell>
          <cell r="J45">
            <v>20070627</v>
          </cell>
          <cell r="K45" t="str">
            <v>1000552438</v>
          </cell>
        </row>
        <row r="46">
          <cell r="A46" t="str">
            <v>A0101</v>
          </cell>
          <cell r="B46">
            <v>2007</v>
          </cell>
          <cell r="C46">
            <v>6</v>
          </cell>
          <cell r="D46" t="str">
            <v>001</v>
          </cell>
          <cell r="E46">
            <v>601802</v>
          </cell>
          <cell r="F46" t="str">
            <v>0000000000</v>
          </cell>
          <cell r="G46" t="str">
            <v>0000000000</v>
          </cell>
          <cell r="H46">
            <v>9021</v>
          </cell>
          <cell r="I46">
            <v>-386.07</v>
          </cell>
          <cell r="J46">
            <v>20070628</v>
          </cell>
          <cell r="K46" t="str">
            <v>1000555092</v>
          </cell>
        </row>
        <row r="47">
          <cell r="A47" t="str">
            <v>A0101</v>
          </cell>
          <cell r="B47">
            <v>2007</v>
          </cell>
          <cell r="C47">
            <v>6</v>
          </cell>
          <cell r="D47" t="str">
            <v>001</v>
          </cell>
          <cell r="E47">
            <v>601802</v>
          </cell>
          <cell r="F47" t="str">
            <v>0000000000</v>
          </cell>
          <cell r="G47" t="str">
            <v>0000000000</v>
          </cell>
          <cell r="H47">
            <v>9021</v>
          </cell>
          <cell r="I47">
            <v>-11018.21</v>
          </cell>
          <cell r="J47">
            <v>20070627</v>
          </cell>
          <cell r="K47" t="str">
            <v>1000552446</v>
          </cell>
        </row>
        <row r="48">
          <cell r="A48" t="str">
            <v>A0101</v>
          </cell>
          <cell r="B48">
            <v>2007</v>
          </cell>
          <cell r="C48">
            <v>6</v>
          </cell>
          <cell r="D48" t="str">
            <v>001</v>
          </cell>
          <cell r="E48">
            <v>601802</v>
          </cell>
          <cell r="F48" t="str">
            <v>0000000000</v>
          </cell>
          <cell r="G48" t="str">
            <v>0000000000</v>
          </cell>
          <cell r="H48">
            <v>9021</v>
          </cell>
          <cell r="I48">
            <v>-11218.83</v>
          </cell>
          <cell r="J48">
            <v>20070627</v>
          </cell>
          <cell r="K48" t="str">
            <v>1000550590</v>
          </cell>
        </row>
        <row r="49">
          <cell r="A49" t="str">
            <v>A0101</v>
          </cell>
          <cell r="B49">
            <v>2007</v>
          </cell>
          <cell r="C49">
            <v>6</v>
          </cell>
          <cell r="D49" t="str">
            <v>001</v>
          </cell>
          <cell r="E49">
            <v>601802</v>
          </cell>
          <cell r="F49" t="str">
            <v>0000000000</v>
          </cell>
          <cell r="G49" t="str">
            <v>0000000000</v>
          </cell>
          <cell r="H49">
            <v>9021</v>
          </cell>
          <cell r="I49">
            <v>-596.29</v>
          </cell>
          <cell r="J49">
            <v>20070628</v>
          </cell>
          <cell r="K49" t="str">
            <v>1000554604</v>
          </cell>
        </row>
        <row r="50">
          <cell r="A50" t="str">
            <v>A0101</v>
          </cell>
          <cell r="B50">
            <v>2007</v>
          </cell>
          <cell r="C50">
            <v>6</v>
          </cell>
          <cell r="D50" t="str">
            <v>001</v>
          </cell>
          <cell r="E50">
            <v>601802</v>
          </cell>
          <cell r="F50" t="str">
            <v>0000000000</v>
          </cell>
          <cell r="G50" t="str">
            <v>0000000000</v>
          </cell>
          <cell r="H50">
            <v>9021</v>
          </cell>
          <cell r="I50">
            <v>-1188.3599999999999</v>
          </cell>
          <cell r="J50">
            <v>20070628</v>
          </cell>
          <cell r="K50" t="str">
            <v>1000554688</v>
          </cell>
        </row>
        <row r="51">
          <cell r="A51" t="str">
            <v>A0101</v>
          </cell>
          <cell r="B51">
            <v>2007</v>
          </cell>
          <cell r="C51">
            <v>6</v>
          </cell>
          <cell r="D51" t="str">
            <v>001</v>
          </cell>
          <cell r="E51">
            <v>601802</v>
          </cell>
          <cell r="F51" t="str">
            <v>0000000000</v>
          </cell>
          <cell r="G51" t="str">
            <v>0000000000</v>
          </cell>
          <cell r="H51">
            <v>9021</v>
          </cell>
          <cell r="I51">
            <v>-678.37</v>
          </cell>
          <cell r="J51">
            <v>20070628</v>
          </cell>
          <cell r="K51" t="str">
            <v>1000554692</v>
          </cell>
        </row>
        <row r="52">
          <cell r="A52" t="str">
            <v>A0101</v>
          </cell>
          <cell r="B52">
            <v>2007</v>
          </cell>
          <cell r="C52">
            <v>6</v>
          </cell>
          <cell r="D52" t="str">
            <v>001</v>
          </cell>
          <cell r="E52">
            <v>601802</v>
          </cell>
          <cell r="F52" t="str">
            <v>0000000000</v>
          </cell>
          <cell r="G52" t="str">
            <v>0000000000</v>
          </cell>
          <cell r="H52">
            <v>9021</v>
          </cell>
          <cell r="I52">
            <v>-1405.59</v>
          </cell>
          <cell r="J52">
            <v>20070628</v>
          </cell>
          <cell r="K52" t="str">
            <v>1000554872</v>
          </cell>
        </row>
        <row r="53">
          <cell r="A53" t="str">
            <v>A0101</v>
          </cell>
          <cell r="B53">
            <v>2007</v>
          </cell>
          <cell r="C53">
            <v>6</v>
          </cell>
          <cell r="D53" t="str">
            <v>001</v>
          </cell>
          <cell r="E53">
            <v>601802</v>
          </cell>
          <cell r="F53" t="str">
            <v>0000000000</v>
          </cell>
          <cell r="G53" t="str">
            <v>0000000000</v>
          </cell>
          <cell r="H53">
            <v>9021</v>
          </cell>
          <cell r="I53">
            <v>-1564.25</v>
          </cell>
          <cell r="J53">
            <v>20070628</v>
          </cell>
          <cell r="K53" t="str">
            <v>1000554949</v>
          </cell>
        </row>
        <row r="54">
          <cell r="A54" t="str">
            <v>A0101</v>
          </cell>
          <cell r="B54">
            <v>2007</v>
          </cell>
          <cell r="C54">
            <v>6</v>
          </cell>
          <cell r="D54" t="str">
            <v>001</v>
          </cell>
          <cell r="E54">
            <v>601802</v>
          </cell>
          <cell r="F54" t="str">
            <v>0000000000</v>
          </cell>
          <cell r="G54" t="str">
            <v>0000000000</v>
          </cell>
          <cell r="H54">
            <v>9021</v>
          </cell>
          <cell r="I54">
            <v>-1399.29</v>
          </cell>
          <cell r="J54">
            <v>20070628</v>
          </cell>
          <cell r="K54" t="str">
            <v>1000554953</v>
          </cell>
        </row>
        <row r="55">
          <cell r="A55" t="str">
            <v>A0101</v>
          </cell>
          <cell r="B55">
            <v>2007</v>
          </cell>
          <cell r="C55">
            <v>6</v>
          </cell>
          <cell r="D55" t="str">
            <v>001</v>
          </cell>
          <cell r="E55">
            <v>601802</v>
          </cell>
          <cell r="F55" t="str">
            <v>0000000000</v>
          </cell>
          <cell r="G55" t="str">
            <v>0000000000</v>
          </cell>
          <cell r="H55">
            <v>9021</v>
          </cell>
          <cell r="I55">
            <v>-10910.19</v>
          </cell>
          <cell r="J55">
            <v>20070627</v>
          </cell>
          <cell r="K55" t="str">
            <v>1000552441</v>
          </cell>
        </row>
        <row r="56">
          <cell r="A56" t="str">
            <v>A0101</v>
          </cell>
          <cell r="B56">
            <v>2007</v>
          </cell>
          <cell r="C56">
            <v>6</v>
          </cell>
          <cell r="D56" t="str">
            <v>001</v>
          </cell>
          <cell r="E56">
            <v>601802</v>
          </cell>
          <cell r="F56" t="str">
            <v>0000000000</v>
          </cell>
          <cell r="G56" t="str">
            <v>0000000000</v>
          </cell>
          <cell r="H56">
            <v>9021</v>
          </cell>
          <cell r="I56">
            <v>5944.52</v>
          </cell>
          <cell r="J56">
            <v>20070620</v>
          </cell>
          <cell r="K56" t="str">
            <v>1000527220</v>
          </cell>
        </row>
        <row r="57">
          <cell r="A57" t="str">
            <v>A0101</v>
          </cell>
          <cell r="B57">
            <v>2007</v>
          </cell>
          <cell r="C57">
            <v>6</v>
          </cell>
          <cell r="D57" t="str">
            <v>001</v>
          </cell>
          <cell r="E57">
            <v>601802</v>
          </cell>
          <cell r="F57" t="str">
            <v>0000000000</v>
          </cell>
          <cell r="G57" t="str">
            <v>0000000000</v>
          </cell>
          <cell r="H57">
            <v>9021</v>
          </cell>
          <cell r="I57">
            <v>3086.77</v>
          </cell>
          <cell r="J57">
            <v>20070621</v>
          </cell>
          <cell r="K57" t="str">
            <v>1000530123</v>
          </cell>
        </row>
        <row r="58">
          <cell r="A58" t="str">
            <v>A0101</v>
          </cell>
          <cell r="B58">
            <v>2007</v>
          </cell>
          <cell r="C58">
            <v>6</v>
          </cell>
          <cell r="D58" t="str">
            <v>001</v>
          </cell>
          <cell r="E58">
            <v>601802</v>
          </cell>
          <cell r="F58" t="str">
            <v>0000000000</v>
          </cell>
          <cell r="G58" t="str">
            <v>0000000000</v>
          </cell>
          <cell r="H58">
            <v>9021</v>
          </cell>
          <cell r="I58">
            <v>-11018.21</v>
          </cell>
          <cell r="J58">
            <v>20070620</v>
          </cell>
          <cell r="K58" t="str">
            <v>1000527767</v>
          </cell>
        </row>
        <row r="59">
          <cell r="A59" t="str">
            <v>A0101</v>
          </cell>
          <cell r="B59">
            <v>2007</v>
          </cell>
          <cell r="C59">
            <v>6</v>
          </cell>
          <cell r="D59" t="str">
            <v>001</v>
          </cell>
          <cell r="E59">
            <v>601802</v>
          </cell>
          <cell r="F59" t="str">
            <v>0000000000</v>
          </cell>
          <cell r="G59" t="str">
            <v>0000000000</v>
          </cell>
          <cell r="H59">
            <v>9021</v>
          </cell>
          <cell r="I59">
            <v>-2722.61</v>
          </cell>
          <cell r="J59">
            <v>20070608</v>
          </cell>
          <cell r="K59" t="str">
            <v>1000486425</v>
          </cell>
        </row>
        <row r="60">
          <cell r="A60" t="str">
            <v>A0101</v>
          </cell>
          <cell r="B60">
            <v>2007</v>
          </cell>
          <cell r="C60">
            <v>6</v>
          </cell>
          <cell r="D60" t="str">
            <v>001</v>
          </cell>
          <cell r="E60">
            <v>601802</v>
          </cell>
          <cell r="F60" t="str">
            <v>0000000000</v>
          </cell>
          <cell r="G60" t="str">
            <v>0000000000</v>
          </cell>
          <cell r="H60">
            <v>9021</v>
          </cell>
          <cell r="I60">
            <v>-45.4</v>
          </cell>
          <cell r="J60">
            <v>20070606</v>
          </cell>
          <cell r="K60" t="str">
            <v>1000481867</v>
          </cell>
        </row>
        <row r="61">
          <cell r="A61" t="str">
            <v>A0101</v>
          </cell>
          <cell r="B61">
            <v>2007</v>
          </cell>
          <cell r="C61">
            <v>6</v>
          </cell>
          <cell r="D61" t="str">
            <v>001</v>
          </cell>
          <cell r="E61">
            <v>601802</v>
          </cell>
          <cell r="F61" t="str">
            <v>0000000000</v>
          </cell>
          <cell r="G61" t="str">
            <v>0000000000</v>
          </cell>
          <cell r="H61">
            <v>9021</v>
          </cell>
          <cell r="I61">
            <v>-4269.25</v>
          </cell>
          <cell r="J61">
            <v>20070613</v>
          </cell>
          <cell r="K61" t="str">
            <v>1000502337</v>
          </cell>
        </row>
        <row r="62">
          <cell r="A62" t="str">
            <v>A0101</v>
          </cell>
          <cell r="B62">
            <v>2007</v>
          </cell>
          <cell r="C62">
            <v>6</v>
          </cell>
          <cell r="D62" t="str">
            <v>001</v>
          </cell>
          <cell r="E62">
            <v>601802</v>
          </cell>
          <cell r="F62" t="str">
            <v>0000000000</v>
          </cell>
          <cell r="G62" t="str">
            <v>0000000000</v>
          </cell>
          <cell r="H62">
            <v>9021</v>
          </cell>
          <cell r="I62">
            <v>-431.43</v>
          </cell>
          <cell r="J62">
            <v>20070613</v>
          </cell>
          <cell r="K62" t="str">
            <v>1000501661</v>
          </cell>
        </row>
        <row r="63">
          <cell r="A63" t="str">
            <v>A0101</v>
          </cell>
          <cell r="B63">
            <v>2007</v>
          </cell>
          <cell r="C63">
            <v>6</v>
          </cell>
          <cell r="D63" t="str">
            <v>001</v>
          </cell>
          <cell r="E63">
            <v>601802</v>
          </cell>
          <cell r="F63" t="str">
            <v>0000000000</v>
          </cell>
          <cell r="G63" t="str">
            <v>0000000000</v>
          </cell>
          <cell r="H63">
            <v>9021</v>
          </cell>
          <cell r="I63">
            <v>5322.49</v>
          </cell>
          <cell r="J63">
            <v>20070608</v>
          </cell>
          <cell r="K63" t="str">
            <v>1000489061</v>
          </cell>
        </row>
        <row r="64">
          <cell r="A64" t="str">
            <v>A0101</v>
          </cell>
          <cell r="B64">
            <v>2007</v>
          </cell>
          <cell r="C64">
            <v>6</v>
          </cell>
          <cell r="D64" t="str">
            <v>001</v>
          </cell>
          <cell r="E64">
            <v>601802</v>
          </cell>
          <cell r="F64" t="str">
            <v>0000000000</v>
          </cell>
          <cell r="G64" t="str">
            <v>0000000000</v>
          </cell>
          <cell r="H64">
            <v>9021</v>
          </cell>
          <cell r="I64">
            <v>195.92</v>
          </cell>
          <cell r="J64">
            <v>20070608</v>
          </cell>
          <cell r="K64" t="str">
            <v>1000487497</v>
          </cell>
        </row>
        <row r="65">
          <cell r="A65" t="str">
            <v>A0101</v>
          </cell>
          <cell r="B65">
            <v>2007</v>
          </cell>
          <cell r="C65">
            <v>6</v>
          </cell>
          <cell r="D65" t="str">
            <v>001</v>
          </cell>
          <cell r="E65">
            <v>601802</v>
          </cell>
          <cell r="F65" t="str">
            <v>0000000000</v>
          </cell>
          <cell r="G65" t="str">
            <v>0000000000</v>
          </cell>
          <cell r="H65">
            <v>9021</v>
          </cell>
          <cell r="I65">
            <v>3245.27</v>
          </cell>
          <cell r="J65">
            <v>20070608</v>
          </cell>
          <cell r="K65" t="str">
            <v>1000487284</v>
          </cell>
        </row>
        <row r="66">
          <cell r="A66" t="str">
            <v>A0101</v>
          </cell>
          <cell r="B66">
            <v>2007</v>
          </cell>
          <cell r="C66">
            <v>6</v>
          </cell>
          <cell r="D66" t="str">
            <v>001</v>
          </cell>
          <cell r="E66">
            <v>601802</v>
          </cell>
          <cell r="F66" t="str">
            <v>0000000000</v>
          </cell>
          <cell r="G66" t="str">
            <v>0000000000</v>
          </cell>
          <cell r="H66">
            <v>9021</v>
          </cell>
          <cell r="I66">
            <v>7179.99</v>
          </cell>
          <cell r="J66">
            <v>20070608</v>
          </cell>
          <cell r="K66" t="str">
            <v>1000487281</v>
          </cell>
        </row>
        <row r="67">
          <cell r="A67" t="str">
            <v>A0101</v>
          </cell>
          <cell r="B67">
            <v>2007</v>
          </cell>
          <cell r="C67">
            <v>6</v>
          </cell>
          <cell r="D67" t="str">
            <v>001</v>
          </cell>
          <cell r="E67">
            <v>601802</v>
          </cell>
          <cell r="F67" t="str">
            <v>0000000000</v>
          </cell>
          <cell r="G67" t="str">
            <v>0000000000</v>
          </cell>
          <cell r="H67">
            <v>9021</v>
          </cell>
          <cell r="I67">
            <v>1669.92</v>
          </cell>
          <cell r="J67">
            <v>20070608</v>
          </cell>
          <cell r="K67" t="str">
            <v>1000487280</v>
          </cell>
        </row>
        <row r="68">
          <cell r="A68" t="str">
            <v>A0101</v>
          </cell>
          <cell r="B68">
            <v>2007</v>
          </cell>
          <cell r="C68">
            <v>6</v>
          </cell>
          <cell r="D68" t="str">
            <v>001</v>
          </cell>
          <cell r="E68">
            <v>601802</v>
          </cell>
          <cell r="F68" t="str">
            <v>0000000000</v>
          </cell>
          <cell r="G68" t="str">
            <v>0000000000</v>
          </cell>
          <cell r="H68">
            <v>9021</v>
          </cell>
          <cell r="I68">
            <v>-3448.68</v>
          </cell>
          <cell r="J68">
            <v>20070608</v>
          </cell>
          <cell r="K68" t="str">
            <v>1000487186</v>
          </cell>
        </row>
        <row r="69">
          <cell r="A69" t="str">
            <v>A0101</v>
          </cell>
          <cell r="B69">
            <v>2007</v>
          </cell>
          <cell r="C69">
            <v>6</v>
          </cell>
          <cell r="D69" t="str">
            <v>001</v>
          </cell>
          <cell r="E69">
            <v>601802</v>
          </cell>
          <cell r="F69" t="str">
            <v>0000000000</v>
          </cell>
          <cell r="G69" t="str">
            <v>0000000000</v>
          </cell>
          <cell r="H69">
            <v>9021</v>
          </cell>
          <cell r="I69">
            <v>187.66</v>
          </cell>
          <cell r="J69">
            <v>20070608</v>
          </cell>
          <cell r="K69" t="str">
            <v>1000487177</v>
          </cell>
        </row>
        <row r="70">
          <cell r="A70" t="str">
            <v>A0101</v>
          </cell>
          <cell r="B70">
            <v>2007</v>
          </cell>
          <cell r="C70">
            <v>6</v>
          </cell>
          <cell r="D70" t="str">
            <v>001</v>
          </cell>
          <cell r="E70">
            <v>601802</v>
          </cell>
          <cell r="F70" t="str">
            <v>0000000000</v>
          </cell>
          <cell r="G70" t="str">
            <v>0000000000</v>
          </cell>
          <cell r="H70">
            <v>9021</v>
          </cell>
          <cell r="I70">
            <v>-5944.52</v>
          </cell>
          <cell r="J70">
            <v>20070608</v>
          </cell>
          <cell r="K70" t="str">
            <v>1000487165</v>
          </cell>
        </row>
        <row r="71">
          <cell r="A71" t="str">
            <v>A0101</v>
          </cell>
          <cell r="B71">
            <v>2007</v>
          </cell>
          <cell r="C71">
            <v>6</v>
          </cell>
          <cell r="D71" t="str">
            <v>001</v>
          </cell>
          <cell r="E71">
            <v>601802</v>
          </cell>
          <cell r="F71" t="str">
            <v>0000000000</v>
          </cell>
          <cell r="G71" t="str">
            <v>0000000000</v>
          </cell>
          <cell r="H71">
            <v>9021</v>
          </cell>
          <cell r="I71">
            <v>-2907.22</v>
          </cell>
          <cell r="J71">
            <v>20070608</v>
          </cell>
          <cell r="K71" t="str">
            <v>1000487159</v>
          </cell>
        </row>
        <row r="72">
          <cell r="A72" t="str">
            <v>A0101</v>
          </cell>
          <cell r="B72">
            <v>2007</v>
          </cell>
          <cell r="C72">
            <v>6</v>
          </cell>
          <cell r="D72" t="str">
            <v>001</v>
          </cell>
          <cell r="E72">
            <v>601802</v>
          </cell>
          <cell r="F72" t="str">
            <v>0000000000</v>
          </cell>
          <cell r="G72" t="str">
            <v>0000000000</v>
          </cell>
          <cell r="H72">
            <v>9021</v>
          </cell>
          <cell r="I72">
            <v>-2907.22</v>
          </cell>
          <cell r="J72">
            <v>20070608</v>
          </cell>
          <cell r="K72" t="str">
            <v>1000487063</v>
          </cell>
        </row>
        <row r="73">
          <cell r="A73" t="str">
            <v>A0101</v>
          </cell>
          <cell r="B73">
            <v>2007</v>
          </cell>
          <cell r="C73">
            <v>6</v>
          </cell>
          <cell r="D73" t="str">
            <v>001</v>
          </cell>
          <cell r="E73">
            <v>601802</v>
          </cell>
          <cell r="F73" t="str">
            <v>0000000000</v>
          </cell>
          <cell r="G73" t="str">
            <v>0000000000</v>
          </cell>
          <cell r="H73">
            <v>9021</v>
          </cell>
          <cell r="I73">
            <v>-644.57000000000005</v>
          </cell>
          <cell r="J73">
            <v>20070613</v>
          </cell>
          <cell r="K73" t="str">
            <v>1000502455</v>
          </cell>
        </row>
        <row r="74">
          <cell r="A74" t="str">
            <v>A0101</v>
          </cell>
          <cell r="B74">
            <v>2007</v>
          </cell>
          <cell r="C74">
            <v>6</v>
          </cell>
          <cell r="D74" t="str">
            <v>001</v>
          </cell>
          <cell r="E74">
            <v>601802</v>
          </cell>
          <cell r="F74" t="str">
            <v>0000000000</v>
          </cell>
          <cell r="G74" t="str">
            <v>0000000000</v>
          </cell>
          <cell r="H74">
            <v>9021</v>
          </cell>
          <cell r="I74">
            <v>7723.59</v>
          </cell>
          <cell r="J74">
            <v>20070606</v>
          </cell>
          <cell r="K74" t="str">
            <v>1000481951</v>
          </cell>
        </row>
        <row r="75">
          <cell r="A75" t="str">
            <v>A0101</v>
          </cell>
          <cell r="B75">
            <v>2007</v>
          </cell>
          <cell r="C75">
            <v>6</v>
          </cell>
          <cell r="D75" t="str">
            <v>001</v>
          </cell>
          <cell r="E75">
            <v>601802</v>
          </cell>
          <cell r="F75" t="str">
            <v>0000000000</v>
          </cell>
          <cell r="G75" t="str">
            <v>0000000000</v>
          </cell>
          <cell r="H75">
            <v>9021</v>
          </cell>
          <cell r="I75">
            <v>16583.27</v>
          </cell>
          <cell r="J75">
            <v>20070606</v>
          </cell>
          <cell r="K75" t="str">
            <v>1000481936</v>
          </cell>
        </row>
        <row r="76">
          <cell r="A76" t="str">
            <v>A0101</v>
          </cell>
          <cell r="B76">
            <v>2007</v>
          </cell>
          <cell r="C76">
            <v>6</v>
          </cell>
          <cell r="D76" t="str">
            <v>001</v>
          </cell>
          <cell r="E76">
            <v>601802</v>
          </cell>
          <cell r="F76" t="str">
            <v>0000000000</v>
          </cell>
          <cell r="G76" t="str">
            <v>0000000000</v>
          </cell>
          <cell r="H76">
            <v>9021</v>
          </cell>
          <cell r="I76">
            <v>4485.7700000000004</v>
          </cell>
          <cell r="J76">
            <v>20070606</v>
          </cell>
          <cell r="K76" t="str">
            <v>1000481939</v>
          </cell>
        </row>
        <row r="77">
          <cell r="A77" t="str">
            <v>A0101</v>
          </cell>
          <cell r="B77">
            <v>2007</v>
          </cell>
          <cell r="C77">
            <v>6</v>
          </cell>
          <cell r="D77" t="str">
            <v>001</v>
          </cell>
          <cell r="E77">
            <v>601802</v>
          </cell>
          <cell r="F77" t="str">
            <v>0000000000</v>
          </cell>
          <cell r="G77" t="str">
            <v>0000000000</v>
          </cell>
          <cell r="H77">
            <v>9021</v>
          </cell>
          <cell r="I77">
            <v>9144.84</v>
          </cell>
          <cell r="J77">
            <v>20070606</v>
          </cell>
          <cell r="K77" t="str">
            <v>1000481941</v>
          </cell>
        </row>
        <row r="78">
          <cell r="A78" t="str">
            <v>A0101</v>
          </cell>
          <cell r="B78">
            <v>2007</v>
          </cell>
          <cell r="C78">
            <v>6</v>
          </cell>
          <cell r="D78" t="str">
            <v>001</v>
          </cell>
          <cell r="E78">
            <v>601802</v>
          </cell>
          <cell r="F78" t="str">
            <v>0000000000</v>
          </cell>
          <cell r="G78" t="str">
            <v>0000000000</v>
          </cell>
          <cell r="H78">
            <v>9021</v>
          </cell>
          <cell r="I78">
            <v>4929.05</v>
          </cell>
          <cell r="J78">
            <v>20070606</v>
          </cell>
          <cell r="K78" t="str">
            <v>1000481944</v>
          </cell>
        </row>
        <row r="79">
          <cell r="A79" t="str">
            <v>A0101</v>
          </cell>
          <cell r="B79">
            <v>2007</v>
          </cell>
          <cell r="C79">
            <v>6</v>
          </cell>
          <cell r="D79" t="str">
            <v>001</v>
          </cell>
          <cell r="E79">
            <v>601802</v>
          </cell>
          <cell r="F79" t="str">
            <v>0000000000</v>
          </cell>
          <cell r="G79" t="str">
            <v>0000000000</v>
          </cell>
          <cell r="H79">
            <v>9021</v>
          </cell>
          <cell r="I79">
            <v>2907.22</v>
          </cell>
          <cell r="J79">
            <v>20070608</v>
          </cell>
          <cell r="K79" t="str">
            <v>1000487059</v>
          </cell>
        </row>
        <row r="80">
          <cell r="A80" t="str">
            <v>A0101</v>
          </cell>
          <cell r="B80">
            <v>2007</v>
          </cell>
          <cell r="C80">
            <v>6</v>
          </cell>
          <cell r="D80" t="str">
            <v>001</v>
          </cell>
          <cell r="E80">
            <v>601802</v>
          </cell>
          <cell r="F80" t="str">
            <v>0000000000</v>
          </cell>
          <cell r="G80" t="str">
            <v>0000000000</v>
          </cell>
          <cell r="H80">
            <v>9021</v>
          </cell>
          <cell r="I80">
            <v>2329.37</v>
          </cell>
          <cell r="J80">
            <v>20070606</v>
          </cell>
          <cell r="K80" t="str">
            <v>1000481949</v>
          </cell>
        </row>
        <row r="81">
          <cell r="A81" t="str">
            <v>A0101</v>
          </cell>
          <cell r="B81">
            <v>2007</v>
          </cell>
          <cell r="C81">
            <v>6</v>
          </cell>
          <cell r="D81" t="str">
            <v>001</v>
          </cell>
          <cell r="E81">
            <v>601802</v>
          </cell>
          <cell r="F81" t="str">
            <v>0000000000</v>
          </cell>
          <cell r="G81" t="str">
            <v>0000000000</v>
          </cell>
          <cell r="H81">
            <v>9021</v>
          </cell>
          <cell r="I81">
            <v>-2391.2199999999998</v>
          </cell>
          <cell r="J81">
            <v>20070608</v>
          </cell>
          <cell r="K81" t="str">
            <v>1000486965</v>
          </cell>
        </row>
        <row r="82">
          <cell r="A82" t="str">
            <v>A0101</v>
          </cell>
          <cell r="B82">
            <v>2007</v>
          </cell>
          <cell r="C82">
            <v>6</v>
          </cell>
          <cell r="D82" t="str">
            <v>001</v>
          </cell>
          <cell r="E82">
            <v>601802</v>
          </cell>
          <cell r="F82" t="str">
            <v>0000000000</v>
          </cell>
          <cell r="G82" t="str">
            <v>0000000000</v>
          </cell>
          <cell r="H82">
            <v>9021</v>
          </cell>
          <cell r="I82">
            <v>2975.18</v>
          </cell>
          <cell r="J82">
            <v>20070606</v>
          </cell>
          <cell r="K82" t="str">
            <v>1000481965</v>
          </cell>
        </row>
        <row r="83">
          <cell r="A83" t="str">
            <v>A0101</v>
          </cell>
          <cell r="B83">
            <v>2007</v>
          </cell>
          <cell r="C83">
            <v>6</v>
          </cell>
          <cell r="D83" t="str">
            <v>001</v>
          </cell>
          <cell r="E83">
            <v>601802</v>
          </cell>
          <cell r="F83" t="str">
            <v>0000000000</v>
          </cell>
          <cell r="G83" t="str">
            <v>0000000000</v>
          </cell>
          <cell r="H83">
            <v>9021</v>
          </cell>
          <cell r="I83">
            <v>-0.01</v>
          </cell>
          <cell r="J83">
            <v>20070606</v>
          </cell>
          <cell r="K83" t="str">
            <v>1000481997</v>
          </cell>
        </row>
        <row r="84">
          <cell r="A84" t="str">
            <v>A0101</v>
          </cell>
          <cell r="B84">
            <v>2007</v>
          </cell>
          <cell r="C84">
            <v>6</v>
          </cell>
          <cell r="D84" t="str">
            <v>001</v>
          </cell>
          <cell r="E84">
            <v>601802</v>
          </cell>
          <cell r="F84" t="str">
            <v>0000000000</v>
          </cell>
          <cell r="G84" t="str">
            <v>0000000000</v>
          </cell>
          <cell r="H84">
            <v>9021</v>
          </cell>
          <cell r="I84">
            <v>7512.02</v>
          </cell>
          <cell r="J84">
            <v>20070606</v>
          </cell>
          <cell r="K84" t="str">
            <v>1000482008</v>
          </cell>
        </row>
        <row r="85">
          <cell r="A85" t="str">
            <v>A0101</v>
          </cell>
          <cell r="B85">
            <v>2007</v>
          </cell>
          <cell r="C85">
            <v>6</v>
          </cell>
          <cell r="D85" t="str">
            <v>001</v>
          </cell>
          <cell r="E85">
            <v>601802</v>
          </cell>
          <cell r="F85" t="str">
            <v>0000000000</v>
          </cell>
          <cell r="G85" t="str">
            <v>0000000000</v>
          </cell>
          <cell r="H85">
            <v>9021</v>
          </cell>
          <cell r="I85">
            <v>-57.98</v>
          </cell>
          <cell r="J85">
            <v>20070607</v>
          </cell>
          <cell r="K85" t="str">
            <v>1000484124</v>
          </cell>
        </row>
        <row r="86">
          <cell r="A86" t="str">
            <v>A0101</v>
          </cell>
          <cell r="B86">
            <v>2007</v>
          </cell>
          <cell r="C86">
            <v>6</v>
          </cell>
          <cell r="D86" t="str">
            <v>001</v>
          </cell>
          <cell r="E86">
            <v>601802</v>
          </cell>
          <cell r="F86" t="str">
            <v>0000000000</v>
          </cell>
          <cell r="G86" t="str">
            <v>0000000000</v>
          </cell>
          <cell r="H86">
            <v>9021</v>
          </cell>
          <cell r="I86">
            <v>-7035</v>
          </cell>
          <cell r="J86">
            <v>20070607</v>
          </cell>
          <cell r="K86" t="str">
            <v>1000484656</v>
          </cell>
        </row>
        <row r="87">
          <cell r="A87" t="str">
            <v>A0101</v>
          </cell>
          <cell r="B87">
            <v>2007</v>
          </cell>
          <cell r="C87">
            <v>6</v>
          </cell>
          <cell r="D87" t="str">
            <v>001</v>
          </cell>
          <cell r="E87">
            <v>601802</v>
          </cell>
          <cell r="F87" t="str">
            <v>0000000000</v>
          </cell>
          <cell r="G87" t="str">
            <v>0000000000</v>
          </cell>
          <cell r="H87">
            <v>9021</v>
          </cell>
          <cell r="I87">
            <v>261.93</v>
          </cell>
          <cell r="J87">
            <v>20070613</v>
          </cell>
          <cell r="K87" t="str">
            <v>1000504254</v>
          </cell>
        </row>
        <row r="88">
          <cell r="A88" t="str">
            <v>A0101</v>
          </cell>
          <cell r="B88">
            <v>2007</v>
          </cell>
          <cell r="C88">
            <v>6</v>
          </cell>
          <cell r="D88" t="str">
            <v>001</v>
          </cell>
          <cell r="E88">
            <v>601802</v>
          </cell>
          <cell r="F88" t="str">
            <v>0000000000</v>
          </cell>
          <cell r="G88" t="str">
            <v>0000000000</v>
          </cell>
          <cell r="H88">
            <v>9021</v>
          </cell>
          <cell r="I88">
            <v>9354.27</v>
          </cell>
          <cell r="J88">
            <v>20070606</v>
          </cell>
          <cell r="K88" t="str">
            <v>1000481946</v>
          </cell>
        </row>
        <row r="89">
          <cell r="A89" t="str">
            <v>A0101</v>
          </cell>
          <cell r="B89">
            <v>2007</v>
          </cell>
          <cell r="C89">
            <v>6</v>
          </cell>
          <cell r="D89" t="str">
            <v>001</v>
          </cell>
          <cell r="E89">
            <v>601802</v>
          </cell>
          <cell r="F89" t="str">
            <v>0000000000</v>
          </cell>
          <cell r="G89" t="str">
            <v>0000000000</v>
          </cell>
          <cell r="H89">
            <v>9021</v>
          </cell>
          <cell r="I89">
            <v>7932.97</v>
          </cell>
          <cell r="J89">
            <v>20070619</v>
          </cell>
          <cell r="K89" t="str">
            <v>1000521076</v>
          </cell>
        </row>
        <row r="90">
          <cell r="A90" t="str">
            <v>A0101</v>
          </cell>
          <cell r="B90">
            <v>2007</v>
          </cell>
          <cell r="C90">
            <v>6</v>
          </cell>
          <cell r="D90" t="str">
            <v>001</v>
          </cell>
          <cell r="E90">
            <v>601802</v>
          </cell>
          <cell r="F90" t="str">
            <v>0000000000</v>
          </cell>
          <cell r="G90" t="str">
            <v>0000000000</v>
          </cell>
          <cell r="H90">
            <v>9021</v>
          </cell>
          <cell r="I90">
            <v>-11180.25</v>
          </cell>
          <cell r="J90">
            <v>20070620</v>
          </cell>
          <cell r="K90" t="str">
            <v>1000527219</v>
          </cell>
        </row>
        <row r="91">
          <cell r="A91" t="str">
            <v>A0101</v>
          </cell>
          <cell r="B91">
            <v>2007</v>
          </cell>
          <cell r="C91">
            <v>6</v>
          </cell>
          <cell r="D91" t="str">
            <v>001</v>
          </cell>
          <cell r="E91">
            <v>601802</v>
          </cell>
          <cell r="F91" t="str">
            <v>0000000000</v>
          </cell>
          <cell r="G91" t="str">
            <v>0000000000</v>
          </cell>
          <cell r="H91">
            <v>9021</v>
          </cell>
          <cell r="I91">
            <v>-307.2</v>
          </cell>
          <cell r="J91">
            <v>20070620</v>
          </cell>
          <cell r="K91" t="str">
            <v>1000526798</v>
          </cell>
        </row>
        <row r="92">
          <cell r="A92" t="str">
            <v>A0101</v>
          </cell>
          <cell r="B92">
            <v>2007</v>
          </cell>
          <cell r="C92">
            <v>6</v>
          </cell>
          <cell r="D92" t="str">
            <v>001</v>
          </cell>
          <cell r="E92">
            <v>601802</v>
          </cell>
          <cell r="F92" t="str">
            <v>0000000000</v>
          </cell>
          <cell r="G92" t="str">
            <v>0000000000</v>
          </cell>
          <cell r="H92">
            <v>9021</v>
          </cell>
          <cell r="I92">
            <v>-110.3</v>
          </cell>
          <cell r="J92">
            <v>20070620</v>
          </cell>
          <cell r="K92" t="str">
            <v>1000526696</v>
          </cell>
        </row>
        <row r="93">
          <cell r="A93" t="str">
            <v>A0101</v>
          </cell>
          <cell r="B93">
            <v>2007</v>
          </cell>
          <cell r="C93">
            <v>6</v>
          </cell>
          <cell r="D93" t="str">
            <v>001</v>
          </cell>
          <cell r="E93">
            <v>601802</v>
          </cell>
          <cell r="F93" t="str">
            <v>0000000000</v>
          </cell>
          <cell r="G93" t="str">
            <v>0000000000</v>
          </cell>
          <cell r="H93">
            <v>9021</v>
          </cell>
          <cell r="I93">
            <v>2722.61</v>
          </cell>
          <cell r="J93">
            <v>20070620</v>
          </cell>
          <cell r="K93" t="str">
            <v>1000526230</v>
          </cell>
        </row>
        <row r="94">
          <cell r="A94" t="str">
            <v>A0101</v>
          </cell>
          <cell r="B94">
            <v>2007</v>
          </cell>
          <cell r="C94">
            <v>6</v>
          </cell>
          <cell r="D94" t="str">
            <v>001</v>
          </cell>
          <cell r="E94">
            <v>601802</v>
          </cell>
          <cell r="F94" t="str">
            <v>0000000000</v>
          </cell>
          <cell r="G94" t="str">
            <v>0000000000</v>
          </cell>
          <cell r="H94">
            <v>9021</v>
          </cell>
          <cell r="I94">
            <v>-10933.34</v>
          </cell>
          <cell r="J94">
            <v>20070620</v>
          </cell>
          <cell r="K94" t="str">
            <v>1000526123</v>
          </cell>
        </row>
        <row r="95">
          <cell r="A95" t="str">
            <v>A0101</v>
          </cell>
          <cell r="B95">
            <v>2007</v>
          </cell>
          <cell r="C95">
            <v>6</v>
          </cell>
          <cell r="D95" t="str">
            <v>001</v>
          </cell>
          <cell r="E95">
            <v>601802</v>
          </cell>
          <cell r="F95" t="str">
            <v>0000000000</v>
          </cell>
          <cell r="G95" t="str">
            <v>0000000000</v>
          </cell>
          <cell r="H95">
            <v>9021</v>
          </cell>
          <cell r="I95">
            <v>3448.68</v>
          </cell>
          <cell r="J95">
            <v>20070620</v>
          </cell>
          <cell r="K95" t="str">
            <v>1000526118</v>
          </cell>
        </row>
        <row r="96">
          <cell r="A96" t="str">
            <v>A0101</v>
          </cell>
          <cell r="B96">
            <v>2007</v>
          </cell>
          <cell r="C96">
            <v>6</v>
          </cell>
          <cell r="D96" t="str">
            <v>001</v>
          </cell>
          <cell r="E96">
            <v>601802</v>
          </cell>
          <cell r="F96" t="str">
            <v>0000000000</v>
          </cell>
          <cell r="G96" t="str">
            <v>0000000000</v>
          </cell>
          <cell r="H96">
            <v>9021</v>
          </cell>
          <cell r="I96">
            <v>-2396.02</v>
          </cell>
          <cell r="J96">
            <v>20070619</v>
          </cell>
          <cell r="K96" t="str">
            <v>1000523927</v>
          </cell>
        </row>
        <row r="97">
          <cell r="A97" t="str">
            <v>A0101</v>
          </cell>
          <cell r="B97">
            <v>2007</v>
          </cell>
          <cell r="C97">
            <v>6</v>
          </cell>
          <cell r="D97" t="str">
            <v>001</v>
          </cell>
          <cell r="E97">
            <v>601802</v>
          </cell>
          <cell r="F97" t="str">
            <v>0000000000</v>
          </cell>
          <cell r="G97" t="str">
            <v>0000000000</v>
          </cell>
          <cell r="H97">
            <v>9021</v>
          </cell>
          <cell r="I97">
            <v>8240.11</v>
          </cell>
          <cell r="J97">
            <v>20070619</v>
          </cell>
          <cell r="K97" t="str">
            <v>1000521239</v>
          </cell>
        </row>
        <row r="98">
          <cell r="A98" t="str">
            <v>A0101</v>
          </cell>
          <cell r="B98">
            <v>2007</v>
          </cell>
          <cell r="C98">
            <v>6</v>
          </cell>
          <cell r="D98" t="str">
            <v>001</v>
          </cell>
          <cell r="E98">
            <v>601802</v>
          </cell>
          <cell r="F98" t="str">
            <v>0000000000</v>
          </cell>
          <cell r="G98" t="str">
            <v>0000000000</v>
          </cell>
          <cell r="H98">
            <v>9021</v>
          </cell>
          <cell r="I98">
            <v>3572.44</v>
          </cell>
          <cell r="J98">
            <v>20070619</v>
          </cell>
          <cell r="K98" t="str">
            <v>1000521208</v>
          </cell>
        </row>
        <row r="99">
          <cell r="A99" t="str">
            <v>A0101</v>
          </cell>
          <cell r="B99">
            <v>2007</v>
          </cell>
          <cell r="C99">
            <v>6</v>
          </cell>
          <cell r="D99" t="str">
            <v>001</v>
          </cell>
          <cell r="E99">
            <v>601802</v>
          </cell>
          <cell r="F99" t="str">
            <v>0000000000</v>
          </cell>
          <cell r="G99" t="str">
            <v>0000000000</v>
          </cell>
          <cell r="H99">
            <v>9021</v>
          </cell>
          <cell r="I99">
            <v>4952.46</v>
          </cell>
          <cell r="J99">
            <v>20070619</v>
          </cell>
          <cell r="K99" t="str">
            <v>1000521184</v>
          </cell>
        </row>
        <row r="100">
          <cell r="A100" t="str">
            <v>A0101</v>
          </cell>
          <cell r="B100">
            <v>2007</v>
          </cell>
          <cell r="C100">
            <v>6</v>
          </cell>
          <cell r="D100" t="str">
            <v>001</v>
          </cell>
          <cell r="E100">
            <v>601802</v>
          </cell>
          <cell r="F100" t="str">
            <v>0000000000</v>
          </cell>
          <cell r="G100" t="str">
            <v>0000000000</v>
          </cell>
          <cell r="H100">
            <v>9021</v>
          </cell>
          <cell r="I100">
            <v>4335.75</v>
          </cell>
          <cell r="J100">
            <v>20070619</v>
          </cell>
          <cell r="K100" t="str">
            <v>1000521181</v>
          </cell>
        </row>
        <row r="101">
          <cell r="A101" t="str">
            <v>A0101</v>
          </cell>
          <cell r="B101">
            <v>2007</v>
          </cell>
          <cell r="C101">
            <v>6</v>
          </cell>
          <cell r="D101" t="str">
            <v>001</v>
          </cell>
          <cell r="E101">
            <v>601802</v>
          </cell>
          <cell r="F101" t="str">
            <v>0000000000</v>
          </cell>
          <cell r="G101" t="str">
            <v>0000000000</v>
          </cell>
          <cell r="H101">
            <v>9021</v>
          </cell>
          <cell r="I101">
            <v>6605.08</v>
          </cell>
          <cell r="J101">
            <v>20070619</v>
          </cell>
          <cell r="K101" t="str">
            <v>1000521178</v>
          </cell>
        </row>
        <row r="102">
          <cell r="A102" t="str">
            <v>A0101</v>
          </cell>
          <cell r="B102">
            <v>2007</v>
          </cell>
          <cell r="C102">
            <v>6</v>
          </cell>
          <cell r="D102" t="str">
            <v>001</v>
          </cell>
          <cell r="E102">
            <v>601802</v>
          </cell>
          <cell r="F102" t="str">
            <v>0000000000</v>
          </cell>
          <cell r="G102" t="str">
            <v>0000000000</v>
          </cell>
          <cell r="H102">
            <v>9021</v>
          </cell>
          <cell r="I102">
            <v>-3756.72</v>
          </cell>
          <cell r="J102">
            <v>20070613</v>
          </cell>
          <cell r="K102" t="str">
            <v>1000502424</v>
          </cell>
        </row>
        <row r="103">
          <cell r="A103" t="str">
            <v>A0101</v>
          </cell>
          <cell r="B103">
            <v>2007</v>
          </cell>
          <cell r="C103">
            <v>6</v>
          </cell>
          <cell r="D103" t="str">
            <v>001</v>
          </cell>
          <cell r="E103">
            <v>601802</v>
          </cell>
          <cell r="F103" t="str">
            <v>0000000000</v>
          </cell>
          <cell r="G103" t="str">
            <v>0000000000</v>
          </cell>
          <cell r="H103">
            <v>9021</v>
          </cell>
          <cell r="I103">
            <v>-10372.75</v>
          </cell>
          <cell r="J103">
            <v>20070614</v>
          </cell>
          <cell r="K103" t="str">
            <v>1000505607</v>
          </cell>
        </row>
        <row r="104">
          <cell r="A104" t="str">
            <v>A0101</v>
          </cell>
          <cell r="B104">
            <v>2007</v>
          </cell>
          <cell r="C104">
            <v>6</v>
          </cell>
          <cell r="D104" t="str">
            <v>001</v>
          </cell>
          <cell r="E104">
            <v>601802</v>
          </cell>
          <cell r="F104" t="str">
            <v>0000000000</v>
          </cell>
          <cell r="G104" t="str">
            <v>0000000000</v>
          </cell>
          <cell r="H104">
            <v>9021</v>
          </cell>
          <cell r="I104">
            <v>-244.56</v>
          </cell>
          <cell r="J104">
            <v>20070614</v>
          </cell>
          <cell r="K104" t="str">
            <v>1000505358</v>
          </cell>
        </row>
        <row r="105">
          <cell r="A105" t="str">
            <v>A0101</v>
          </cell>
          <cell r="B105">
            <v>2007</v>
          </cell>
          <cell r="C105">
            <v>6</v>
          </cell>
          <cell r="D105" t="str">
            <v>001</v>
          </cell>
          <cell r="E105">
            <v>601802</v>
          </cell>
          <cell r="F105" t="str">
            <v>0000000000</v>
          </cell>
          <cell r="G105" t="str">
            <v>0000000000</v>
          </cell>
          <cell r="H105">
            <v>9021</v>
          </cell>
          <cell r="I105">
            <v>-245.08</v>
          </cell>
          <cell r="J105">
            <v>20070614</v>
          </cell>
          <cell r="K105" t="str">
            <v>1000505359</v>
          </cell>
        </row>
        <row r="106">
          <cell r="A106" t="str">
            <v>A0101</v>
          </cell>
          <cell r="B106">
            <v>2007</v>
          </cell>
          <cell r="C106">
            <v>6</v>
          </cell>
          <cell r="D106" t="str">
            <v>001</v>
          </cell>
          <cell r="E106">
            <v>601802</v>
          </cell>
          <cell r="F106" t="str">
            <v>0000000000</v>
          </cell>
          <cell r="G106" t="str">
            <v>0000000000</v>
          </cell>
          <cell r="H106">
            <v>9021</v>
          </cell>
          <cell r="I106">
            <v>566.14</v>
          </cell>
          <cell r="J106">
            <v>20070614</v>
          </cell>
          <cell r="K106" t="str">
            <v>1000505362</v>
          </cell>
        </row>
        <row r="107">
          <cell r="A107" t="str">
            <v>A0101</v>
          </cell>
          <cell r="B107">
            <v>2007</v>
          </cell>
          <cell r="C107">
            <v>6</v>
          </cell>
          <cell r="D107" t="str">
            <v>001</v>
          </cell>
          <cell r="E107">
            <v>601802</v>
          </cell>
          <cell r="F107" t="str">
            <v>0000000000</v>
          </cell>
          <cell r="G107" t="str">
            <v>0000000000</v>
          </cell>
          <cell r="H107">
            <v>9021</v>
          </cell>
          <cell r="I107">
            <v>-525.34</v>
          </cell>
          <cell r="J107">
            <v>20070614</v>
          </cell>
          <cell r="K107" t="str">
            <v>1000505363</v>
          </cell>
        </row>
        <row r="108">
          <cell r="A108" t="str">
            <v>A0101</v>
          </cell>
          <cell r="B108">
            <v>2007</v>
          </cell>
          <cell r="C108">
            <v>6</v>
          </cell>
          <cell r="D108" t="str">
            <v>001</v>
          </cell>
          <cell r="E108">
            <v>601802</v>
          </cell>
          <cell r="F108" t="str">
            <v>0000000000</v>
          </cell>
          <cell r="G108" t="str">
            <v>0000000000</v>
          </cell>
          <cell r="H108">
            <v>9021</v>
          </cell>
          <cell r="I108">
            <v>262.98</v>
          </cell>
          <cell r="J108">
            <v>20070614</v>
          </cell>
          <cell r="K108" t="str">
            <v>1000505364</v>
          </cell>
        </row>
        <row r="109">
          <cell r="A109" t="str">
            <v>A0101</v>
          </cell>
          <cell r="B109">
            <v>2007</v>
          </cell>
          <cell r="C109">
            <v>6</v>
          </cell>
          <cell r="D109" t="str">
            <v>001</v>
          </cell>
          <cell r="E109">
            <v>601802</v>
          </cell>
          <cell r="F109" t="str">
            <v>0000000000</v>
          </cell>
          <cell r="G109" t="str">
            <v>0000000000</v>
          </cell>
          <cell r="H109">
            <v>9021</v>
          </cell>
          <cell r="I109">
            <v>3174.79</v>
          </cell>
          <cell r="J109">
            <v>20070619</v>
          </cell>
          <cell r="K109" t="str">
            <v>1000521121</v>
          </cell>
        </row>
        <row r="110">
          <cell r="A110" t="str">
            <v>A0101</v>
          </cell>
          <cell r="B110">
            <v>2007</v>
          </cell>
          <cell r="C110">
            <v>6</v>
          </cell>
          <cell r="D110" t="str">
            <v>001</v>
          </cell>
          <cell r="E110">
            <v>601802</v>
          </cell>
          <cell r="F110" t="str">
            <v>0000000000</v>
          </cell>
          <cell r="G110" t="str">
            <v>0000000000</v>
          </cell>
          <cell r="H110">
            <v>9021</v>
          </cell>
          <cell r="I110">
            <v>-1717.25</v>
          </cell>
          <cell r="J110">
            <v>20070614</v>
          </cell>
          <cell r="K110" t="str">
            <v>1000505366</v>
          </cell>
        </row>
        <row r="111">
          <cell r="A111" t="str">
            <v>A0101</v>
          </cell>
          <cell r="B111">
            <v>2007</v>
          </cell>
          <cell r="C111">
            <v>6</v>
          </cell>
          <cell r="D111" t="str">
            <v>001</v>
          </cell>
          <cell r="E111">
            <v>601802</v>
          </cell>
          <cell r="F111" t="str">
            <v>0000000000</v>
          </cell>
          <cell r="G111" t="str">
            <v>0000000000</v>
          </cell>
          <cell r="H111">
            <v>9021</v>
          </cell>
          <cell r="I111">
            <v>5503.57</v>
          </cell>
          <cell r="J111">
            <v>20070619</v>
          </cell>
          <cell r="K111" t="str">
            <v>1000521117</v>
          </cell>
        </row>
        <row r="112">
          <cell r="A112" t="str">
            <v>A0101</v>
          </cell>
          <cell r="B112">
            <v>2007</v>
          </cell>
          <cell r="C112">
            <v>6</v>
          </cell>
          <cell r="D112" t="str">
            <v>001</v>
          </cell>
          <cell r="E112">
            <v>601802</v>
          </cell>
          <cell r="F112" t="str">
            <v>0000000000</v>
          </cell>
          <cell r="G112" t="str">
            <v>0000000000</v>
          </cell>
          <cell r="H112">
            <v>9021</v>
          </cell>
          <cell r="I112">
            <v>2115.4699999999998</v>
          </cell>
          <cell r="J112">
            <v>20070614</v>
          </cell>
          <cell r="K112" t="str">
            <v>1000505608</v>
          </cell>
        </row>
        <row r="113">
          <cell r="A113" t="str">
            <v>A0101</v>
          </cell>
          <cell r="B113">
            <v>2007</v>
          </cell>
          <cell r="C113">
            <v>6</v>
          </cell>
          <cell r="D113" t="str">
            <v>001</v>
          </cell>
          <cell r="E113">
            <v>601802</v>
          </cell>
          <cell r="F113" t="str">
            <v>0000000000</v>
          </cell>
          <cell r="G113" t="str">
            <v>0000000000</v>
          </cell>
          <cell r="H113">
            <v>9021</v>
          </cell>
          <cell r="I113">
            <v>6304.49</v>
          </cell>
          <cell r="J113">
            <v>20070614</v>
          </cell>
          <cell r="K113" t="str">
            <v>1000505609</v>
          </cell>
        </row>
        <row r="114">
          <cell r="A114" t="str">
            <v>A0101</v>
          </cell>
          <cell r="B114">
            <v>2007</v>
          </cell>
          <cell r="C114">
            <v>6</v>
          </cell>
          <cell r="D114" t="str">
            <v>001</v>
          </cell>
          <cell r="E114">
            <v>601802</v>
          </cell>
          <cell r="F114" t="str">
            <v>0000000000</v>
          </cell>
          <cell r="G114" t="str">
            <v>0000000000</v>
          </cell>
          <cell r="H114">
            <v>9021</v>
          </cell>
          <cell r="I114">
            <v>4451.72</v>
          </cell>
          <cell r="J114">
            <v>20070614</v>
          </cell>
          <cell r="K114" t="str">
            <v>1000505610</v>
          </cell>
        </row>
        <row r="115">
          <cell r="A115" t="str">
            <v>A0101</v>
          </cell>
          <cell r="B115">
            <v>2007</v>
          </cell>
          <cell r="C115">
            <v>6</v>
          </cell>
          <cell r="D115" t="str">
            <v>001</v>
          </cell>
          <cell r="E115">
            <v>601802</v>
          </cell>
          <cell r="F115" t="str">
            <v>0000000000</v>
          </cell>
          <cell r="G115" t="str">
            <v>0000000000</v>
          </cell>
          <cell r="H115">
            <v>9021</v>
          </cell>
          <cell r="I115">
            <v>3928.93</v>
          </cell>
          <cell r="J115">
            <v>20070619</v>
          </cell>
          <cell r="K115" t="str">
            <v>1000521070</v>
          </cell>
        </row>
        <row r="116">
          <cell r="A116" t="str">
            <v>A0101</v>
          </cell>
          <cell r="B116">
            <v>2007</v>
          </cell>
          <cell r="C116">
            <v>6</v>
          </cell>
          <cell r="D116" t="str">
            <v>001</v>
          </cell>
          <cell r="E116">
            <v>601802</v>
          </cell>
          <cell r="F116" t="str">
            <v>0000000000</v>
          </cell>
          <cell r="G116" t="str">
            <v>0000000000</v>
          </cell>
          <cell r="H116">
            <v>9021</v>
          </cell>
          <cell r="I116">
            <v>6615.78</v>
          </cell>
          <cell r="J116">
            <v>20070619</v>
          </cell>
          <cell r="K116" t="str">
            <v>1000521072</v>
          </cell>
        </row>
        <row r="117">
          <cell r="A117" t="str">
            <v>A0101</v>
          </cell>
          <cell r="B117">
            <v>2007</v>
          </cell>
          <cell r="C117">
            <v>6</v>
          </cell>
          <cell r="D117" t="str">
            <v>001</v>
          </cell>
          <cell r="E117">
            <v>601802</v>
          </cell>
          <cell r="F117" t="str">
            <v>0000000000</v>
          </cell>
          <cell r="G117" t="str">
            <v>0000000000</v>
          </cell>
          <cell r="H117">
            <v>9021</v>
          </cell>
          <cell r="I117">
            <v>-1412.98</v>
          </cell>
          <cell r="J117">
            <v>20070605</v>
          </cell>
          <cell r="K117" t="str">
            <v>1000477201</v>
          </cell>
        </row>
        <row r="118">
          <cell r="A118" t="str">
            <v>A0101</v>
          </cell>
          <cell r="B118">
            <v>2007</v>
          </cell>
          <cell r="C118">
            <v>6</v>
          </cell>
          <cell r="D118" t="str">
            <v>001</v>
          </cell>
          <cell r="E118">
            <v>601802</v>
          </cell>
          <cell r="F118" t="str">
            <v>0000000000</v>
          </cell>
          <cell r="G118" t="str">
            <v>0000000000</v>
          </cell>
          <cell r="H118">
            <v>9021</v>
          </cell>
          <cell r="I118">
            <v>496.5</v>
          </cell>
          <cell r="J118">
            <v>20070614</v>
          </cell>
          <cell r="K118" t="str">
            <v>1000505365</v>
          </cell>
        </row>
        <row r="119">
          <cell r="A119" t="str">
            <v>A0101</v>
          </cell>
          <cell r="B119">
            <v>2007</v>
          </cell>
          <cell r="C119">
            <v>6</v>
          </cell>
          <cell r="D119" t="str">
            <v>001</v>
          </cell>
          <cell r="E119">
            <v>601802</v>
          </cell>
          <cell r="F119" t="str">
            <v>0000000000</v>
          </cell>
          <cell r="G119" t="str">
            <v>0000000000</v>
          </cell>
          <cell r="I119">
            <v>9082.2900000000009</v>
          </cell>
          <cell r="J119">
            <v>20070604</v>
          </cell>
          <cell r="K119" t="str">
            <v>0020013419</v>
          </cell>
          <cell r="L119" t="str">
            <v>ค่าขนส่งปูนผงโยกหน่วยงาน (204425898,210,986)</v>
          </cell>
        </row>
        <row r="120">
          <cell r="A120" t="str">
            <v>A0101</v>
          </cell>
          <cell r="B120">
            <v>2007</v>
          </cell>
          <cell r="C120">
            <v>6</v>
          </cell>
          <cell r="D120" t="str">
            <v>001</v>
          </cell>
          <cell r="E120">
            <v>601802</v>
          </cell>
          <cell r="F120" t="str">
            <v>0000000000</v>
          </cell>
          <cell r="G120" t="str">
            <v>0000000000</v>
          </cell>
          <cell r="H120">
            <v>9021</v>
          </cell>
          <cell r="I120">
            <v>8366.56</v>
          </cell>
          <cell r="J120">
            <v>20070606</v>
          </cell>
          <cell r="K120" t="str">
            <v>1000481934</v>
          </cell>
        </row>
        <row r="121">
          <cell r="A121" t="str">
            <v>A0101</v>
          </cell>
          <cell r="B121">
            <v>2007</v>
          </cell>
          <cell r="C121">
            <v>6</v>
          </cell>
          <cell r="D121" t="str">
            <v>001</v>
          </cell>
          <cell r="E121">
            <v>601802</v>
          </cell>
          <cell r="F121" t="str">
            <v>0000000000</v>
          </cell>
          <cell r="G121" t="str">
            <v>0000000000</v>
          </cell>
          <cell r="I121">
            <v>3148.81</v>
          </cell>
          <cell r="J121">
            <v>20070608</v>
          </cell>
          <cell r="K121" t="str">
            <v>0020013899</v>
          </cell>
          <cell r="L121" t="str">
            <v>เบิกค่าขนส่งปูนผงโยกหน่วยงาน 20444210,205,987,538</v>
          </cell>
        </row>
        <row r="122">
          <cell r="A122" t="str">
            <v>A0101</v>
          </cell>
          <cell r="B122">
            <v>2007</v>
          </cell>
          <cell r="C122">
            <v>6</v>
          </cell>
          <cell r="D122" t="str">
            <v>001</v>
          </cell>
          <cell r="E122">
            <v>601802</v>
          </cell>
          <cell r="F122" t="str">
            <v>0000000000</v>
          </cell>
          <cell r="G122" t="str">
            <v>0000000000</v>
          </cell>
          <cell r="I122">
            <v>1200</v>
          </cell>
          <cell r="J122">
            <v>20070607</v>
          </cell>
          <cell r="K122" t="str">
            <v>0020013869</v>
          </cell>
          <cell r="L122" t="str">
            <v>ค่าเสียเวลาลงสินค้าปลายทางS/M 204446862</v>
          </cell>
        </row>
        <row r="123">
          <cell r="A123" t="str">
            <v>A0101</v>
          </cell>
          <cell r="B123">
            <v>2007</v>
          </cell>
          <cell r="C123">
            <v>6</v>
          </cell>
          <cell r="D123" t="str">
            <v>001</v>
          </cell>
          <cell r="E123">
            <v>601802</v>
          </cell>
          <cell r="F123" t="str">
            <v>0000000000</v>
          </cell>
          <cell r="G123" t="str">
            <v>0000000000</v>
          </cell>
          <cell r="I123">
            <v>6000</v>
          </cell>
          <cell r="J123">
            <v>20070607</v>
          </cell>
          <cell r="K123" t="str">
            <v>0020013870</v>
          </cell>
          <cell r="L123" t="str">
            <v>ค่าเสียเวลาลงสินค้าปลายทางS/M 204443042,204451721</v>
          </cell>
        </row>
        <row r="124">
          <cell r="A124" t="str">
            <v>A0101</v>
          </cell>
          <cell r="B124">
            <v>2007</v>
          </cell>
          <cell r="C124">
            <v>6</v>
          </cell>
          <cell r="D124" t="str">
            <v>001</v>
          </cell>
          <cell r="E124">
            <v>601802</v>
          </cell>
          <cell r="F124" t="str">
            <v>0000000000</v>
          </cell>
          <cell r="G124" t="str">
            <v>0000000000</v>
          </cell>
          <cell r="I124">
            <v>4800</v>
          </cell>
          <cell r="J124">
            <v>20070604</v>
          </cell>
          <cell r="K124" t="str">
            <v>0020013415</v>
          </cell>
          <cell r="L124" t="str">
            <v>ค่าเสียเวลารอสินค้าปลายทาง (s/m 204397211,5454,976</v>
          </cell>
        </row>
        <row r="125">
          <cell r="A125" t="str">
            <v>A0101</v>
          </cell>
          <cell r="B125">
            <v>2007</v>
          </cell>
          <cell r="C125">
            <v>6</v>
          </cell>
          <cell r="D125" t="str">
            <v>001</v>
          </cell>
          <cell r="E125">
            <v>601802</v>
          </cell>
          <cell r="F125" t="str">
            <v>0000000000</v>
          </cell>
          <cell r="G125" t="str">
            <v>0000000000</v>
          </cell>
          <cell r="I125">
            <v>285.95999999999998</v>
          </cell>
          <cell r="J125">
            <v>20070604</v>
          </cell>
          <cell r="K125" t="str">
            <v>0020013421</v>
          </cell>
          <cell r="L125" t="str">
            <v>ค่าขนส่งปูนผงโยกหน่วยงาน (204446862)</v>
          </cell>
        </row>
        <row r="126">
          <cell r="A126" t="str">
            <v>A0101</v>
          </cell>
          <cell r="B126">
            <v>2007</v>
          </cell>
          <cell r="C126">
            <v>6</v>
          </cell>
          <cell r="D126" t="str">
            <v>001</v>
          </cell>
          <cell r="E126">
            <v>601802</v>
          </cell>
          <cell r="F126" t="str">
            <v>0000000000</v>
          </cell>
          <cell r="G126" t="str">
            <v>0000000000</v>
          </cell>
          <cell r="I126">
            <v>1410.79</v>
          </cell>
          <cell r="J126">
            <v>20070604</v>
          </cell>
          <cell r="K126" t="str">
            <v>0020013424</v>
          </cell>
          <cell r="L126" t="str">
            <v>ค่าขนส่งปูนผงโยกหน่วยงาน (204445013,6864,3079)</v>
          </cell>
        </row>
        <row r="127">
          <cell r="A127" t="str">
            <v>A0101</v>
          </cell>
          <cell r="B127">
            <v>2007</v>
          </cell>
          <cell r="C127">
            <v>6</v>
          </cell>
          <cell r="D127" t="str">
            <v>001</v>
          </cell>
          <cell r="E127">
            <v>601802</v>
          </cell>
          <cell r="F127" t="str">
            <v>0000000000</v>
          </cell>
          <cell r="G127" t="str">
            <v>0000000000</v>
          </cell>
          <cell r="I127">
            <v>843.57</v>
          </cell>
          <cell r="J127">
            <v>20070604</v>
          </cell>
          <cell r="K127" t="str">
            <v>0020013423</v>
          </cell>
          <cell r="L127" t="str">
            <v>ค่าขนส่งปูนผงโยกหน่วยงาน (204445012,683,1059)</v>
          </cell>
        </row>
        <row r="128">
          <cell r="A128" t="str">
            <v>A0101</v>
          </cell>
          <cell r="B128">
            <v>2007</v>
          </cell>
          <cell r="C128">
            <v>6</v>
          </cell>
          <cell r="D128" t="str">
            <v>001</v>
          </cell>
          <cell r="E128">
            <v>601802</v>
          </cell>
          <cell r="F128" t="str">
            <v>0000000000</v>
          </cell>
          <cell r="G128" t="str">
            <v>0000000000</v>
          </cell>
          <cell r="I128">
            <v>278.60000000000002</v>
          </cell>
          <cell r="J128">
            <v>20070604</v>
          </cell>
          <cell r="K128" t="str">
            <v>0020013425</v>
          </cell>
          <cell r="L128" t="str">
            <v>ค่าขนส่งปูนผงโยกหน่วยงาน (204440811)</v>
          </cell>
        </row>
        <row r="129">
          <cell r="A129" t="str">
            <v>A0101</v>
          </cell>
          <cell r="B129">
            <v>2007</v>
          </cell>
          <cell r="C129">
            <v>6</v>
          </cell>
          <cell r="D129" t="str">
            <v>001</v>
          </cell>
          <cell r="E129">
            <v>601802</v>
          </cell>
          <cell r="F129" t="str">
            <v>0000000000</v>
          </cell>
          <cell r="G129" t="str">
            <v>0000000000</v>
          </cell>
          <cell r="I129">
            <v>1416.08</v>
          </cell>
          <cell r="J129">
            <v>20070604</v>
          </cell>
          <cell r="K129" t="str">
            <v>0020013426</v>
          </cell>
          <cell r="L129" t="str">
            <v>ค่าขนส่งปูนผงโยกหน่วยงาน (204439524,812,078,275)</v>
          </cell>
        </row>
        <row r="130">
          <cell r="A130" t="str">
            <v>A0101</v>
          </cell>
          <cell r="B130">
            <v>2007</v>
          </cell>
          <cell r="C130">
            <v>6</v>
          </cell>
          <cell r="D130" t="str">
            <v>001</v>
          </cell>
          <cell r="E130">
            <v>601802</v>
          </cell>
          <cell r="F130" t="str">
            <v>0000000000</v>
          </cell>
          <cell r="G130" t="str">
            <v>0000000000</v>
          </cell>
          <cell r="I130">
            <v>6668.94</v>
          </cell>
          <cell r="J130">
            <v>20070604</v>
          </cell>
          <cell r="K130" t="str">
            <v>0020013420</v>
          </cell>
          <cell r="L130" t="str">
            <v>ค่าขนส่งปูนผงโยกหน่วยงาน (204439213)</v>
          </cell>
        </row>
        <row r="131">
          <cell r="A131" t="str">
            <v>A0101</v>
          </cell>
          <cell r="B131">
            <v>2007</v>
          </cell>
          <cell r="C131">
            <v>6</v>
          </cell>
          <cell r="D131" t="str">
            <v>001</v>
          </cell>
          <cell r="E131">
            <v>601802</v>
          </cell>
          <cell r="F131" t="str">
            <v>0000000000</v>
          </cell>
          <cell r="G131" t="str">
            <v>0000000000</v>
          </cell>
          <cell r="I131">
            <v>841.02</v>
          </cell>
          <cell r="J131">
            <v>20070604</v>
          </cell>
          <cell r="K131" t="str">
            <v>0020013427</v>
          </cell>
          <cell r="L131" t="str">
            <v>ค่าขนส่งปูนผงโยกหน่วยงาน (204436276,7878,0813)</v>
          </cell>
        </row>
        <row r="132">
          <cell r="A132" t="str">
            <v>A0101</v>
          </cell>
          <cell r="B132">
            <v>2007</v>
          </cell>
          <cell r="C132">
            <v>6</v>
          </cell>
          <cell r="D132" t="str">
            <v>001</v>
          </cell>
          <cell r="E132">
            <v>601802</v>
          </cell>
          <cell r="F132" t="str">
            <v>0000000000</v>
          </cell>
          <cell r="G132" t="str">
            <v>0000000000</v>
          </cell>
          <cell r="I132">
            <v>4081.47</v>
          </cell>
          <cell r="J132">
            <v>20070604</v>
          </cell>
          <cell r="K132" t="str">
            <v>0020013428</v>
          </cell>
          <cell r="L132" t="str">
            <v>ค่าขนส่งปูนผงโยกหน่วยงาน (204432006-2007)</v>
          </cell>
        </row>
        <row r="133">
          <cell r="A133" t="str">
            <v>A0101</v>
          </cell>
          <cell r="B133">
            <v>2007</v>
          </cell>
          <cell r="C133">
            <v>6</v>
          </cell>
          <cell r="D133" t="str">
            <v>001</v>
          </cell>
          <cell r="E133">
            <v>601802</v>
          </cell>
          <cell r="F133" t="str">
            <v>0000000000</v>
          </cell>
          <cell r="G133" t="str">
            <v>0000000000</v>
          </cell>
          <cell r="I133">
            <v>2400</v>
          </cell>
          <cell r="J133">
            <v>20070611</v>
          </cell>
          <cell r="K133" t="str">
            <v>0020014094</v>
          </cell>
          <cell r="L133" t="str">
            <v>ค่าเสียเวลาลงสินค้าปลายทางปูนผงS/M204430556,439222</v>
          </cell>
        </row>
        <row r="134">
          <cell r="A134" t="str">
            <v>A0101</v>
          </cell>
          <cell r="B134">
            <v>2007</v>
          </cell>
          <cell r="C134">
            <v>6</v>
          </cell>
          <cell r="D134" t="str">
            <v>001</v>
          </cell>
          <cell r="E134">
            <v>601802</v>
          </cell>
          <cell r="F134" t="str">
            <v>0000000000</v>
          </cell>
          <cell r="G134" t="str">
            <v>0000000000</v>
          </cell>
          <cell r="I134">
            <v>2040.73</v>
          </cell>
          <cell r="J134">
            <v>20070604</v>
          </cell>
          <cell r="K134" t="str">
            <v>0020013430</v>
          </cell>
          <cell r="L134" t="str">
            <v>ค่าขนส่งปูนผงโยกหน่วยงาน (204432005)</v>
          </cell>
        </row>
        <row r="135">
          <cell r="A135" t="str">
            <v>A0101</v>
          </cell>
          <cell r="B135">
            <v>2007</v>
          </cell>
          <cell r="C135">
            <v>6</v>
          </cell>
          <cell r="D135" t="str">
            <v>001</v>
          </cell>
          <cell r="E135">
            <v>601802</v>
          </cell>
          <cell r="F135" t="str">
            <v>0000000000</v>
          </cell>
          <cell r="G135" t="str">
            <v>0000000000</v>
          </cell>
          <cell r="I135">
            <v>2647.79</v>
          </cell>
          <cell r="J135">
            <v>20070604</v>
          </cell>
          <cell r="K135" t="str">
            <v>0020013431</v>
          </cell>
          <cell r="L135" t="str">
            <v>ค่าขนส่งปูนผงโยกหน่วยงาน (204431071)</v>
          </cell>
        </row>
        <row r="136">
          <cell r="A136" t="str">
            <v>A0101</v>
          </cell>
          <cell r="B136">
            <v>2007</v>
          </cell>
          <cell r="C136">
            <v>6</v>
          </cell>
          <cell r="D136" t="str">
            <v>001</v>
          </cell>
          <cell r="E136">
            <v>601802</v>
          </cell>
          <cell r="F136" t="str">
            <v>0000000000</v>
          </cell>
          <cell r="G136" t="str">
            <v>0000000000</v>
          </cell>
          <cell r="I136">
            <v>1000</v>
          </cell>
          <cell r="J136">
            <v>20070604</v>
          </cell>
          <cell r="K136" t="str">
            <v>0020013524</v>
          </cell>
          <cell r="L136" t="str">
            <v>ค่าขนย้ายวัตถุดิบ SCI.ทุ่งสง(ส่วนผลิต)/17.05.07</v>
          </cell>
        </row>
        <row r="137">
          <cell r="A137" t="str">
            <v>A0101</v>
          </cell>
          <cell r="B137">
            <v>2007</v>
          </cell>
          <cell r="C137">
            <v>6</v>
          </cell>
          <cell r="D137" t="str">
            <v>001</v>
          </cell>
          <cell r="E137">
            <v>601802</v>
          </cell>
          <cell r="F137" t="str">
            <v>0000000000</v>
          </cell>
          <cell r="G137" t="str">
            <v>0000000000</v>
          </cell>
          <cell r="I137">
            <v>-1000</v>
          </cell>
          <cell r="J137">
            <v>20070604</v>
          </cell>
          <cell r="K137" t="str">
            <v>0020013863</v>
          </cell>
          <cell r="L137" t="str">
            <v>ค่าขนย้ายวัตถุดิบ SCI.ทุ่งสง(ส่วนผลิต)/17.05.07</v>
          </cell>
        </row>
        <row r="138">
          <cell r="A138" t="str">
            <v>A0101</v>
          </cell>
          <cell r="B138">
            <v>2007</v>
          </cell>
          <cell r="C138">
            <v>6</v>
          </cell>
          <cell r="D138" t="str">
            <v>001</v>
          </cell>
          <cell r="E138">
            <v>601802</v>
          </cell>
          <cell r="F138" t="str">
            <v>0000000000</v>
          </cell>
          <cell r="G138" t="str">
            <v>0000000000</v>
          </cell>
          <cell r="I138">
            <v>1985.56</v>
          </cell>
          <cell r="J138">
            <v>20070604</v>
          </cell>
          <cell r="K138" t="str">
            <v>0020013429</v>
          </cell>
          <cell r="L138" t="str">
            <v>ค่าขนส่งปูนผงโยกหน่วยงาน (204357880,9019,985)</v>
          </cell>
        </row>
        <row r="139">
          <cell r="A139" t="str">
            <v>A0101</v>
          </cell>
          <cell r="B139">
            <v>2007</v>
          </cell>
          <cell r="C139">
            <v>6</v>
          </cell>
          <cell r="D139" t="str">
            <v>001</v>
          </cell>
          <cell r="E139">
            <v>601802</v>
          </cell>
          <cell r="F139" t="str">
            <v>0000000000</v>
          </cell>
          <cell r="G139" t="str">
            <v>0000000000</v>
          </cell>
          <cell r="I139">
            <v>5153.3</v>
          </cell>
          <cell r="J139">
            <v>20070612</v>
          </cell>
          <cell r="K139" t="str">
            <v>0020014311</v>
          </cell>
          <cell r="L139" t="str">
            <v>ค่าปูนผงโยกหน่วยงานS/M204430121,868,986.244</v>
          </cell>
        </row>
        <row r="140">
          <cell r="A140" t="str">
            <v>A0101</v>
          </cell>
          <cell r="B140">
            <v>2007</v>
          </cell>
          <cell r="C140">
            <v>6</v>
          </cell>
          <cell r="D140" t="str">
            <v>001</v>
          </cell>
          <cell r="E140">
            <v>601802</v>
          </cell>
          <cell r="F140" t="str">
            <v>0000000000</v>
          </cell>
          <cell r="G140" t="str">
            <v>0000000000</v>
          </cell>
          <cell r="I140">
            <v>23652.11</v>
          </cell>
          <cell r="J140">
            <v>20070628</v>
          </cell>
          <cell r="K140" t="str">
            <v>0020015886</v>
          </cell>
          <cell r="L140" t="str">
            <v>ค่าขนส่งปูนผงเนื่องจากระยะทางในระบบผิด</v>
          </cell>
        </row>
        <row r="141">
          <cell r="A141" t="str">
            <v>A0101</v>
          </cell>
          <cell r="B141">
            <v>2007</v>
          </cell>
          <cell r="C141">
            <v>6</v>
          </cell>
          <cell r="D141" t="str">
            <v>001</v>
          </cell>
          <cell r="E141">
            <v>601802</v>
          </cell>
          <cell r="F141" t="str">
            <v>0000000000</v>
          </cell>
          <cell r="G141" t="str">
            <v>0000000000</v>
          </cell>
          <cell r="H141">
            <v>9021</v>
          </cell>
          <cell r="I141">
            <v>172.79</v>
          </cell>
          <cell r="J141">
            <v>20070604</v>
          </cell>
          <cell r="K141" t="str">
            <v>1000475385</v>
          </cell>
        </row>
        <row r="142">
          <cell r="A142" t="str">
            <v>A0101</v>
          </cell>
          <cell r="B142">
            <v>2007</v>
          </cell>
          <cell r="C142">
            <v>6</v>
          </cell>
          <cell r="D142" t="str">
            <v>001</v>
          </cell>
          <cell r="E142">
            <v>601802</v>
          </cell>
          <cell r="F142" t="str">
            <v>0000000000</v>
          </cell>
          <cell r="G142" t="str">
            <v>0000000000</v>
          </cell>
          <cell r="H142">
            <v>9021</v>
          </cell>
          <cell r="I142">
            <v>200.88</v>
          </cell>
          <cell r="J142">
            <v>20070604</v>
          </cell>
          <cell r="K142" t="str">
            <v>1000475384</v>
          </cell>
        </row>
        <row r="143">
          <cell r="A143" t="str">
            <v>A0101</v>
          </cell>
          <cell r="B143">
            <v>2007</v>
          </cell>
          <cell r="C143">
            <v>6</v>
          </cell>
          <cell r="D143" t="str">
            <v>001</v>
          </cell>
          <cell r="E143">
            <v>601802</v>
          </cell>
          <cell r="F143" t="str">
            <v>0000000000</v>
          </cell>
          <cell r="G143" t="str">
            <v>0000000000</v>
          </cell>
          <cell r="H143">
            <v>9021</v>
          </cell>
          <cell r="I143">
            <v>189.31</v>
          </cell>
          <cell r="J143">
            <v>20070604</v>
          </cell>
          <cell r="K143" t="str">
            <v>1000475383</v>
          </cell>
        </row>
        <row r="144">
          <cell r="A144" t="str">
            <v>A0101</v>
          </cell>
          <cell r="B144">
            <v>2007</v>
          </cell>
          <cell r="C144">
            <v>6</v>
          </cell>
          <cell r="D144" t="str">
            <v>001</v>
          </cell>
          <cell r="E144">
            <v>601802</v>
          </cell>
          <cell r="F144" t="str">
            <v>0000000000</v>
          </cell>
          <cell r="G144" t="str">
            <v>0000000000</v>
          </cell>
          <cell r="H144">
            <v>9021</v>
          </cell>
          <cell r="I144">
            <v>207.49</v>
          </cell>
          <cell r="J144">
            <v>20070604</v>
          </cell>
          <cell r="K144" t="str">
            <v>1000475382</v>
          </cell>
        </row>
        <row r="145">
          <cell r="A145" t="str">
            <v>A0101</v>
          </cell>
          <cell r="B145">
            <v>2007</v>
          </cell>
          <cell r="C145">
            <v>6</v>
          </cell>
          <cell r="D145" t="str">
            <v>001</v>
          </cell>
          <cell r="E145">
            <v>601802</v>
          </cell>
          <cell r="F145" t="str">
            <v>0000000000</v>
          </cell>
          <cell r="G145" t="str">
            <v>0000000000</v>
          </cell>
          <cell r="H145">
            <v>9021</v>
          </cell>
          <cell r="I145">
            <v>-10100.76</v>
          </cell>
          <cell r="J145">
            <v>20070604</v>
          </cell>
          <cell r="K145" t="str">
            <v>1000475381</v>
          </cell>
        </row>
        <row r="146">
          <cell r="A146" t="str">
            <v>A0101</v>
          </cell>
          <cell r="B146">
            <v>2007</v>
          </cell>
          <cell r="C146">
            <v>6</v>
          </cell>
          <cell r="D146" t="str">
            <v>001</v>
          </cell>
          <cell r="E146">
            <v>601802</v>
          </cell>
          <cell r="F146" t="str">
            <v>0000000000</v>
          </cell>
          <cell r="G146" t="str">
            <v>0000000000</v>
          </cell>
          <cell r="H146">
            <v>9021</v>
          </cell>
          <cell r="I146">
            <v>182.7</v>
          </cell>
          <cell r="J146">
            <v>20070604</v>
          </cell>
          <cell r="K146" t="str">
            <v>1000475380</v>
          </cell>
        </row>
        <row r="147">
          <cell r="A147" t="str">
            <v>A0101</v>
          </cell>
          <cell r="B147">
            <v>2007</v>
          </cell>
          <cell r="C147">
            <v>6</v>
          </cell>
          <cell r="D147" t="str">
            <v>001</v>
          </cell>
          <cell r="E147">
            <v>601802</v>
          </cell>
          <cell r="F147" t="str">
            <v>0000000000</v>
          </cell>
          <cell r="G147" t="str">
            <v>0000000000</v>
          </cell>
          <cell r="I147">
            <v>1200</v>
          </cell>
          <cell r="J147">
            <v>20070628</v>
          </cell>
          <cell r="K147" t="str">
            <v>0020015831</v>
          </cell>
          <cell r="L147" t="str">
            <v>ค่าเสียเวลาลงสินค้าปลายทาง S/M 204502098</v>
          </cell>
        </row>
        <row r="148">
          <cell r="A148" t="str">
            <v>A0101</v>
          </cell>
          <cell r="B148">
            <v>2007</v>
          </cell>
          <cell r="C148">
            <v>6</v>
          </cell>
          <cell r="D148" t="str">
            <v>001</v>
          </cell>
          <cell r="E148">
            <v>601802</v>
          </cell>
          <cell r="F148" t="str">
            <v>0000000000</v>
          </cell>
          <cell r="G148" t="str">
            <v>0000000000</v>
          </cell>
          <cell r="I148">
            <v>2400</v>
          </cell>
          <cell r="J148">
            <v>20070628</v>
          </cell>
          <cell r="K148" t="str">
            <v>0020015829</v>
          </cell>
          <cell r="L148" t="str">
            <v>ค่าเสียเวลาลงสินค้าปลายทาง S/M 204498407,514249</v>
          </cell>
        </row>
        <row r="149">
          <cell r="A149" t="str">
            <v>A0101</v>
          </cell>
          <cell r="B149">
            <v>2007</v>
          </cell>
          <cell r="C149">
            <v>6</v>
          </cell>
          <cell r="D149" t="str">
            <v>001</v>
          </cell>
          <cell r="E149">
            <v>601802</v>
          </cell>
          <cell r="F149" t="str">
            <v>0000000000</v>
          </cell>
          <cell r="G149" t="str">
            <v>0000000000</v>
          </cell>
          <cell r="I149">
            <v>3600</v>
          </cell>
          <cell r="J149">
            <v>20070628</v>
          </cell>
          <cell r="K149" t="str">
            <v>0020015832</v>
          </cell>
          <cell r="L149" t="str">
            <v>ค่าเสียเวลาลงสินค้าปลายทาง S/M 204498377,5443,212</v>
          </cell>
        </row>
        <row r="150">
          <cell r="A150" t="str">
            <v>A0101</v>
          </cell>
          <cell r="B150">
            <v>2007</v>
          </cell>
          <cell r="C150">
            <v>6</v>
          </cell>
          <cell r="D150" t="str">
            <v>001</v>
          </cell>
          <cell r="E150">
            <v>601802</v>
          </cell>
          <cell r="F150" t="str">
            <v>0000000000</v>
          </cell>
          <cell r="G150" t="str">
            <v>0000000000</v>
          </cell>
          <cell r="I150">
            <v>1421.73</v>
          </cell>
          <cell r="J150">
            <v>20070628</v>
          </cell>
          <cell r="K150" t="str">
            <v>0020015818</v>
          </cell>
          <cell r="L150" t="str">
            <v>ค่าขนส่งปูนผงโยกหน่วยงาน s/m204513770,512581</v>
          </cell>
        </row>
        <row r="151">
          <cell r="A151" t="str">
            <v>A0101</v>
          </cell>
          <cell r="B151">
            <v>2007</v>
          </cell>
          <cell r="C151">
            <v>6</v>
          </cell>
          <cell r="D151" t="str">
            <v>001</v>
          </cell>
          <cell r="E151">
            <v>601802</v>
          </cell>
          <cell r="F151" t="str">
            <v>0000000000</v>
          </cell>
          <cell r="G151" t="str">
            <v>0000000000</v>
          </cell>
          <cell r="I151">
            <v>2777.64</v>
          </cell>
          <cell r="J151">
            <v>20070628</v>
          </cell>
          <cell r="K151" t="str">
            <v>0020015819</v>
          </cell>
          <cell r="L151" t="str">
            <v>ค่าขนส่งปูนผงโยกหน่วยงาน s/m204496590</v>
          </cell>
        </row>
        <row r="152">
          <cell r="A152" t="str">
            <v>A0101</v>
          </cell>
          <cell r="B152">
            <v>2007</v>
          </cell>
          <cell r="C152">
            <v>6</v>
          </cell>
          <cell r="D152" t="str">
            <v>001</v>
          </cell>
          <cell r="E152">
            <v>601802</v>
          </cell>
          <cell r="F152" t="str">
            <v>0000000000</v>
          </cell>
          <cell r="G152" t="str">
            <v>0000000000</v>
          </cell>
          <cell r="I152">
            <v>5534.52</v>
          </cell>
          <cell r="J152">
            <v>20070628</v>
          </cell>
          <cell r="K152" t="str">
            <v>0020015817</v>
          </cell>
          <cell r="L152" t="str">
            <v>ค่าขนส่งปูนผงโยกหน่วยงาน s/m204491634,596,699</v>
          </cell>
        </row>
        <row r="153">
          <cell r="A153" t="str">
            <v>A0101</v>
          </cell>
          <cell r="B153">
            <v>2007</v>
          </cell>
          <cell r="C153">
            <v>6</v>
          </cell>
          <cell r="D153" t="str">
            <v>001</v>
          </cell>
          <cell r="E153">
            <v>601802</v>
          </cell>
          <cell r="F153" t="str">
            <v>0000000000</v>
          </cell>
          <cell r="G153" t="str">
            <v>0000000000</v>
          </cell>
          <cell r="I153">
            <v>2168.23</v>
          </cell>
          <cell r="J153">
            <v>20070628</v>
          </cell>
          <cell r="K153" t="str">
            <v>0020015821</v>
          </cell>
          <cell r="L153" t="str">
            <v>ค่าขนส่งปูนผงโยกหน่วยงาน s/m204472812</v>
          </cell>
        </row>
        <row r="154">
          <cell r="A154" t="str">
            <v>A0101</v>
          </cell>
          <cell r="B154">
            <v>2007</v>
          </cell>
          <cell r="C154">
            <v>6</v>
          </cell>
          <cell r="D154" t="str">
            <v>001</v>
          </cell>
          <cell r="E154">
            <v>601802</v>
          </cell>
          <cell r="F154" t="str">
            <v>0000000000</v>
          </cell>
          <cell r="G154" t="str">
            <v>0000000000</v>
          </cell>
          <cell r="I154">
            <v>14158.41</v>
          </cell>
          <cell r="J154">
            <v>20070608</v>
          </cell>
          <cell r="K154" t="str">
            <v>0020013897</v>
          </cell>
          <cell r="L154" t="str">
            <v>เบิกค่าขนส่งส่วนเพิ่ม 204446128,139,018,105</v>
          </cell>
        </row>
        <row r="155">
          <cell r="A155" t="str">
            <v>A0101</v>
          </cell>
          <cell r="B155">
            <v>2007</v>
          </cell>
          <cell r="C155">
            <v>6</v>
          </cell>
          <cell r="D155" t="str">
            <v>001</v>
          </cell>
          <cell r="E155">
            <v>601802</v>
          </cell>
          <cell r="F155" t="str">
            <v>0000000000</v>
          </cell>
          <cell r="G155" t="str">
            <v>0000000000</v>
          </cell>
          <cell r="I155">
            <v>1227.4000000000001</v>
          </cell>
          <cell r="J155">
            <v>20070621</v>
          </cell>
          <cell r="K155" t="str">
            <v>0020015123</v>
          </cell>
          <cell r="L155" t="str">
            <v>ค่าขนส่งส่วนเพิ่ม S/M 204508200</v>
          </cell>
        </row>
        <row r="156">
          <cell r="A156" t="str">
            <v>A0101</v>
          </cell>
          <cell r="B156">
            <v>2007</v>
          </cell>
          <cell r="C156">
            <v>6</v>
          </cell>
          <cell r="D156" t="str">
            <v>001</v>
          </cell>
          <cell r="E156">
            <v>601802</v>
          </cell>
          <cell r="F156" t="str">
            <v>0000000000</v>
          </cell>
          <cell r="G156" t="str">
            <v>0000000000</v>
          </cell>
          <cell r="I156">
            <v>1464.81</v>
          </cell>
          <cell r="J156">
            <v>20070612</v>
          </cell>
          <cell r="K156" t="str">
            <v>0020014308</v>
          </cell>
          <cell r="L156" t="str">
            <v>ค่าปูนผงโยกหน่วยงานS/M204467264,467261</v>
          </cell>
        </row>
        <row r="157">
          <cell r="A157" t="str">
            <v>A0101</v>
          </cell>
          <cell r="B157">
            <v>2007</v>
          </cell>
          <cell r="C157">
            <v>6</v>
          </cell>
          <cell r="D157" t="str">
            <v>001</v>
          </cell>
          <cell r="E157">
            <v>601802</v>
          </cell>
          <cell r="F157" t="str">
            <v>0000000000</v>
          </cell>
          <cell r="G157" t="str">
            <v>0000000000</v>
          </cell>
          <cell r="I157">
            <v>6000</v>
          </cell>
          <cell r="J157">
            <v>20070612</v>
          </cell>
          <cell r="K157" t="str">
            <v>0020014305</v>
          </cell>
          <cell r="L157" t="str">
            <v>ค่าเสียเวลาลงสินค้าปลายทางปูนผงS/M204456127</v>
          </cell>
        </row>
        <row r="158">
          <cell r="A158" t="str">
            <v>A0101</v>
          </cell>
          <cell r="B158">
            <v>2007</v>
          </cell>
          <cell r="C158">
            <v>6</v>
          </cell>
          <cell r="D158" t="str">
            <v>001</v>
          </cell>
          <cell r="E158">
            <v>601802</v>
          </cell>
          <cell r="F158" t="str">
            <v>0000000000</v>
          </cell>
          <cell r="G158" t="str">
            <v>0000000000</v>
          </cell>
          <cell r="I158">
            <v>13442.77</v>
          </cell>
          <cell r="J158">
            <v>20070612</v>
          </cell>
          <cell r="K158" t="str">
            <v>0020014201</v>
          </cell>
          <cell r="L158" t="str">
            <v>คืนเงินผู้รับเหมาเนื่องจากหักค่าสินค้าเสียหายซ้ำ</v>
          </cell>
        </row>
        <row r="159">
          <cell r="A159" t="str">
            <v>A0101</v>
          </cell>
          <cell r="B159">
            <v>2007</v>
          </cell>
          <cell r="C159">
            <v>6</v>
          </cell>
          <cell r="D159" t="str">
            <v>001</v>
          </cell>
          <cell r="E159">
            <v>601802</v>
          </cell>
          <cell r="F159" t="str">
            <v>0000000000</v>
          </cell>
          <cell r="G159" t="str">
            <v>0000000000</v>
          </cell>
          <cell r="I159">
            <v>2400</v>
          </cell>
          <cell r="J159">
            <v>20070615</v>
          </cell>
          <cell r="K159" t="str">
            <v>0020014699</v>
          </cell>
          <cell r="L159" t="str">
            <v>เบิกค่าเสียเวลารอสินค้าปลายทาง (204405805)</v>
          </cell>
        </row>
        <row r="160">
          <cell r="A160" t="str">
            <v>A0101</v>
          </cell>
          <cell r="B160">
            <v>2007</v>
          </cell>
          <cell r="C160">
            <v>6</v>
          </cell>
          <cell r="D160" t="str">
            <v>001</v>
          </cell>
          <cell r="E160">
            <v>601802</v>
          </cell>
          <cell r="F160" t="str">
            <v>0000000000</v>
          </cell>
          <cell r="G160" t="str">
            <v>0000000000</v>
          </cell>
          <cell r="I160">
            <v>4800</v>
          </cell>
          <cell r="J160">
            <v>20070615</v>
          </cell>
          <cell r="K160" t="str">
            <v>0020014700</v>
          </cell>
          <cell r="L160" t="str">
            <v>เบิกค่าเสียเวลารอสินค้าปลายทาง (204449840,565,780)</v>
          </cell>
        </row>
        <row r="161">
          <cell r="A161" t="str">
            <v>A0101</v>
          </cell>
          <cell r="B161">
            <v>2007</v>
          </cell>
          <cell r="C161">
            <v>6</v>
          </cell>
          <cell r="D161" t="str">
            <v>001</v>
          </cell>
          <cell r="E161">
            <v>601802</v>
          </cell>
          <cell r="F161" t="str">
            <v>0000000000</v>
          </cell>
          <cell r="G161" t="str">
            <v>0000000000</v>
          </cell>
          <cell r="I161">
            <v>2729.19</v>
          </cell>
          <cell r="J161">
            <v>20070628</v>
          </cell>
          <cell r="K161" t="str">
            <v>0020015816</v>
          </cell>
          <cell r="L161" t="str">
            <v>ค่าขนส่งปูนผงโยกหน่วยงาน S/M 204498344</v>
          </cell>
        </row>
        <row r="162">
          <cell r="A162" t="str">
            <v>A0101</v>
          </cell>
          <cell r="B162">
            <v>2007</v>
          </cell>
          <cell r="C162">
            <v>6</v>
          </cell>
          <cell r="D162" t="str">
            <v>001</v>
          </cell>
          <cell r="E162">
            <v>601802</v>
          </cell>
          <cell r="F162" t="str">
            <v>0000000000</v>
          </cell>
          <cell r="G162" t="str">
            <v>0000000000</v>
          </cell>
          <cell r="I162">
            <v>6461.81</v>
          </cell>
          <cell r="J162">
            <v>20070615</v>
          </cell>
          <cell r="K162" t="str">
            <v>0020014698</v>
          </cell>
          <cell r="L162" t="str">
            <v>เบิกเพิ่มเนื่องจากระยะทางผิด (204461437,204461120)</v>
          </cell>
        </row>
        <row r="163">
          <cell r="A163" t="str">
            <v>A0101</v>
          </cell>
          <cell r="B163">
            <v>2007</v>
          </cell>
          <cell r="C163">
            <v>6</v>
          </cell>
          <cell r="D163" t="str">
            <v>001</v>
          </cell>
          <cell r="E163">
            <v>601802</v>
          </cell>
          <cell r="F163" t="str">
            <v>0000000000</v>
          </cell>
          <cell r="G163" t="str">
            <v>0000000000</v>
          </cell>
          <cell r="I163">
            <v>3721.34</v>
          </cell>
          <cell r="J163">
            <v>20070628</v>
          </cell>
          <cell r="K163" t="str">
            <v>0020015882</v>
          </cell>
          <cell r="L163" t="str">
            <v>ค่าขนส่งปูนผงโยกเนื่องจากไม่เข้าระบบ D/N 109483729</v>
          </cell>
        </row>
        <row r="164">
          <cell r="A164" t="str">
            <v>A0101</v>
          </cell>
          <cell r="B164">
            <v>2007</v>
          </cell>
          <cell r="C164">
            <v>6</v>
          </cell>
          <cell r="D164" t="str">
            <v>001</v>
          </cell>
          <cell r="E164">
            <v>601802</v>
          </cell>
          <cell r="F164" t="str">
            <v>0000000000</v>
          </cell>
          <cell r="G164" t="str">
            <v>0000000000</v>
          </cell>
          <cell r="I164">
            <v>3219.37</v>
          </cell>
          <cell r="J164">
            <v>20070621</v>
          </cell>
          <cell r="K164" t="str">
            <v>0020015119</v>
          </cell>
          <cell r="L164" t="str">
            <v>ค่าปูนผงเนื่องจากระยะทางผิด S/M 204456923</v>
          </cell>
        </row>
        <row r="165">
          <cell r="A165" t="str">
            <v>A0101</v>
          </cell>
          <cell r="B165">
            <v>2007</v>
          </cell>
          <cell r="C165">
            <v>6</v>
          </cell>
          <cell r="D165" t="str">
            <v>001</v>
          </cell>
          <cell r="E165">
            <v>601802</v>
          </cell>
          <cell r="F165" t="str">
            <v>0000000000</v>
          </cell>
          <cell r="G165" t="str">
            <v>0000000000</v>
          </cell>
          <cell r="I165">
            <v>11829.41</v>
          </cell>
          <cell r="J165">
            <v>20070621</v>
          </cell>
          <cell r="K165" t="str">
            <v>0020015118</v>
          </cell>
          <cell r="L165" t="str">
            <v>ค่าปูนผงโยกหน่วยงาน (S/M 204486887,802,572,508)</v>
          </cell>
        </row>
        <row r="166">
          <cell r="A166" t="str">
            <v>A0101</v>
          </cell>
          <cell r="B166">
            <v>2007</v>
          </cell>
          <cell r="C166">
            <v>6</v>
          </cell>
          <cell r="D166" t="str">
            <v>001</v>
          </cell>
          <cell r="E166">
            <v>601802</v>
          </cell>
          <cell r="F166" t="str">
            <v>0000000000</v>
          </cell>
          <cell r="G166" t="str">
            <v>0000000000</v>
          </cell>
          <cell r="I166">
            <v>254.86</v>
          </cell>
          <cell r="J166">
            <v>20070621</v>
          </cell>
          <cell r="K166" t="str">
            <v>0020015117</v>
          </cell>
          <cell r="L166" t="str">
            <v>ค่าปูนผงโยกหน่วยงาน (S/M 204491510)</v>
          </cell>
        </row>
        <row r="167">
          <cell r="A167" t="str">
            <v>A0101</v>
          </cell>
          <cell r="B167">
            <v>2007</v>
          </cell>
          <cell r="C167">
            <v>6</v>
          </cell>
          <cell r="D167" t="str">
            <v>001</v>
          </cell>
          <cell r="E167">
            <v>601802</v>
          </cell>
          <cell r="F167" t="str">
            <v>0000000000</v>
          </cell>
          <cell r="G167" t="str">
            <v>0000000000</v>
          </cell>
          <cell r="I167">
            <v>3600</v>
          </cell>
          <cell r="J167">
            <v>20070621</v>
          </cell>
          <cell r="K167" t="str">
            <v>0020015121</v>
          </cell>
          <cell r="L167" t="str">
            <v>ค่าเสียเวลาลงสินค้าปูนผงปลายทาง S/M 204445013,4686</v>
          </cell>
        </row>
        <row r="168">
          <cell r="A168" t="str">
            <v>A0101</v>
          </cell>
          <cell r="B168">
            <v>2007</v>
          </cell>
          <cell r="C168">
            <v>6</v>
          </cell>
          <cell r="D168" t="str">
            <v>001</v>
          </cell>
          <cell r="E168">
            <v>601802</v>
          </cell>
          <cell r="F168" t="str">
            <v>0000000000</v>
          </cell>
          <cell r="G168" t="str">
            <v>0000000000</v>
          </cell>
          <cell r="I168">
            <v>2400</v>
          </cell>
          <cell r="J168">
            <v>20070621</v>
          </cell>
          <cell r="K168" t="str">
            <v>0020015120</v>
          </cell>
          <cell r="L168" t="str">
            <v>ค่าเสียเวลาลงสินค้าปูนผงปลายทาง S/M 204488818</v>
          </cell>
        </row>
        <row r="169">
          <cell r="A169" t="str">
            <v>A0101</v>
          </cell>
          <cell r="B169">
            <v>2007</v>
          </cell>
          <cell r="C169">
            <v>6</v>
          </cell>
          <cell r="D169" t="str">
            <v>001</v>
          </cell>
          <cell r="E169">
            <v>601802</v>
          </cell>
          <cell r="F169" t="str">
            <v>0000000000</v>
          </cell>
          <cell r="G169" t="str">
            <v>0000000000</v>
          </cell>
          <cell r="I169">
            <v>1200</v>
          </cell>
          <cell r="J169">
            <v>20070615</v>
          </cell>
          <cell r="K169" t="str">
            <v>0020014701</v>
          </cell>
          <cell r="L169" t="str">
            <v>เบิกค่าเสียเวลารอสินค้าปลายทาง (204450225)</v>
          </cell>
        </row>
        <row r="170">
          <cell r="A170" t="str">
            <v>A0101</v>
          </cell>
          <cell r="B170">
            <v>2007</v>
          </cell>
          <cell r="C170">
            <v>6</v>
          </cell>
          <cell r="D170" t="str">
            <v>002</v>
          </cell>
          <cell r="E170">
            <v>601802</v>
          </cell>
          <cell r="F170" t="str">
            <v>0000000000</v>
          </cell>
          <cell r="G170" t="str">
            <v>0000000000</v>
          </cell>
          <cell r="H170">
            <v>9021</v>
          </cell>
          <cell r="I170">
            <v>-2516.4</v>
          </cell>
          <cell r="J170">
            <v>20070625</v>
          </cell>
          <cell r="K170" t="str">
            <v>0400000184</v>
          </cell>
        </row>
        <row r="171">
          <cell r="A171" t="str">
            <v>A0101</v>
          </cell>
          <cell r="B171">
            <v>2007</v>
          </cell>
          <cell r="C171">
            <v>6</v>
          </cell>
          <cell r="D171" t="str">
            <v>002</v>
          </cell>
          <cell r="E171">
            <v>601802</v>
          </cell>
          <cell r="F171" t="str">
            <v>0000000000</v>
          </cell>
          <cell r="G171" t="str">
            <v>0000000000</v>
          </cell>
          <cell r="H171">
            <v>9021</v>
          </cell>
          <cell r="I171">
            <v>-24076.25</v>
          </cell>
          <cell r="J171">
            <v>20070625</v>
          </cell>
          <cell r="K171" t="str">
            <v>0400000191</v>
          </cell>
        </row>
        <row r="172">
          <cell r="A172" t="str">
            <v>A0101</v>
          </cell>
          <cell r="B172">
            <v>2007</v>
          </cell>
          <cell r="C172">
            <v>6</v>
          </cell>
          <cell r="D172" t="str">
            <v>002</v>
          </cell>
          <cell r="E172">
            <v>601802</v>
          </cell>
          <cell r="F172" t="str">
            <v>0000000000</v>
          </cell>
          <cell r="G172" t="str">
            <v>0000000000</v>
          </cell>
          <cell r="H172">
            <v>9021</v>
          </cell>
          <cell r="I172">
            <v>-5620.2</v>
          </cell>
          <cell r="J172">
            <v>20070625</v>
          </cell>
          <cell r="K172" t="str">
            <v>0400000223</v>
          </cell>
        </row>
        <row r="173">
          <cell r="A173" t="str">
            <v>A0101</v>
          </cell>
          <cell r="B173">
            <v>2007</v>
          </cell>
          <cell r="C173">
            <v>6</v>
          </cell>
          <cell r="D173" t="str">
            <v>002</v>
          </cell>
          <cell r="E173">
            <v>601802</v>
          </cell>
          <cell r="F173" t="str">
            <v>0000000000</v>
          </cell>
          <cell r="G173" t="str">
            <v>0000000000</v>
          </cell>
          <cell r="H173">
            <v>9021</v>
          </cell>
          <cell r="I173">
            <v>-15168.6</v>
          </cell>
          <cell r="J173">
            <v>20070627</v>
          </cell>
          <cell r="K173" t="str">
            <v>1000549362</v>
          </cell>
        </row>
        <row r="174">
          <cell r="A174" t="str">
            <v>A0101</v>
          </cell>
          <cell r="B174">
            <v>2007</v>
          </cell>
          <cell r="C174">
            <v>6</v>
          </cell>
          <cell r="D174" t="str">
            <v>002</v>
          </cell>
          <cell r="E174">
            <v>601802</v>
          </cell>
          <cell r="F174" t="str">
            <v>0000000000</v>
          </cell>
          <cell r="G174" t="str">
            <v>0000000000</v>
          </cell>
          <cell r="H174">
            <v>9021</v>
          </cell>
          <cell r="I174">
            <v>422611.56</v>
          </cell>
          <cell r="J174">
            <v>20070630</v>
          </cell>
          <cell r="K174" t="str">
            <v>0020016138</v>
          </cell>
          <cell r="L174" t="str">
            <v>R,W จัด shipment ขาเรือไม่ได้   wat</v>
          </cell>
        </row>
        <row r="175">
          <cell r="A175" t="str">
            <v>A0101</v>
          </cell>
          <cell r="B175">
            <v>2007</v>
          </cell>
          <cell r="C175">
            <v>6</v>
          </cell>
          <cell r="D175" t="str">
            <v>002</v>
          </cell>
          <cell r="E175">
            <v>601802</v>
          </cell>
          <cell r="F175" t="str">
            <v>0000000000</v>
          </cell>
          <cell r="G175" t="str">
            <v>0000000000</v>
          </cell>
          <cell r="H175">
            <v>9021</v>
          </cell>
          <cell r="I175">
            <v>-107037.15</v>
          </cell>
          <cell r="J175">
            <v>20070625</v>
          </cell>
          <cell r="K175" t="str">
            <v>0400000182</v>
          </cell>
        </row>
        <row r="176">
          <cell r="A176" t="str">
            <v>A0101</v>
          </cell>
          <cell r="B176">
            <v>2007</v>
          </cell>
          <cell r="C176">
            <v>6</v>
          </cell>
          <cell r="D176" t="str">
            <v>002</v>
          </cell>
          <cell r="E176">
            <v>601802</v>
          </cell>
          <cell r="F176" t="str">
            <v>0000000000</v>
          </cell>
          <cell r="G176" t="str">
            <v>0000000000</v>
          </cell>
          <cell r="I176">
            <v>88998.7</v>
          </cell>
          <cell r="J176">
            <v>20070630</v>
          </cell>
          <cell r="K176" t="str">
            <v>0010013827</v>
          </cell>
          <cell r="L176" t="str">
            <v>ประมาณการค่าผ่านท่าMV.BARRA</v>
          </cell>
        </row>
        <row r="177">
          <cell r="A177" t="str">
            <v>A0101</v>
          </cell>
          <cell r="B177">
            <v>2007</v>
          </cell>
          <cell r="C177">
            <v>6</v>
          </cell>
          <cell r="D177" t="str">
            <v>002</v>
          </cell>
          <cell r="E177">
            <v>601802</v>
          </cell>
          <cell r="F177" t="str">
            <v>0000000000</v>
          </cell>
          <cell r="G177" t="str">
            <v>0000000000</v>
          </cell>
          <cell r="H177">
            <v>9021</v>
          </cell>
          <cell r="I177">
            <v>-1112.79</v>
          </cell>
          <cell r="J177">
            <v>20070614</v>
          </cell>
          <cell r="K177" t="str">
            <v>1000506371</v>
          </cell>
        </row>
        <row r="178">
          <cell r="A178" t="str">
            <v>A0101</v>
          </cell>
          <cell r="B178">
            <v>2007</v>
          </cell>
          <cell r="C178">
            <v>6</v>
          </cell>
          <cell r="D178" t="str">
            <v>002</v>
          </cell>
          <cell r="E178">
            <v>601802</v>
          </cell>
          <cell r="F178" t="str">
            <v>0000000000</v>
          </cell>
          <cell r="G178" t="str">
            <v>0000000000</v>
          </cell>
          <cell r="I178">
            <v>67689.2</v>
          </cell>
          <cell r="J178">
            <v>20070614</v>
          </cell>
          <cell r="K178" t="str">
            <v>0024007017</v>
          </cell>
          <cell r="L178" t="str">
            <v>ปรับผลต่าง Draft กับ GI</v>
          </cell>
        </row>
        <row r="179">
          <cell r="A179" t="str">
            <v>A0101</v>
          </cell>
          <cell r="B179">
            <v>2007</v>
          </cell>
          <cell r="C179">
            <v>6</v>
          </cell>
          <cell r="D179" t="str">
            <v>002</v>
          </cell>
          <cell r="E179">
            <v>601802</v>
          </cell>
          <cell r="F179" t="str">
            <v>0000000000</v>
          </cell>
          <cell r="G179" t="str">
            <v>0000000000</v>
          </cell>
          <cell r="H179">
            <v>9021</v>
          </cell>
          <cell r="I179">
            <v>3199.75</v>
          </cell>
          <cell r="J179">
            <v>20070611</v>
          </cell>
          <cell r="K179" t="str">
            <v>1000492655</v>
          </cell>
        </row>
        <row r="180">
          <cell r="A180" t="str">
            <v>A0101</v>
          </cell>
          <cell r="B180">
            <v>2007</v>
          </cell>
          <cell r="C180">
            <v>6</v>
          </cell>
          <cell r="D180" t="str">
            <v>002</v>
          </cell>
          <cell r="E180">
            <v>601802</v>
          </cell>
          <cell r="F180" t="str">
            <v>0000000000</v>
          </cell>
          <cell r="G180" t="str">
            <v>0000000000</v>
          </cell>
          <cell r="I180">
            <v>260456.5</v>
          </cell>
          <cell r="J180">
            <v>20070630</v>
          </cell>
          <cell r="K180" t="str">
            <v>0010013833</v>
          </cell>
          <cell r="L180" t="str">
            <v>ประมาณการค่าผ่านท่าMV.QANG BIANG</v>
          </cell>
        </row>
        <row r="181">
          <cell r="A181" t="str">
            <v>A0101</v>
          </cell>
          <cell r="B181">
            <v>2007</v>
          </cell>
          <cell r="C181">
            <v>6</v>
          </cell>
          <cell r="D181" t="str">
            <v>002</v>
          </cell>
          <cell r="E181">
            <v>601802</v>
          </cell>
          <cell r="F181" t="str">
            <v>0000000000</v>
          </cell>
          <cell r="G181" t="str">
            <v>0000000000</v>
          </cell>
          <cell r="I181">
            <v>59754.3</v>
          </cell>
          <cell r="J181">
            <v>20070630</v>
          </cell>
          <cell r="K181" t="str">
            <v>0010013831</v>
          </cell>
          <cell r="L181" t="str">
            <v>ประมาณการค่าผ่านท่าMV.QANG BIANG</v>
          </cell>
        </row>
        <row r="182">
          <cell r="A182" t="str">
            <v>A0101</v>
          </cell>
          <cell r="B182">
            <v>2007</v>
          </cell>
          <cell r="C182">
            <v>6</v>
          </cell>
          <cell r="D182" t="str">
            <v>002</v>
          </cell>
          <cell r="E182">
            <v>601802</v>
          </cell>
          <cell r="F182" t="str">
            <v>0000000000</v>
          </cell>
          <cell r="G182" t="str">
            <v>0000000000</v>
          </cell>
          <cell r="I182">
            <v>1255957</v>
          </cell>
          <cell r="J182">
            <v>20070630</v>
          </cell>
          <cell r="K182" t="str">
            <v>0010013825</v>
          </cell>
          <cell r="L182" t="str">
            <v>ประมาณการค่าผ่านท่าMV.BARRA</v>
          </cell>
        </row>
        <row r="183">
          <cell r="A183" t="str">
            <v>A0101</v>
          </cell>
          <cell r="B183">
            <v>2007</v>
          </cell>
          <cell r="C183">
            <v>6</v>
          </cell>
          <cell r="D183" t="str">
            <v>002</v>
          </cell>
          <cell r="E183">
            <v>601802</v>
          </cell>
          <cell r="F183" t="str">
            <v>0000000000</v>
          </cell>
          <cell r="G183" t="str">
            <v>0000000000</v>
          </cell>
          <cell r="I183">
            <v>450484</v>
          </cell>
          <cell r="J183">
            <v>20070630</v>
          </cell>
          <cell r="K183" t="str">
            <v>0010013823</v>
          </cell>
          <cell r="L183" t="str">
            <v>ประมาณการค่าผ่านท่าMV.NEW NAVIGATION</v>
          </cell>
        </row>
        <row r="184">
          <cell r="A184" t="str">
            <v>A0101</v>
          </cell>
          <cell r="B184">
            <v>2007</v>
          </cell>
          <cell r="C184">
            <v>6</v>
          </cell>
          <cell r="D184" t="str">
            <v>002</v>
          </cell>
          <cell r="E184">
            <v>601802</v>
          </cell>
          <cell r="F184" t="str">
            <v>0000000000</v>
          </cell>
          <cell r="G184" t="str">
            <v>0000000000</v>
          </cell>
          <cell r="I184">
            <v>-67689.2</v>
          </cell>
          <cell r="J184">
            <v>20070614</v>
          </cell>
          <cell r="K184" t="str">
            <v>0024006992</v>
          </cell>
          <cell r="L184" t="str">
            <v>ปรับผลต่าง Draft กับ GI</v>
          </cell>
        </row>
        <row r="185">
          <cell r="A185" t="str">
            <v>A0101</v>
          </cell>
          <cell r="B185">
            <v>2007</v>
          </cell>
          <cell r="C185">
            <v>6</v>
          </cell>
          <cell r="D185" t="str">
            <v>002</v>
          </cell>
          <cell r="E185">
            <v>601802</v>
          </cell>
          <cell r="F185" t="str">
            <v>0000000000</v>
          </cell>
          <cell r="G185" t="str">
            <v>0000000000</v>
          </cell>
          <cell r="I185">
            <v>1350218</v>
          </cell>
          <cell r="J185">
            <v>20070630</v>
          </cell>
          <cell r="K185" t="str">
            <v>0010013821</v>
          </cell>
          <cell r="L185" t="str">
            <v>ประมาณการค่าผ่านท่าMV.NEW NAVIGATION</v>
          </cell>
        </row>
        <row r="186">
          <cell r="A186" t="str">
            <v>A0101</v>
          </cell>
          <cell r="B186">
            <v>2007</v>
          </cell>
          <cell r="C186">
            <v>6</v>
          </cell>
          <cell r="D186" t="str">
            <v>002</v>
          </cell>
          <cell r="E186">
            <v>601802</v>
          </cell>
          <cell r="F186" t="str">
            <v>0000000000</v>
          </cell>
          <cell r="G186" t="str">
            <v>0000000000</v>
          </cell>
          <cell r="I186">
            <v>973464.49</v>
          </cell>
          <cell r="J186">
            <v>20070630</v>
          </cell>
          <cell r="K186" t="str">
            <v>0010013832</v>
          </cell>
          <cell r="L186" t="str">
            <v>ประมาณการค่าผ่านท่าMV.QANG BIANG</v>
          </cell>
        </row>
        <row r="187">
          <cell r="A187" t="str">
            <v>A0101</v>
          </cell>
          <cell r="B187">
            <v>2007</v>
          </cell>
          <cell r="C187">
            <v>6</v>
          </cell>
          <cell r="D187" t="str">
            <v>002</v>
          </cell>
          <cell r="E187">
            <v>601802</v>
          </cell>
          <cell r="F187" t="str">
            <v>0000000000</v>
          </cell>
          <cell r="G187" t="str">
            <v>0000000000</v>
          </cell>
          <cell r="I187">
            <v>383796.5</v>
          </cell>
          <cell r="J187">
            <v>20070630</v>
          </cell>
          <cell r="K187" t="str">
            <v>0010013826</v>
          </cell>
          <cell r="L187" t="str">
            <v>ประมาณการค่าผ่านท่าMV.BARRA</v>
          </cell>
        </row>
        <row r="188">
          <cell r="A188" t="str">
            <v>A0101</v>
          </cell>
          <cell r="B188">
            <v>2007</v>
          </cell>
          <cell r="C188">
            <v>6</v>
          </cell>
          <cell r="D188" t="str">
            <v>002</v>
          </cell>
          <cell r="E188">
            <v>601802</v>
          </cell>
          <cell r="F188" t="str">
            <v>0000000000</v>
          </cell>
          <cell r="G188" t="str">
            <v>0000000000</v>
          </cell>
          <cell r="I188">
            <v>45151.32</v>
          </cell>
          <cell r="J188">
            <v>20070626</v>
          </cell>
          <cell r="K188" t="str">
            <v>0024007402</v>
          </cell>
          <cell r="L188" t="str">
            <v>ปรับเพิ่ม เพิ่อกลบกับแนบ Shipment เกินINV.295</v>
          </cell>
        </row>
        <row r="189">
          <cell r="A189" t="str">
            <v>A0101</v>
          </cell>
          <cell r="B189">
            <v>2007</v>
          </cell>
          <cell r="C189">
            <v>6</v>
          </cell>
          <cell r="D189" t="str">
            <v>002</v>
          </cell>
          <cell r="E189">
            <v>601802</v>
          </cell>
          <cell r="F189" t="str">
            <v>0000000000</v>
          </cell>
          <cell r="G189" t="str">
            <v>0000000000</v>
          </cell>
          <cell r="I189">
            <v>8948.4</v>
          </cell>
          <cell r="J189">
            <v>20070630</v>
          </cell>
          <cell r="K189" t="str">
            <v>0010013828</v>
          </cell>
          <cell r="L189" t="str">
            <v>ประมาณการค่าผ่านท่าMV. AFRICAN PROTEA</v>
          </cell>
        </row>
        <row r="190">
          <cell r="A190" t="str">
            <v>A0101</v>
          </cell>
          <cell r="B190">
            <v>2007</v>
          </cell>
          <cell r="C190">
            <v>6</v>
          </cell>
          <cell r="D190" t="str">
            <v>002</v>
          </cell>
          <cell r="E190">
            <v>601802</v>
          </cell>
          <cell r="F190" t="str">
            <v>0000000000</v>
          </cell>
          <cell r="G190" t="str">
            <v>0000000000</v>
          </cell>
          <cell r="I190">
            <v>319885.65999999997</v>
          </cell>
          <cell r="J190">
            <v>20070630</v>
          </cell>
          <cell r="K190" t="str">
            <v>0010013829</v>
          </cell>
          <cell r="L190" t="str">
            <v>ประมาณการค่าผ่านท่าMV. AFRICAN PROTEA</v>
          </cell>
        </row>
        <row r="191">
          <cell r="A191" t="str">
            <v>A0101</v>
          </cell>
          <cell r="B191">
            <v>2007</v>
          </cell>
          <cell r="C191">
            <v>6</v>
          </cell>
          <cell r="D191" t="str">
            <v>002</v>
          </cell>
          <cell r="E191">
            <v>601802</v>
          </cell>
          <cell r="F191" t="str">
            <v>0000000000</v>
          </cell>
          <cell r="G191" t="str">
            <v>0000000000</v>
          </cell>
          <cell r="I191">
            <v>94432.6</v>
          </cell>
          <cell r="J191">
            <v>20070630</v>
          </cell>
          <cell r="K191" t="str">
            <v>0010013830</v>
          </cell>
          <cell r="L191" t="str">
            <v>ประมาณการค่าผ่านท่าMV. AFRICAN PROTEA</v>
          </cell>
        </row>
        <row r="192">
          <cell r="A192" t="str">
            <v>A0101</v>
          </cell>
          <cell r="B192">
            <v>2007</v>
          </cell>
          <cell r="C192">
            <v>6</v>
          </cell>
          <cell r="D192" t="str">
            <v>002</v>
          </cell>
          <cell r="E192">
            <v>601802</v>
          </cell>
          <cell r="F192" t="str">
            <v>0000000000</v>
          </cell>
          <cell r="G192" t="str">
            <v>0000000000</v>
          </cell>
          <cell r="I192">
            <v>28015.7</v>
          </cell>
          <cell r="J192">
            <v>20070630</v>
          </cell>
          <cell r="K192" t="str">
            <v>0010013822</v>
          </cell>
          <cell r="L192" t="str">
            <v>ประมาณการค่าผ่านท่าMV.NEW NAVIGATION</v>
          </cell>
        </row>
        <row r="193">
          <cell r="A193" t="str">
            <v>A0101</v>
          </cell>
          <cell r="B193">
            <v>2007</v>
          </cell>
          <cell r="C193">
            <v>6</v>
          </cell>
          <cell r="D193" t="str">
            <v>002</v>
          </cell>
          <cell r="E193">
            <v>601802</v>
          </cell>
          <cell r="F193" t="str">
            <v>0000000000</v>
          </cell>
          <cell r="G193" t="str">
            <v>0000000000</v>
          </cell>
          <cell r="I193">
            <v>115910.2</v>
          </cell>
          <cell r="J193">
            <v>20070630</v>
          </cell>
          <cell r="K193" t="str">
            <v>0010013824</v>
          </cell>
          <cell r="L193" t="str">
            <v>ประมาณการค่าผ่านท่าMV.NEW NAVIGATION</v>
          </cell>
        </row>
        <row r="194">
          <cell r="A194" t="str">
            <v>A0101</v>
          </cell>
          <cell r="B194">
            <v>2007</v>
          </cell>
          <cell r="C194">
            <v>6</v>
          </cell>
          <cell r="D194" t="str">
            <v>002</v>
          </cell>
          <cell r="E194">
            <v>601802</v>
          </cell>
          <cell r="F194" t="str">
            <v>0000000000</v>
          </cell>
          <cell r="G194" t="str">
            <v>0000000000</v>
          </cell>
          <cell r="H194">
            <v>9021</v>
          </cell>
          <cell r="I194">
            <v>-41691.96</v>
          </cell>
          <cell r="J194">
            <v>20070625</v>
          </cell>
          <cell r="K194" t="str">
            <v>0400000138</v>
          </cell>
        </row>
        <row r="195">
          <cell r="A195" t="str">
            <v>A0101</v>
          </cell>
          <cell r="B195">
            <v>2007</v>
          </cell>
          <cell r="C195">
            <v>6</v>
          </cell>
          <cell r="D195" t="str">
            <v>002</v>
          </cell>
          <cell r="E195">
            <v>601802</v>
          </cell>
          <cell r="F195" t="str">
            <v>0000000000</v>
          </cell>
          <cell r="G195" t="str">
            <v>0000060607</v>
          </cell>
          <cell r="I195">
            <v>285000</v>
          </cell>
          <cell r="J195">
            <v>20070608</v>
          </cell>
          <cell r="K195" t="str">
            <v>0020014027</v>
          </cell>
          <cell r="L195" t="str">
            <v>ค่าตัดเจาะฝาระวาง SHIP 09/50(เรียกเก็บ SCT.)</v>
          </cell>
        </row>
        <row r="196">
          <cell r="A196" t="str">
            <v>A0101</v>
          </cell>
          <cell r="B196">
            <v>2007</v>
          </cell>
          <cell r="C196">
            <v>6</v>
          </cell>
          <cell r="D196" t="str">
            <v>002</v>
          </cell>
          <cell r="E196">
            <v>601802</v>
          </cell>
          <cell r="F196" t="str">
            <v>0000000000</v>
          </cell>
          <cell r="G196" t="str">
            <v>0000060607</v>
          </cell>
          <cell r="H196">
            <v>9002</v>
          </cell>
          <cell r="I196">
            <v>167620</v>
          </cell>
          <cell r="J196">
            <v>20070608</v>
          </cell>
          <cell r="K196" t="str">
            <v>0020013989</v>
          </cell>
          <cell r="L196" t="str">
            <v>ค่าภาระสินค้าผ่านท่าจากเรือลำเลียง-ลูกค้า 1-15/5/5</v>
          </cell>
        </row>
        <row r="197">
          <cell r="A197" t="str">
            <v>A0101</v>
          </cell>
          <cell r="B197">
            <v>2007</v>
          </cell>
          <cell r="C197">
            <v>6</v>
          </cell>
          <cell r="D197" t="str">
            <v>002</v>
          </cell>
          <cell r="E197">
            <v>601802</v>
          </cell>
          <cell r="F197" t="str">
            <v>0000000000</v>
          </cell>
          <cell r="G197" t="str">
            <v>0000060607</v>
          </cell>
          <cell r="I197">
            <v>184000</v>
          </cell>
          <cell r="J197">
            <v>20070608</v>
          </cell>
          <cell r="K197" t="str">
            <v>0020014028</v>
          </cell>
          <cell r="L197" t="str">
            <v>ค่าตัดเจาะฝาระวาง SHIP 10/50(เรียกเก็บ SCT.)</v>
          </cell>
        </row>
        <row r="198">
          <cell r="A198" t="str">
            <v>A0101</v>
          </cell>
          <cell r="B198">
            <v>2007</v>
          </cell>
          <cell r="C198">
            <v>6</v>
          </cell>
          <cell r="D198" t="str">
            <v>001</v>
          </cell>
          <cell r="E198">
            <v>601802</v>
          </cell>
          <cell r="F198" t="str">
            <v>0000000000</v>
          </cell>
          <cell r="G198" t="str">
            <v>0000110607</v>
          </cell>
          <cell r="I198">
            <v>15600</v>
          </cell>
          <cell r="J198">
            <v>20070611</v>
          </cell>
          <cell r="K198" t="str">
            <v>0020014124</v>
          </cell>
          <cell r="L198" t="str">
            <v>R,W  ค่าเสียเวลารถรอ  08-09/4/50  wat</v>
          </cell>
        </row>
        <row r="199">
          <cell r="A199" t="str">
            <v>A0101</v>
          </cell>
          <cell r="B199">
            <v>2007</v>
          </cell>
          <cell r="C199">
            <v>6</v>
          </cell>
          <cell r="D199" t="str">
            <v>001</v>
          </cell>
          <cell r="E199">
            <v>601802</v>
          </cell>
          <cell r="F199" t="str">
            <v>0000000000</v>
          </cell>
          <cell r="G199" t="str">
            <v>0000110607</v>
          </cell>
          <cell r="I199">
            <v>19200</v>
          </cell>
          <cell r="J199">
            <v>20070611</v>
          </cell>
          <cell r="K199" t="str">
            <v>0020014123</v>
          </cell>
          <cell r="L199" t="str">
            <v>R,W  ค่าเสียเวลารถรอ  25-26/4/50  wat</v>
          </cell>
        </row>
        <row r="200">
          <cell r="A200" t="str">
            <v>A0101</v>
          </cell>
          <cell r="B200">
            <v>2007</v>
          </cell>
          <cell r="C200">
            <v>6</v>
          </cell>
          <cell r="D200" t="str">
            <v>001</v>
          </cell>
          <cell r="E200">
            <v>601802</v>
          </cell>
          <cell r="F200" t="str">
            <v>0000000000</v>
          </cell>
          <cell r="G200" t="str">
            <v>0000110607</v>
          </cell>
          <cell r="I200">
            <v>16800</v>
          </cell>
          <cell r="J200">
            <v>20070612</v>
          </cell>
          <cell r="K200" t="str">
            <v>0020014146</v>
          </cell>
          <cell r="L200" t="str">
            <v>R,W  ค่าเสียเวลารถรอ  08-12/4/50  wat</v>
          </cell>
        </row>
        <row r="201">
          <cell r="A201" t="str">
            <v>A0101</v>
          </cell>
          <cell r="B201">
            <v>2007</v>
          </cell>
          <cell r="C201">
            <v>6</v>
          </cell>
          <cell r="D201" t="str">
            <v>001</v>
          </cell>
          <cell r="E201">
            <v>601802</v>
          </cell>
          <cell r="F201" t="str">
            <v>0000000000</v>
          </cell>
          <cell r="G201" t="str">
            <v>0000180607</v>
          </cell>
          <cell r="I201">
            <v>154080</v>
          </cell>
          <cell r="J201">
            <v>20070623</v>
          </cell>
          <cell r="K201" t="str">
            <v>0020015407</v>
          </cell>
          <cell r="L201" t="str">
            <v>R,V,Wค่าตัดเจาะผาระวางเรือ 2 ชั้น 01/06/50</v>
          </cell>
        </row>
        <row r="202">
          <cell r="A202" t="str">
            <v>A0101</v>
          </cell>
          <cell r="B202">
            <v>2007</v>
          </cell>
          <cell r="C202">
            <v>6</v>
          </cell>
          <cell r="D202" t="str">
            <v>001</v>
          </cell>
          <cell r="E202">
            <v>601802</v>
          </cell>
          <cell r="F202" t="str">
            <v>0000000000</v>
          </cell>
          <cell r="G202" t="str">
            <v>0000220607</v>
          </cell>
          <cell r="I202">
            <v>255770.93</v>
          </cell>
          <cell r="J202">
            <v>20070629</v>
          </cell>
          <cell r="K202" t="str">
            <v>0020015977</v>
          </cell>
          <cell r="L202" t="str">
            <v>R,V,Wค่าภาระสินค้าผ่านท่าปูนผลในประเทศ</v>
          </cell>
        </row>
        <row r="203">
          <cell r="A203" t="str">
            <v>A0101</v>
          </cell>
          <cell r="B203">
            <v>2007</v>
          </cell>
          <cell r="C203">
            <v>6</v>
          </cell>
          <cell r="D203" t="str">
            <v>001</v>
          </cell>
          <cell r="E203">
            <v>601802</v>
          </cell>
          <cell r="F203" t="str">
            <v>0000000000</v>
          </cell>
          <cell r="G203" t="str">
            <v>0000250607</v>
          </cell>
          <cell r="I203">
            <v>95553.89</v>
          </cell>
          <cell r="J203">
            <v>20070629</v>
          </cell>
          <cell r="K203" t="str">
            <v>0020016094</v>
          </cell>
          <cell r="L203" t="str">
            <v>R,V,Wค่าบริการผ่านท่าปูนผงครั้ง 8/50</v>
          </cell>
        </row>
        <row r="204">
          <cell r="A204" t="str">
            <v>A0101</v>
          </cell>
          <cell r="B204">
            <v>2007</v>
          </cell>
          <cell r="C204">
            <v>6</v>
          </cell>
          <cell r="D204" t="str">
            <v>001</v>
          </cell>
          <cell r="E204">
            <v>601802</v>
          </cell>
          <cell r="F204" t="str">
            <v>0000000000</v>
          </cell>
          <cell r="G204" t="str">
            <v>0000250607</v>
          </cell>
          <cell r="I204">
            <v>227928.3</v>
          </cell>
          <cell r="J204">
            <v>20070629</v>
          </cell>
          <cell r="K204" t="str">
            <v>0020016095</v>
          </cell>
          <cell r="L204" t="str">
            <v>R,V,Wค่าบริการผ่านท่า ครั้งที่ 7/5</v>
          </cell>
        </row>
        <row r="205">
          <cell r="A205" t="str">
            <v>A0101</v>
          </cell>
          <cell r="B205">
            <v>2007</v>
          </cell>
          <cell r="C205">
            <v>6</v>
          </cell>
          <cell r="D205" t="str">
            <v>002</v>
          </cell>
          <cell r="E205">
            <v>601802</v>
          </cell>
          <cell r="F205" t="str">
            <v>0000000000</v>
          </cell>
          <cell r="G205" t="str">
            <v>0000260607</v>
          </cell>
          <cell r="H205">
            <v>9021</v>
          </cell>
          <cell r="I205">
            <v>1151.76</v>
          </cell>
          <cell r="J205">
            <v>20070627</v>
          </cell>
          <cell r="K205" t="str">
            <v>0020015635</v>
          </cell>
          <cell r="L205" t="str">
            <v>R,W ค่าขนส่ง   Export  wat</v>
          </cell>
        </row>
        <row r="206">
          <cell r="A206" t="str">
            <v>A0101</v>
          </cell>
          <cell r="B206">
            <v>2007</v>
          </cell>
          <cell r="C206">
            <v>6</v>
          </cell>
          <cell r="D206" t="str">
            <v>002</v>
          </cell>
          <cell r="E206">
            <v>601802</v>
          </cell>
          <cell r="F206" t="str">
            <v>0000000000</v>
          </cell>
          <cell r="G206" t="str">
            <v>0000260607</v>
          </cell>
          <cell r="H206">
            <v>9021</v>
          </cell>
          <cell r="I206">
            <v>2318.16</v>
          </cell>
          <cell r="J206">
            <v>20070627</v>
          </cell>
          <cell r="K206" t="str">
            <v>0020015633</v>
          </cell>
          <cell r="L206" t="str">
            <v>R,W ค่าขนส่ง   Export  wat</v>
          </cell>
        </row>
        <row r="207">
          <cell r="A207" t="str">
            <v>A0101</v>
          </cell>
          <cell r="B207">
            <v>2007</v>
          </cell>
          <cell r="C207">
            <v>6</v>
          </cell>
          <cell r="D207" t="str">
            <v>002</v>
          </cell>
          <cell r="E207">
            <v>601802</v>
          </cell>
          <cell r="F207" t="str">
            <v>0000000000</v>
          </cell>
          <cell r="G207" t="str">
            <v>0000270607</v>
          </cell>
          <cell r="I207">
            <v>2197766.09</v>
          </cell>
          <cell r="J207">
            <v>20070629</v>
          </cell>
          <cell r="K207" t="str">
            <v>0020016066</v>
          </cell>
          <cell r="L207" t="str">
            <v>R,V,Wค่าภาระสินค้าผ่านท่าและค่าบริการอื่น ๆ</v>
          </cell>
        </row>
        <row r="208">
          <cell r="A208" t="str">
            <v>A0101</v>
          </cell>
          <cell r="B208">
            <v>2007</v>
          </cell>
          <cell r="C208">
            <v>6</v>
          </cell>
          <cell r="D208" t="str">
            <v>001</v>
          </cell>
          <cell r="E208">
            <v>601802</v>
          </cell>
          <cell r="F208" t="str">
            <v>0000000000</v>
          </cell>
          <cell r="G208" t="str">
            <v>0000270607</v>
          </cell>
          <cell r="I208">
            <v>-2197766.09</v>
          </cell>
          <cell r="J208">
            <v>20070629</v>
          </cell>
          <cell r="K208" t="str">
            <v>0020016065</v>
          </cell>
          <cell r="L208" t="str">
            <v>R,V,Wค่าภาระสินค้าผ่านท่าและค่าบริการอื่น ๆ</v>
          </cell>
        </row>
        <row r="209">
          <cell r="A209" t="str">
            <v>A0101</v>
          </cell>
          <cell r="B209">
            <v>2007</v>
          </cell>
          <cell r="C209">
            <v>6</v>
          </cell>
          <cell r="D209" t="str">
            <v>001</v>
          </cell>
          <cell r="E209">
            <v>601802</v>
          </cell>
          <cell r="F209" t="str">
            <v>0000000000</v>
          </cell>
          <cell r="G209" t="str">
            <v>0000290607</v>
          </cell>
          <cell r="I209">
            <v>5601.87</v>
          </cell>
          <cell r="J209">
            <v>20070630</v>
          </cell>
          <cell r="K209" t="str">
            <v>0020016127</v>
          </cell>
          <cell r="L209" t="str">
            <v>R,W ค่าขนส่งส่วนเพิ่มโยกหน่วยงาน  wat</v>
          </cell>
        </row>
        <row r="210">
          <cell r="A210" t="str">
            <v>A0101</v>
          </cell>
          <cell r="B210">
            <v>2007</v>
          </cell>
          <cell r="C210">
            <v>6</v>
          </cell>
          <cell r="D210" t="str">
            <v>002</v>
          </cell>
          <cell r="E210">
            <v>401102</v>
          </cell>
          <cell r="F210" t="str">
            <v>0000000000</v>
          </cell>
          <cell r="G210" t="str">
            <v>000SM11/50</v>
          </cell>
          <cell r="H210">
            <v>9021</v>
          </cell>
          <cell r="I210">
            <v>-418512.7</v>
          </cell>
          <cell r="J210">
            <v>20070613</v>
          </cell>
          <cell r="K210" t="str">
            <v>0016001404</v>
          </cell>
          <cell r="L210" t="str">
            <v>ปรับปรุงรายได้ค่าบริการผ่านท่าประมาณการต่ำไป</v>
          </cell>
        </row>
        <row r="211">
          <cell r="A211" t="str">
            <v>A0101</v>
          </cell>
          <cell r="B211">
            <v>2007</v>
          </cell>
          <cell r="C211">
            <v>6</v>
          </cell>
          <cell r="D211" t="str">
            <v>002</v>
          </cell>
          <cell r="E211">
            <v>401102</v>
          </cell>
          <cell r="F211" t="str">
            <v>0000000000</v>
          </cell>
          <cell r="G211" t="str">
            <v>000SM11/50</v>
          </cell>
          <cell r="H211">
            <v>9021</v>
          </cell>
          <cell r="I211">
            <v>225527.16</v>
          </cell>
          <cell r="J211">
            <v>20070613</v>
          </cell>
          <cell r="K211" t="str">
            <v>0016001404</v>
          </cell>
          <cell r="L211" t="str">
            <v>ปรับปรุงน้ำหนัก draft</v>
          </cell>
        </row>
        <row r="212">
          <cell r="A212" t="str">
            <v>A0101</v>
          </cell>
          <cell r="B212">
            <v>2007</v>
          </cell>
          <cell r="C212">
            <v>6</v>
          </cell>
          <cell r="D212" t="str">
            <v>002</v>
          </cell>
          <cell r="E212">
            <v>401102</v>
          </cell>
          <cell r="F212" t="str">
            <v>0000000000</v>
          </cell>
          <cell r="G212" t="str">
            <v>000SM11/50</v>
          </cell>
          <cell r="H212">
            <v>9021</v>
          </cell>
          <cell r="I212">
            <v>236568.08</v>
          </cell>
          <cell r="J212">
            <v>20070613</v>
          </cell>
          <cell r="K212" t="str">
            <v>0016001404</v>
          </cell>
          <cell r="L212" t="str">
            <v>ปรับปรุงรายได้ค่าขนส่งในระบบสูงไป</v>
          </cell>
        </row>
        <row r="213">
          <cell r="A213" t="str">
            <v>A0101</v>
          </cell>
          <cell r="B213">
            <v>2007</v>
          </cell>
          <cell r="C213">
            <v>6</v>
          </cell>
          <cell r="D213" t="str">
            <v>001</v>
          </cell>
          <cell r="E213">
            <v>601802</v>
          </cell>
          <cell r="F213" t="str">
            <v>0000000000</v>
          </cell>
          <cell r="G213" t="str">
            <v>06.06.2007</v>
          </cell>
          <cell r="I213">
            <v>5136</v>
          </cell>
          <cell r="J213">
            <v>20070606</v>
          </cell>
          <cell r="K213" t="str">
            <v>0020013738</v>
          </cell>
          <cell r="L213" t="str">
            <v>ค่าPosterแบ่งกลุ่มรถซิเมนต์ผง(พ.ค.50)(จปบ.)</v>
          </cell>
        </row>
        <row r="214">
          <cell r="A214" t="str">
            <v>A0101</v>
          </cell>
          <cell r="B214">
            <v>2007</v>
          </cell>
          <cell r="C214">
            <v>6</v>
          </cell>
          <cell r="D214" t="str">
            <v>001</v>
          </cell>
          <cell r="E214">
            <v>601802</v>
          </cell>
          <cell r="F214" t="str">
            <v>0000000000</v>
          </cell>
          <cell r="G214" t="str">
            <v>06.06.2007</v>
          </cell>
          <cell r="I214">
            <v>-5136</v>
          </cell>
          <cell r="J214">
            <v>20070606</v>
          </cell>
          <cell r="K214" t="str">
            <v>0020014218</v>
          </cell>
          <cell r="L214" t="str">
            <v>ค่าPosterแบ่งกลุ่มรถซิเมนต์ผง(พ.ค.50)(จปบ.)</v>
          </cell>
        </row>
        <row r="215">
          <cell r="A215" t="str">
            <v>A0101</v>
          </cell>
          <cell r="B215">
            <v>2007</v>
          </cell>
          <cell r="C215">
            <v>6</v>
          </cell>
          <cell r="D215" t="str">
            <v>RFBU</v>
          </cell>
          <cell r="E215">
            <v>401102</v>
          </cell>
          <cell r="F215" t="str">
            <v>0000000000</v>
          </cell>
          <cell r="G215" t="str">
            <v>08/06/2007</v>
          </cell>
          <cell r="H215">
            <v>9021</v>
          </cell>
          <cell r="I215">
            <v>-86000</v>
          </cell>
          <cell r="J215">
            <v>20070630</v>
          </cell>
          <cell r="K215" t="str">
            <v>ค่าขนส่งเสียเวลารอลงสินค้าปลายทางปูนผง</v>
          </cell>
        </row>
        <row r="216">
          <cell r="A216" t="str">
            <v>A0101</v>
          </cell>
          <cell r="B216">
            <v>2007</v>
          </cell>
          <cell r="C216">
            <v>6</v>
          </cell>
          <cell r="D216" t="str">
            <v>RFBU</v>
          </cell>
          <cell r="E216">
            <v>403110</v>
          </cell>
          <cell r="F216" t="str">
            <v>0000000000</v>
          </cell>
          <cell r="G216" t="str">
            <v>0-กลางทะเล</v>
          </cell>
          <cell r="H216">
            <v>9021</v>
          </cell>
          <cell r="I216">
            <v>-184000</v>
          </cell>
          <cell r="J216">
            <v>20070612</v>
          </cell>
          <cell r="K216" t="str">
            <v>ค่าบริการตัดฝาระวางเรือสินค้า SM10/50</v>
          </cell>
        </row>
        <row r="217">
          <cell r="A217" t="str">
            <v>A0101</v>
          </cell>
          <cell r="B217">
            <v>2007</v>
          </cell>
          <cell r="C217">
            <v>6</v>
          </cell>
          <cell r="D217" t="str">
            <v>RFBU</v>
          </cell>
          <cell r="E217">
            <v>403110</v>
          </cell>
          <cell r="F217" t="str">
            <v>0000000000</v>
          </cell>
          <cell r="G217" t="str">
            <v>0-กลางทะเล</v>
          </cell>
          <cell r="H217">
            <v>9021</v>
          </cell>
          <cell r="I217">
            <v>-285500</v>
          </cell>
          <cell r="J217">
            <v>20070612</v>
          </cell>
          <cell r="K217" t="str">
            <v>ค่าบริการตัดฝาระวางเรือสินค้า SM09/50</v>
          </cell>
        </row>
        <row r="218">
          <cell r="A218" t="str">
            <v>A0101</v>
          </cell>
          <cell r="B218">
            <v>2007</v>
          </cell>
          <cell r="C218">
            <v>6</v>
          </cell>
          <cell r="D218" t="str">
            <v>002</v>
          </cell>
          <cell r="E218">
            <v>401102</v>
          </cell>
          <cell r="F218" t="str">
            <v>0000000000</v>
          </cell>
          <cell r="G218" t="str">
            <v>0-กลางทะเล</v>
          </cell>
          <cell r="H218">
            <v>9021</v>
          </cell>
          <cell r="I218">
            <v>313108.84000000003</v>
          </cell>
          <cell r="J218">
            <v>20070612</v>
          </cell>
          <cell r="K218" t="str">
            <v>0016001384</v>
          </cell>
          <cell r="L218" t="str">
            <v>ปรับปรุงน้ำหนัก Draft</v>
          </cell>
        </row>
        <row r="219">
          <cell r="A219" t="str">
            <v>A0101</v>
          </cell>
          <cell r="B219">
            <v>2007</v>
          </cell>
          <cell r="C219">
            <v>6</v>
          </cell>
          <cell r="D219" t="str">
            <v>002</v>
          </cell>
          <cell r="E219">
            <v>401102</v>
          </cell>
          <cell r="F219" t="str">
            <v>0000000000</v>
          </cell>
          <cell r="G219" t="str">
            <v>0-กลางทะเล</v>
          </cell>
          <cell r="H219">
            <v>9021</v>
          </cell>
          <cell r="I219">
            <v>4170763.41</v>
          </cell>
          <cell r="J219">
            <v>20070612</v>
          </cell>
          <cell r="K219" t="str">
            <v>0016001384</v>
          </cell>
          <cell r="L219" t="str">
            <v>ปรับปรุงรายได้ค่าขนส่งในระบบสูงไป</v>
          </cell>
        </row>
        <row r="220">
          <cell r="A220" t="str">
            <v>A0101</v>
          </cell>
          <cell r="B220">
            <v>2007</v>
          </cell>
          <cell r="C220">
            <v>6</v>
          </cell>
          <cell r="D220" t="str">
            <v>001</v>
          </cell>
          <cell r="E220">
            <v>601802</v>
          </cell>
          <cell r="F220" t="str">
            <v>0000000000</v>
          </cell>
          <cell r="G220" t="str">
            <v>21.06.2007</v>
          </cell>
          <cell r="I220">
            <v>5136</v>
          </cell>
          <cell r="J220">
            <v>20070615</v>
          </cell>
          <cell r="K220" t="str">
            <v>0020014711</v>
          </cell>
          <cell r="L220" t="str">
            <v>R,W ค่าPosterแบ่งกลุ่มรถซิเมนต์ผง/29/5/50(VP195)</v>
          </cell>
        </row>
        <row r="221">
          <cell r="A221" t="str">
            <v>A0101</v>
          </cell>
          <cell r="B221">
            <v>2007</v>
          </cell>
          <cell r="C221">
            <v>6</v>
          </cell>
          <cell r="D221" t="str">
            <v>001</v>
          </cell>
          <cell r="E221">
            <v>601802</v>
          </cell>
          <cell r="F221" t="str">
            <v>0000000000</v>
          </cell>
          <cell r="G221" t="str">
            <v>27.06.2007</v>
          </cell>
          <cell r="I221">
            <v>2197766.09</v>
          </cell>
          <cell r="J221">
            <v>20070629</v>
          </cell>
          <cell r="K221" t="str">
            <v>0020015979</v>
          </cell>
          <cell r="L221" t="str">
            <v>R,V,Wค่าภาระสินค้าผ่านท่าและค่าบริการอื่น ๆ</v>
          </cell>
        </row>
        <row r="222">
          <cell r="A222" t="str">
            <v>A0101</v>
          </cell>
          <cell r="B222">
            <v>2007</v>
          </cell>
          <cell r="C222">
            <v>6</v>
          </cell>
          <cell r="D222" t="str">
            <v>002</v>
          </cell>
          <cell r="E222">
            <v>601802</v>
          </cell>
          <cell r="F222" t="str">
            <v>0000000000</v>
          </cell>
          <cell r="G222" t="str">
            <v>BLK_N08/50</v>
          </cell>
          <cell r="I222">
            <v>-8948.4</v>
          </cell>
          <cell r="J222">
            <v>20070630</v>
          </cell>
          <cell r="K222" t="str">
            <v>0010013867</v>
          </cell>
          <cell r="L222" t="str">
            <v>ประมาณการค่าผ่านท่าBulkCementExport/TAIHEIYO2</v>
          </cell>
        </row>
        <row r="223">
          <cell r="A223" t="str">
            <v>A0101</v>
          </cell>
          <cell r="B223">
            <v>2007</v>
          </cell>
          <cell r="C223">
            <v>6</v>
          </cell>
          <cell r="D223" t="str">
            <v>002</v>
          </cell>
          <cell r="E223">
            <v>601802</v>
          </cell>
          <cell r="F223" t="str">
            <v>0000000000</v>
          </cell>
          <cell r="G223" t="str">
            <v>BLK_N08/50</v>
          </cell>
          <cell r="I223">
            <v>-94432.6</v>
          </cell>
          <cell r="J223">
            <v>20070630</v>
          </cell>
          <cell r="K223" t="str">
            <v>0010013868</v>
          </cell>
          <cell r="L223" t="str">
            <v>ประมาณการค่าผ่านท่าBulkCementExport/TAIHEIYO2</v>
          </cell>
        </row>
        <row r="224">
          <cell r="A224" t="str">
            <v>A0101</v>
          </cell>
          <cell r="B224">
            <v>2007</v>
          </cell>
          <cell r="C224">
            <v>6</v>
          </cell>
          <cell r="D224" t="str">
            <v>RFBU</v>
          </cell>
          <cell r="E224">
            <v>601802</v>
          </cell>
          <cell r="F224" t="str">
            <v>0000000000</v>
          </cell>
          <cell r="G224" t="str">
            <v>BLK_N09/50</v>
          </cell>
          <cell r="I224">
            <v>-1944627.9</v>
          </cell>
          <cell r="J224">
            <v>20070630</v>
          </cell>
          <cell r="K224" t="str">
            <v>2</v>
          </cell>
          <cell r="L224" t="str">
            <v>ประมาณการค่าผ่านท่าBulk Cement Export/IMI</v>
          </cell>
        </row>
        <row r="225">
          <cell r="A225" t="str">
            <v>A0101</v>
          </cell>
          <cell r="B225">
            <v>2007</v>
          </cell>
          <cell r="C225">
            <v>6</v>
          </cell>
          <cell r="D225" t="str">
            <v>RFBU</v>
          </cell>
          <cell r="E225">
            <v>601802</v>
          </cell>
          <cell r="F225" t="str">
            <v>0000000000</v>
          </cell>
          <cell r="G225" t="str">
            <v>BLK_N10/50</v>
          </cell>
          <cell r="I225">
            <v>-320210.8</v>
          </cell>
          <cell r="J225">
            <v>20070630</v>
          </cell>
          <cell r="K225" t="str">
            <v>2</v>
          </cell>
          <cell r="L225" t="str">
            <v>ประมาณการค่าผ่านท่าBulk Cement Export/Cemex</v>
          </cell>
        </row>
        <row r="226">
          <cell r="A226" t="str">
            <v>A0101</v>
          </cell>
          <cell r="B226">
            <v>2007</v>
          </cell>
          <cell r="C226">
            <v>6</v>
          </cell>
          <cell r="D226" t="str">
            <v>RFBU</v>
          </cell>
          <cell r="E226">
            <v>601802</v>
          </cell>
          <cell r="F226" t="str">
            <v>0000000000</v>
          </cell>
          <cell r="G226" t="str">
            <v>BLK_N11/50</v>
          </cell>
          <cell r="I226">
            <v>-1728752.2</v>
          </cell>
          <cell r="J226">
            <v>20070630</v>
          </cell>
          <cell r="K226" t="str">
            <v>3</v>
          </cell>
          <cell r="L226" t="str">
            <v>ประมาณการค่าผ่านท่าBulk Cement Export/SILI</v>
          </cell>
        </row>
        <row r="227">
          <cell r="A227" t="str">
            <v>A0101</v>
          </cell>
          <cell r="B227">
            <v>2007</v>
          </cell>
          <cell r="C227">
            <v>6</v>
          </cell>
          <cell r="D227" t="str">
            <v>002</v>
          </cell>
          <cell r="E227">
            <v>401102</v>
          </cell>
          <cell r="F227" t="str">
            <v>0000000000</v>
          </cell>
          <cell r="G227" t="str">
            <v>BLK_N12/05</v>
          </cell>
          <cell r="H227">
            <v>9021</v>
          </cell>
          <cell r="I227">
            <v>-150140.9</v>
          </cell>
          <cell r="J227">
            <v>20070630</v>
          </cell>
          <cell r="K227" t="str">
            <v>0010013405</v>
          </cell>
          <cell r="L227" t="str">
            <v>0000821ปูนเทาผงBypass รถยนต์-ท่าแพนด์</v>
          </cell>
        </row>
        <row r="228">
          <cell r="A228" t="str">
            <v>A0101</v>
          </cell>
          <cell r="B228">
            <v>2007</v>
          </cell>
          <cell r="C228">
            <v>6</v>
          </cell>
          <cell r="D228" t="str">
            <v>002</v>
          </cell>
          <cell r="E228">
            <v>401102</v>
          </cell>
          <cell r="F228" t="str">
            <v>0000000000</v>
          </cell>
          <cell r="G228" t="str">
            <v>BLK_N12/05</v>
          </cell>
          <cell r="H228">
            <v>9021</v>
          </cell>
          <cell r="I228">
            <v>144405.5</v>
          </cell>
          <cell r="J228">
            <v>20070630</v>
          </cell>
          <cell r="K228" t="str">
            <v>0010013581</v>
          </cell>
          <cell r="L228" t="str">
            <v>0000821ปูนเทาผงBypass รถยนต์-ท่าแพนด์</v>
          </cell>
        </row>
        <row r="229">
          <cell r="A229" t="str">
            <v>A0101</v>
          </cell>
          <cell r="B229">
            <v>2007</v>
          </cell>
          <cell r="C229">
            <v>6</v>
          </cell>
          <cell r="D229" t="str">
            <v>002</v>
          </cell>
          <cell r="E229">
            <v>401102</v>
          </cell>
          <cell r="F229" t="str">
            <v>0000000000</v>
          </cell>
          <cell r="G229" t="str">
            <v>BLK_N12/05</v>
          </cell>
          <cell r="H229">
            <v>9021</v>
          </cell>
          <cell r="I229">
            <v>150140.9</v>
          </cell>
          <cell r="J229">
            <v>20070630</v>
          </cell>
          <cell r="K229" t="str">
            <v>0010013582</v>
          </cell>
          <cell r="L229" t="str">
            <v>0000821ปูนเทาผงBypass รถยนต์-ท่าแพนด์</v>
          </cell>
        </row>
        <row r="230">
          <cell r="A230" t="str">
            <v>A0101</v>
          </cell>
          <cell r="B230">
            <v>2007</v>
          </cell>
          <cell r="C230">
            <v>6</v>
          </cell>
          <cell r="D230" t="str">
            <v>002</v>
          </cell>
          <cell r="E230">
            <v>401102</v>
          </cell>
          <cell r="F230" t="str">
            <v>0000000000</v>
          </cell>
          <cell r="G230" t="str">
            <v>BLK_N12/05</v>
          </cell>
          <cell r="H230">
            <v>9021</v>
          </cell>
          <cell r="I230">
            <v>-947854.5</v>
          </cell>
          <cell r="J230">
            <v>20070630</v>
          </cell>
          <cell r="K230" t="str">
            <v>0010013406</v>
          </cell>
          <cell r="L230" t="str">
            <v>0000821ปูนเทาผงรถยนต์วิ่งตรง-ท่าเรือศ</v>
          </cell>
        </row>
        <row r="231">
          <cell r="A231" t="str">
            <v>A0101</v>
          </cell>
          <cell r="B231">
            <v>2007</v>
          </cell>
          <cell r="C231">
            <v>6</v>
          </cell>
          <cell r="D231" t="str">
            <v>002</v>
          </cell>
          <cell r="E231">
            <v>401102</v>
          </cell>
          <cell r="F231" t="str">
            <v>0000000000</v>
          </cell>
          <cell r="G231" t="str">
            <v>BLK_N12/05</v>
          </cell>
          <cell r="H231">
            <v>9021</v>
          </cell>
          <cell r="I231">
            <v>947854.5</v>
          </cell>
          <cell r="J231">
            <v>20070630</v>
          </cell>
          <cell r="K231" t="str">
            <v>0010013583</v>
          </cell>
          <cell r="L231" t="str">
            <v>0000821ปูนเทาผงรถยนต์วิ่งตรง-ท่าเรือศ</v>
          </cell>
        </row>
        <row r="232">
          <cell r="A232" t="str">
            <v>A0101</v>
          </cell>
          <cell r="B232">
            <v>2007</v>
          </cell>
          <cell r="C232">
            <v>6</v>
          </cell>
          <cell r="D232" t="str">
            <v>002</v>
          </cell>
          <cell r="E232">
            <v>401102</v>
          </cell>
          <cell r="F232" t="str">
            <v>0000000000</v>
          </cell>
          <cell r="G232" t="str">
            <v>BLK_N12/05</v>
          </cell>
          <cell r="H232">
            <v>9021</v>
          </cell>
          <cell r="I232">
            <v>-144405.5</v>
          </cell>
          <cell r="J232">
            <v>20070630</v>
          </cell>
          <cell r="K232" t="str">
            <v>0010013404</v>
          </cell>
          <cell r="L232" t="str">
            <v>0000821ปูนเทาผงBypass รถยนต์-ท่าแพนด์</v>
          </cell>
        </row>
        <row r="233">
          <cell r="A233" t="str">
            <v>A0101</v>
          </cell>
          <cell r="B233">
            <v>2007</v>
          </cell>
          <cell r="C233">
            <v>6</v>
          </cell>
          <cell r="D233" t="str">
            <v>002</v>
          </cell>
          <cell r="E233">
            <v>401102</v>
          </cell>
          <cell r="F233" t="str">
            <v>0000000000</v>
          </cell>
          <cell r="G233" t="str">
            <v>BLK_N13/05</v>
          </cell>
          <cell r="H233">
            <v>9021</v>
          </cell>
          <cell r="I233">
            <v>19993.900000000001</v>
          </cell>
          <cell r="J233">
            <v>20070630</v>
          </cell>
          <cell r="K233" t="str">
            <v>0010013586</v>
          </cell>
          <cell r="L233" t="str">
            <v>0000821ปูนเทาผงBypass รถยนต์-ท่าแพนด์</v>
          </cell>
        </row>
        <row r="234">
          <cell r="A234" t="str">
            <v>A0101</v>
          </cell>
          <cell r="B234">
            <v>2007</v>
          </cell>
          <cell r="C234">
            <v>6</v>
          </cell>
          <cell r="D234" t="str">
            <v>002</v>
          </cell>
          <cell r="E234">
            <v>401102</v>
          </cell>
          <cell r="F234" t="str">
            <v>0000000000</v>
          </cell>
          <cell r="G234" t="str">
            <v>BLK_N13/05</v>
          </cell>
          <cell r="H234">
            <v>9021</v>
          </cell>
          <cell r="I234">
            <v>-53244.3</v>
          </cell>
          <cell r="J234">
            <v>20070630</v>
          </cell>
          <cell r="K234" t="str">
            <v>0010013410</v>
          </cell>
          <cell r="L234" t="str">
            <v>0000821ปูนเทาผงรถยนต์วิ่งตรง-ท่าเรือศ</v>
          </cell>
        </row>
        <row r="235">
          <cell r="A235" t="str">
            <v>A0101</v>
          </cell>
          <cell r="B235">
            <v>2007</v>
          </cell>
          <cell r="C235">
            <v>6</v>
          </cell>
          <cell r="D235" t="str">
            <v>002</v>
          </cell>
          <cell r="E235">
            <v>401102</v>
          </cell>
          <cell r="F235" t="str">
            <v>0000000000</v>
          </cell>
          <cell r="G235" t="str">
            <v>BLK_N13/05</v>
          </cell>
          <cell r="H235">
            <v>9021</v>
          </cell>
          <cell r="I235">
            <v>556496</v>
          </cell>
          <cell r="J235">
            <v>20070630</v>
          </cell>
          <cell r="K235" t="str">
            <v>0010013585</v>
          </cell>
          <cell r="L235" t="str">
            <v>0000821ปูนเทาผงBypass รถยนต์-ท่าแพนด์</v>
          </cell>
        </row>
        <row r="236">
          <cell r="A236" t="str">
            <v>A0101</v>
          </cell>
          <cell r="B236">
            <v>2007</v>
          </cell>
          <cell r="C236">
            <v>6</v>
          </cell>
          <cell r="D236" t="str">
            <v>002</v>
          </cell>
          <cell r="E236">
            <v>401102</v>
          </cell>
          <cell r="F236" t="str">
            <v>0000000000</v>
          </cell>
          <cell r="G236" t="str">
            <v>BLK_N13/05</v>
          </cell>
          <cell r="H236">
            <v>9021</v>
          </cell>
          <cell r="I236">
            <v>-19993.900000000001</v>
          </cell>
          <cell r="J236">
            <v>20070630</v>
          </cell>
          <cell r="K236" t="str">
            <v>0010013409</v>
          </cell>
          <cell r="L236" t="str">
            <v>0000821ปูนเทาผงBypass รถยนต์-ท่าแพนด์</v>
          </cell>
        </row>
        <row r="237">
          <cell r="A237" t="str">
            <v>A0101</v>
          </cell>
          <cell r="B237">
            <v>2007</v>
          </cell>
          <cell r="C237">
            <v>6</v>
          </cell>
          <cell r="D237" t="str">
            <v>002</v>
          </cell>
          <cell r="E237">
            <v>401102</v>
          </cell>
          <cell r="F237" t="str">
            <v>0000000000</v>
          </cell>
          <cell r="G237" t="str">
            <v>BLK_N13/05</v>
          </cell>
          <cell r="H237">
            <v>9021</v>
          </cell>
          <cell r="I237">
            <v>-556496</v>
          </cell>
          <cell r="J237">
            <v>20070630</v>
          </cell>
          <cell r="K237" t="str">
            <v>0010013408</v>
          </cell>
          <cell r="L237" t="str">
            <v>0000821ปูนเทาผงBypass รถยนต์-ท่าแพนด์</v>
          </cell>
        </row>
        <row r="238">
          <cell r="A238" t="str">
            <v>A0101</v>
          </cell>
          <cell r="B238">
            <v>2007</v>
          </cell>
          <cell r="C238">
            <v>6</v>
          </cell>
          <cell r="D238" t="str">
            <v>002</v>
          </cell>
          <cell r="E238">
            <v>401102</v>
          </cell>
          <cell r="F238" t="str">
            <v>0000000000</v>
          </cell>
          <cell r="G238" t="str">
            <v>BLK_N13/05</v>
          </cell>
          <cell r="H238">
            <v>9021</v>
          </cell>
          <cell r="I238">
            <v>53244.3</v>
          </cell>
          <cell r="J238">
            <v>20070630</v>
          </cell>
          <cell r="K238" t="str">
            <v>0010013587</v>
          </cell>
          <cell r="L238" t="str">
            <v>0000821ปูนเทาผงรถยนต์วิ่งตรง-ท่าเรือศ</v>
          </cell>
        </row>
        <row r="239">
          <cell r="A239" t="str">
            <v>A0101</v>
          </cell>
          <cell r="B239">
            <v>2007</v>
          </cell>
          <cell r="C239">
            <v>6</v>
          </cell>
          <cell r="D239" t="str">
            <v>002</v>
          </cell>
          <cell r="E239">
            <v>401102</v>
          </cell>
          <cell r="F239" t="str">
            <v>0000000000</v>
          </cell>
          <cell r="G239" t="str">
            <v>BLK_N14/05</v>
          </cell>
          <cell r="H239">
            <v>9021</v>
          </cell>
          <cell r="I239">
            <v>-20069.099999999999</v>
          </cell>
          <cell r="J239">
            <v>20070630</v>
          </cell>
          <cell r="K239" t="str">
            <v>0010013407</v>
          </cell>
          <cell r="L239" t="str">
            <v>0000821ปูนเทาผงBypass รถยนต์-ท่าแพนด์</v>
          </cell>
        </row>
        <row r="240">
          <cell r="A240" t="str">
            <v>A0101</v>
          </cell>
          <cell r="B240">
            <v>2007</v>
          </cell>
          <cell r="C240">
            <v>6</v>
          </cell>
          <cell r="D240" t="str">
            <v>002</v>
          </cell>
          <cell r="E240">
            <v>401102</v>
          </cell>
          <cell r="F240" t="str">
            <v>0000000000</v>
          </cell>
          <cell r="G240" t="str">
            <v>BLK_N14/05</v>
          </cell>
          <cell r="H240">
            <v>9021</v>
          </cell>
          <cell r="I240">
            <v>20069.099999999999</v>
          </cell>
          <cell r="J240">
            <v>20070630</v>
          </cell>
          <cell r="K240" t="str">
            <v>0010013584</v>
          </cell>
          <cell r="L240" t="str">
            <v>0000821ปูนเทาผงBypass รถยนต์-ท่าแพนด์</v>
          </cell>
        </row>
        <row r="241">
          <cell r="A241" t="str">
            <v>A0101</v>
          </cell>
          <cell r="B241">
            <v>2007</v>
          </cell>
          <cell r="C241">
            <v>6</v>
          </cell>
          <cell r="D241" t="str">
            <v>001</v>
          </cell>
          <cell r="E241">
            <v>601802</v>
          </cell>
          <cell r="F241" t="str">
            <v>0000000000</v>
          </cell>
          <cell r="G241" t="str">
            <v>K-041/2550</v>
          </cell>
          <cell r="H241">
            <v>9021</v>
          </cell>
          <cell r="I241">
            <v>2272.71</v>
          </cell>
          <cell r="J241">
            <v>20070611</v>
          </cell>
          <cell r="K241" t="str">
            <v>0020014120</v>
          </cell>
          <cell r="L241" t="str">
            <v>R,W  ปูนผงโยกหน่วยงาน  C</v>
          </cell>
        </row>
        <row r="242">
          <cell r="A242" t="str">
            <v>A0101</v>
          </cell>
          <cell r="B242">
            <v>2007</v>
          </cell>
          <cell r="C242">
            <v>6</v>
          </cell>
          <cell r="D242" t="str">
            <v>RFBU</v>
          </cell>
          <cell r="E242">
            <v>401102</v>
          </cell>
          <cell r="F242" t="str">
            <v>0000000000</v>
          </cell>
          <cell r="G242" t="str">
            <v>-M035/2550</v>
          </cell>
          <cell r="H242">
            <v>9021</v>
          </cell>
          <cell r="I242">
            <v>-203.24</v>
          </cell>
          <cell r="J242">
            <v>20070607</v>
          </cell>
          <cell r="K242" t="str">
            <v>ค่าขนส่งซิเมนต์ผงโยกหน่วยงาน Ref.DN 64972703</v>
          </cell>
        </row>
        <row r="243">
          <cell r="A243" t="str">
            <v>A0101</v>
          </cell>
          <cell r="B243">
            <v>2007</v>
          </cell>
          <cell r="C243">
            <v>6</v>
          </cell>
          <cell r="D243" t="str">
            <v>RFBU</v>
          </cell>
          <cell r="E243">
            <v>401102</v>
          </cell>
          <cell r="F243" t="str">
            <v>0000000000</v>
          </cell>
          <cell r="G243" t="str">
            <v>-M036/2550</v>
          </cell>
          <cell r="H243">
            <v>9021</v>
          </cell>
          <cell r="I243">
            <v>-222.87</v>
          </cell>
          <cell r="J243">
            <v>20070626</v>
          </cell>
          <cell r="K243" t="str">
            <v>ค่าขนส่งส่วนเพิ่มปูนผงโยกหน่วยงาน DN.64973401</v>
          </cell>
        </row>
        <row r="244">
          <cell r="A244" t="str">
            <v>A0101</v>
          </cell>
          <cell r="B244">
            <v>2007</v>
          </cell>
          <cell r="C244">
            <v>6</v>
          </cell>
          <cell r="D244" t="str">
            <v>002</v>
          </cell>
          <cell r="E244">
            <v>601802</v>
          </cell>
          <cell r="F244" t="str">
            <v>0000000000</v>
          </cell>
          <cell r="G244" t="str">
            <v>ment 10/50</v>
          </cell>
          <cell r="H244">
            <v>9021</v>
          </cell>
          <cell r="I244">
            <v>2637.9</v>
          </cell>
          <cell r="J244">
            <v>20070623</v>
          </cell>
          <cell r="K244" t="str">
            <v>0020015415</v>
          </cell>
          <cell r="L244" t="str">
            <v>R,W ค่าขนส่ง   Export  wat</v>
          </cell>
        </row>
        <row r="245">
          <cell r="A245" t="str">
            <v>A0101</v>
          </cell>
          <cell r="B245">
            <v>2007</v>
          </cell>
          <cell r="C245">
            <v>6</v>
          </cell>
          <cell r="D245" t="str">
            <v>001</v>
          </cell>
          <cell r="E245">
            <v>401102</v>
          </cell>
          <cell r="F245" t="str">
            <v>0000000000</v>
          </cell>
          <cell r="G245" t="str">
            <v>SM.01_0650</v>
          </cell>
          <cell r="H245">
            <v>9021</v>
          </cell>
          <cell r="I245">
            <v>672387.92</v>
          </cell>
          <cell r="J245">
            <v>20070630</v>
          </cell>
          <cell r="K245" t="str">
            <v>0017001860</v>
          </cell>
          <cell r="L245" t="str">
            <v>ลดหนี้ค่าขนส่งซิเมนต์โยกหน่วยงาน</v>
          </cell>
        </row>
        <row r="246">
          <cell r="A246" t="str">
            <v>A0101</v>
          </cell>
          <cell r="B246">
            <v>2007</v>
          </cell>
          <cell r="C246">
            <v>6</v>
          </cell>
          <cell r="D246" t="str">
            <v>001</v>
          </cell>
          <cell r="E246">
            <v>601802</v>
          </cell>
          <cell r="F246" t="str">
            <v>0000000000</v>
          </cell>
          <cell r="G246" t="str">
            <v>คอย (จปบ.)</v>
          </cell>
          <cell r="I246">
            <v>1200</v>
          </cell>
          <cell r="J246">
            <v>20070620</v>
          </cell>
          <cell r="K246" t="str">
            <v>0020014995</v>
          </cell>
          <cell r="L246" t="str">
            <v>ปูนผง26.05.50Tip</v>
          </cell>
        </row>
        <row r="247">
          <cell r="A247" t="str">
            <v>A0101</v>
          </cell>
          <cell r="B247">
            <v>2007</v>
          </cell>
          <cell r="C247">
            <v>6</v>
          </cell>
          <cell r="D247" t="str">
            <v>001</v>
          </cell>
          <cell r="E247">
            <v>601802</v>
          </cell>
          <cell r="F247" t="str">
            <v>0000000000</v>
          </cell>
          <cell r="G247" t="str">
            <v>คอย (จปบ.)</v>
          </cell>
          <cell r="I247">
            <v>4800</v>
          </cell>
          <cell r="J247">
            <v>20070620</v>
          </cell>
          <cell r="K247" t="str">
            <v>0020015006</v>
          </cell>
          <cell r="L247" t="str">
            <v>ปูนผง16-21/2/50Tip</v>
          </cell>
        </row>
        <row r="248">
          <cell r="A248" t="str">
            <v>A0101</v>
          </cell>
          <cell r="B248">
            <v>2007</v>
          </cell>
          <cell r="C248">
            <v>6</v>
          </cell>
          <cell r="D248" t="str">
            <v>001</v>
          </cell>
          <cell r="E248">
            <v>601802</v>
          </cell>
          <cell r="F248" t="str">
            <v>0000000000</v>
          </cell>
          <cell r="G248" t="str">
            <v>คอย (จปบ.)</v>
          </cell>
          <cell r="I248">
            <v>14400</v>
          </cell>
          <cell r="J248">
            <v>20070620</v>
          </cell>
          <cell r="K248" t="str">
            <v>0020014966</v>
          </cell>
          <cell r="L248" t="str">
            <v>25.04.-12.05.07ปูนผง Tip</v>
          </cell>
        </row>
        <row r="249">
          <cell r="A249" t="str">
            <v>A0101</v>
          </cell>
          <cell r="B249">
            <v>2007</v>
          </cell>
          <cell r="C249">
            <v>6</v>
          </cell>
          <cell r="D249" t="str">
            <v>001</v>
          </cell>
          <cell r="E249">
            <v>601802</v>
          </cell>
          <cell r="F249" t="str">
            <v>0000000000</v>
          </cell>
          <cell r="G249" t="str">
            <v>คอย (จปบ.)</v>
          </cell>
          <cell r="I249">
            <v>1200</v>
          </cell>
          <cell r="J249">
            <v>20070620</v>
          </cell>
          <cell r="K249" t="str">
            <v>0020014996</v>
          </cell>
          <cell r="L249" t="str">
            <v>ปูนผง04.05.50Tip</v>
          </cell>
        </row>
        <row r="250">
          <cell r="A250" t="str">
            <v>A0101</v>
          </cell>
          <cell r="B250">
            <v>2007</v>
          </cell>
          <cell r="C250">
            <v>6</v>
          </cell>
          <cell r="D250" t="str">
            <v>001</v>
          </cell>
          <cell r="E250">
            <v>401102</v>
          </cell>
          <cell r="F250" t="str">
            <v>0000000000</v>
          </cell>
          <cell r="G250" t="str">
            <v>ค้าเสียหาย</v>
          </cell>
          <cell r="H250">
            <v>9021</v>
          </cell>
          <cell r="I250">
            <v>4146.3999999999996</v>
          </cell>
          <cell r="J250">
            <v>20070615</v>
          </cell>
          <cell r="K250" t="str">
            <v>0017001731</v>
          </cell>
          <cell r="L250" t="str">
            <v>ลดลูกหนี้ค่าขนส่งเนื่องจากย้ายหน่วยงานDP114749806</v>
          </cell>
        </row>
        <row r="251">
          <cell r="A251" t="str">
            <v>A0101</v>
          </cell>
          <cell r="B251">
            <v>2007</v>
          </cell>
          <cell r="C251">
            <v>6</v>
          </cell>
          <cell r="D251" t="str">
            <v>001</v>
          </cell>
          <cell r="E251">
            <v>401102</v>
          </cell>
          <cell r="F251" t="str">
            <v>0000000000</v>
          </cell>
          <cell r="G251" t="str">
            <v>ค้าเสียหาย</v>
          </cell>
          <cell r="H251">
            <v>9021</v>
          </cell>
          <cell r="I251">
            <v>12667.2</v>
          </cell>
          <cell r="J251">
            <v>20070629</v>
          </cell>
          <cell r="K251" t="str">
            <v>0017001837</v>
          </cell>
          <cell r="L251" t="str">
            <v>ลดหนี้ค่าขนส่งย้ายหน่วยงานDP114750267</v>
          </cell>
        </row>
        <row r="252">
          <cell r="A252" t="str">
            <v>A0101</v>
          </cell>
          <cell r="B252">
            <v>2007</v>
          </cell>
          <cell r="C252">
            <v>6</v>
          </cell>
          <cell r="D252" t="str">
            <v>001</v>
          </cell>
          <cell r="E252">
            <v>401102</v>
          </cell>
          <cell r="F252" t="str">
            <v>0000000000</v>
          </cell>
          <cell r="G252" t="str">
            <v>ค้าเสียหาย</v>
          </cell>
          <cell r="H252">
            <v>9021</v>
          </cell>
          <cell r="I252">
            <v>9416.9500000000007</v>
          </cell>
          <cell r="J252">
            <v>20070621</v>
          </cell>
          <cell r="K252" t="str">
            <v>0017001768</v>
          </cell>
          <cell r="L252" t="str">
            <v>ลดหนี้ค่าขนส่งเนื่องจากย้ายหน่วยงานDP122775228</v>
          </cell>
        </row>
        <row r="253">
          <cell r="A253" t="str">
            <v>A0101</v>
          </cell>
          <cell r="B253">
            <v>2007</v>
          </cell>
          <cell r="C253">
            <v>6</v>
          </cell>
          <cell r="D253" t="str">
            <v>001</v>
          </cell>
          <cell r="E253">
            <v>401102</v>
          </cell>
          <cell r="F253" t="str">
            <v>0000000000</v>
          </cell>
          <cell r="G253" t="str">
            <v>ค้าเสียหาย</v>
          </cell>
          <cell r="H253">
            <v>9021</v>
          </cell>
          <cell r="I253">
            <v>54330.6</v>
          </cell>
          <cell r="J253">
            <v>20070621</v>
          </cell>
          <cell r="K253" t="str">
            <v>0017001768</v>
          </cell>
          <cell r="L253" t="str">
            <v>ลดหนี้ค่าขนส่งเนื่องจากย้ายหน่วยงานDP122767415-7</v>
          </cell>
        </row>
        <row r="254">
          <cell r="A254" t="str">
            <v>A0101</v>
          </cell>
          <cell r="B254">
            <v>2007</v>
          </cell>
          <cell r="C254">
            <v>6</v>
          </cell>
          <cell r="D254" t="str">
            <v>001</v>
          </cell>
          <cell r="E254">
            <v>401102</v>
          </cell>
          <cell r="F254" t="str">
            <v>0000000000</v>
          </cell>
          <cell r="G254" t="str">
            <v>ค้าเสียหาย</v>
          </cell>
          <cell r="H254">
            <v>9021</v>
          </cell>
          <cell r="I254">
            <v>10606.2</v>
          </cell>
          <cell r="J254">
            <v>20070621</v>
          </cell>
          <cell r="K254" t="str">
            <v>0017001768</v>
          </cell>
          <cell r="L254" t="str">
            <v>ลดหนี้ค่าขนส่งเนื่องจากย้ายหน่วยงานDP122761486</v>
          </cell>
        </row>
        <row r="255">
          <cell r="A255" t="str">
            <v>A0101</v>
          </cell>
          <cell r="B255">
            <v>2007</v>
          </cell>
          <cell r="C255">
            <v>6</v>
          </cell>
          <cell r="D255" t="str">
            <v>001</v>
          </cell>
          <cell r="E255">
            <v>401102</v>
          </cell>
          <cell r="F255" t="str">
            <v>0000000000</v>
          </cell>
          <cell r="G255" t="str">
            <v>ค้าเสียหาย</v>
          </cell>
          <cell r="H255">
            <v>9021</v>
          </cell>
          <cell r="I255">
            <v>9996.4</v>
          </cell>
          <cell r="J255">
            <v>20070621</v>
          </cell>
          <cell r="K255" t="str">
            <v>0017001769</v>
          </cell>
          <cell r="L255" t="str">
            <v>ลดหนี้ค่าขนส่งเนื่องจากย้ายหน่วยงานDP114747328</v>
          </cell>
        </row>
        <row r="256">
          <cell r="A256" t="str">
            <v>A0101</v>
          </cell>
          <cell r="B256">
            <v>2007</v>
          </cell>
          <cell r="C256">
            <v>6</v>
          </cell>
          <cell r="D256" t="str">
            <v>001</v>
          </cell>
          <cell r="E256">
            <v>401102</v>
          </cell>
          <cell r="F256" t="str">
            <v>0000000000</v>
          </cell>
          <cell r="G256" t="str">
            <v>ค้าเสียหาย</v>
          </cell>
          <cell r="H256">
            <v>9021</v>
          </cell>
          <cell r="I256">
            <v>9901.06</v>
          </cell>
          <cell r="J256">
            <v>20070621</v>
          </cell>
          <cell r="K256" t="str">
            <v>0017001766</v>
          </cell>
          <cell r="L256" t="str">
            <v>ลดลูกหนี้ค่าขนส่งเนื่องจากย้ายหน่วยงาน</v>
          </cell>
        </row>
        <row r="257">
          <cell r="A257" t="str">
            <v>A0101</v>
          </cell>
          <cell r="B257">
            <v>2007</v>
          </cell>
          <cell r="C257">
            <v>6</v>
          </cell>
          <cell r="D257" t="str">
            <v>001</v>
          </cell>
          <cell r="E257">
            <v>401102</v>
          </cell>
          <cell r="F257" t="str">
            <v>0000000000</v>
          </cell>
          <cell r="G257" t="str">
            <v>ค้าเสียหาย</v>
          </cell>
          <cell r="H257">
            <v>9021</v>
          </cell>
          <cell r="I257">
            <v>3739.35</v>
          </cell>
          <cell r="J257">
            <v>20070608</v>
          </cell>
          <cell r="K257" t="str">
            <v>0017001658</v>
          </cell>
          <cell r="L257" t="str">
            <v>ลดหนี้ค่าขนส่งย้ายหน่วยงาน DP 122772792</v>
          </cell>
        </row>
        <row r="258">
          <cell r="A258" t="str">
            <v>A0101</v>
          </cell>
          <cell r="B258">
            <v>2007</v>
          </cell>
          <cell r="C258">
            <v>6</v>
          </cell>
          <cell r="D258" t="str">
            <v>001</v>
          </cell>
          <cell r="E258">
            <v>401102</v>
          </cell>
          <cell r="F258" t="str">
            <v>0000000000</v>
          </cell>
          <cell r="G258" t="str">
            <v>ค้าเสียหาย</v>
          </cell>
          <cell r="H258">
            <v>9021</v>
          </cell>
          <cell r="I258">
            <v>53196</v>
          </cell>
          <cell r="J258">
            <v>20070608</v>
          </cell>
          <cell r="K258" t="str">
            <v>0017001658</v>
          </cell>
          <cell r="L258" t="str">
            <v>ลดหนี้ค่าขนส่งย้ายหน่วยงาน DP 122768834-5,727</v>
          </cell>
        </row>
        <row r="259">
          <cell r="A259" t="str">
            <v>A0101</v>
          </cell>
          <cell r="B259">
            <v>2007</v>
          </cell>
          <cell r="C259">
            <v>6</v>
          </cell>
          <cell r="D259" t="str">
            <v>001</v>
          </cell>
          <cell r="E259">
            <v>401102</v>
          </cell>
          <cell r="F259" t="str">
            <v>0000000000</v>
          </cell>
          <cell r="G259" t="str">
            <v>ค้าเสียหาย</v>
          </cell>
          <cell r="H259">
            <v>9021</v>
          </cell>
          <cell r="I259">
            <v>3499.2</v>
          </cell>
          <cell r="J259">
            <v>20070621</v>
          </cell>
          <cell r="K259" t="str">
            <v>0017001767</v>
          </cell>
          <cell r="L259" t="str">
            <v>ลดลูกหนี้ค่าขนส่งเนื่องจากย้ายหน่วยงานDP122284252</v>
          </cell>
        </row>
        <row r="260">
          <cell r="A260" t="str">
            <v>A0101</v>
          </cell>
          <cell r="B260">
            <v>2007</v>
          </cell>
          <cell r="C260">
            <v>6</v>
          </cell>
          <cell r="D260" t="str">
            <v>RFBU</v>
          </cell>
          <cell r="E260">
            <v>401102</v>
          </cell>
          <cell r="F260" t="str">
            <v>0000000000</v>
          </cell>
          <cell r="G260" t="str">
            <v>ซ.167/2550</v>
          </cell>
          <cell r="H260">
            <v>9021</v>
          </cell>
          <cell r="I260">
            <v>-3000</v>
          </cell>
          <cell r="J260">
            <v>20070611</v>
          </cell>
          <cell r="K260" t="str">
            <v>ค่าเสียเวลารอลงสินค้าปลายทางRecycling ภาคใต้</v>
          </cell>
        </row>
        <row r="261">
          <cell r="A261" t="str">
            <v>A0101</v>
          </cell>
          <cell r="B261">
            <v>2007</v>
          </cell>
          <cell r="C261">
            <v>6</v>
          </cell>
          <cell r="D261" t="str">
            <v>RFBU</v>
          </cell>
          <cell r="E261">
            <v>401102</v>
          </cell>
          <cell r="F261" t="str">
            <v>0000000000</v>
          </cell>
          <cell r="G261" t="str">
            <v>ซ.191/2550</v>
          </cell>
          <cell r="H261">
            <v>9021</v>
          </cell>
          <cell r="I261">
            <v>-7500</v>
          </cell>
          <cell r="J261">
            <v>20070608</v>
          </cell>
          <cell r="K261" t="str">
            <v>ค่าเสียเวลารอลงสินค้าปลายทางRecyclingแม่ฮ่องสอน</v>
          </cell>
        </row>
        <row r="262">
          <cell r="A262" t="str">
            <v>A0101</v>
          </cell>
          <cell r="B262">
            <v>2007</v>
          </cell>
          <cell r="C262">
            <v>6</v>
          </cell>
          <cell r="D262" t="str">
            <v>RFBU</v>
          </cell>
          <cell r="E262">
            <v>401102</v>
          </cell>
          <cell r="F262" t="str">
            <v>0000000000</v>
          </cell>
          <cell r="G262" t="str">
            <v>ซ.192/2550</v>
          </cell>
          <cell r="H262">
            <v>9021</v>
          </cell>
          <cell r="I262">
            <v>-1500</v>
          </cell>
          <cell r="J262">
            <v>20070608</v>
          </cell>
          <cell r="K262" t="str">
            <v>ค่าเสียเวลารอลงสินค้าปลายทางRecycling หนองใหญ่</v>
          </cell>
        </row>
        <row r="263">
          <cell r="A263" t="str">
            <v>A0101</v>
          </cell>
          <cell r="B263">
            <v>2007</v>
          </cell>
          <cell r="C263">
            <v>6</v>
          </cell>
          <cell r="D263" t="str">
            <v>RFBU</v>
          </cell>
          <cell r="E263">
            <v>401102</v>
          </cell>
          <cell r="F263" t="str">
            <v>0000000000</v>
          </cell>
          <cell r="G263" t="str">
            <v>ซ.199/2550</v>
          </cell>
          <cell r="H263">
            <v>9021</v>
          </cell>
          <cell r="I263">
            <v>-7500</v>
          </cell>
          <cell r="J263">
            <v>20070615</v>
          </cell>
          <cell r="K263" t="str">
            <v>ค่าเสียเวลารอลงสินค้าปลายทางRecyclingแม่ฮ่องสอน</v>
          </cell>
        </row>
        <row r="264">
          <cell r="A264" t="str">
            <v>A0101</v>
          </cell>
          <cell r="B264">
            <v>2007</v>
          </cell>
          <cell r="C264">
            <v>6</v>
          </cell>
          <cell r="D264" t="str">
            <v>001</v>
          </cell>
          <cell r="E264">
            <v>401102</v>
          </cell>
          <cell r="F264" t="str">
            <v>0000000000</v>
          </cell>
          <cell r="G264" t="str">
            <v>ซ.199/2550</v>
          </cell>
          <cell r="H264">
            <v>9021</v>
          </cell>
          <cell r="I264">
            <v>-24000</v>
          </cell>
          <cell r="J264">
            <v>20070615</v>
          </cell>
          <cell r="K264" t="str">
            <v>0014006049</v>
          </cell>
          <cell r="L264" t="str">
            <v>ค่าเสียเวลารอลงสินค้าปลายทางRecycling ภาคอีสาน</v>
          </cell>
        </row>
        <row r="265">
          <cell r="A265" t="str">
            <v>A0101</v>
          </cell>
          <cell r="B265">
            <v>2007</v>
          </cell>
          <cell r="C265">
            <v>6</v>
          </cell>
          <cell r="D265" t="str">
            <v>RFBU</v>
          </cell>
          <cell r="E265">
            <v>401102</v>
          </cell>
          <cell r="F265" t="str">
            <v>0000000000</v>
          </cell>
          <cell r="G265" t="str">
            <v>ซ.200/2550</v>
          </cell>
          <cell r="H265">
            <v>9021</v>
          </cell>
          <cell r="I265">
            <v>-9000</v>
          </cell>
          <cell r="J265">
            <v>20070615</v>
          </cell>
          <cell r="K265" t="str">
            <v>ค่าเสียเวลารอลงสินค้าปลายทางCSM Nonsomboon HUB</v>
          </cell>
        </row>
        <row r="266">
          <cell r="A266" t="str">
            <v>A0101</v>
          </cell>
          <cell r="B266">
            <v>2007</v>
          </cell>
          <cell r="C266">
            <v>6</v>
          </cell>
          <cell r="D266" t="str">
            <v>RFBU</v>
          </cell>
          <cell r="E266">
            <v>401102</v>
          </cell>
          <cell r="F266" t="str">
            <v>0000000000</v>
          </cell>
          <cell r="G266" t="str">
            <v>ซ.201/2550</v>
          </cell>
          <cell r="H266">
            <v>9021</v>
          </cell>
          <cell r="I266">
            <v>-1500</v>
          </cell>
          <cell r="J266">
            <v>20070615</v>
          </cell>
          <cell r="K266" t="str">
            <v>ค่าเสียเวลารอลงสินค้าปลายทางCement Column</v>
          </cell>
        </row>
        <row r="267">
          <cell r="A267" t="str">
            <v>A0101</v>
          </cell>
          <cell r="B267">
            <v>2007</v>
          </cell>
          <cell r="C267">
            <v>6</v>
          </cell>
          <cell r="D267" t="str">
            <v>RFBU</v>
          </cell>
          <cell r="E267">
            <v>401102</v>
          </cell>
          <cell r="F267" t="str">
            <v>0000000000</v>
          </cell>
          <cell r="G267" t="str">
            <v>ซ.202/2550</v>
          </cell>
          <cell r="H267">
            <v>9021</v>
          </cell>
          <cell r="I267">
            <v>-3000</v>
          </cell>
          <cell r="J267">
            <v>20070615</v>
          </cell>
          <cell r="K267" t="str">
            <v>ค่าเสียเวลารอสินค้าปลายทางบผว.เชียงรากใหญ่,คลอง7</v>
          </cell>
        </row>
        <row r="268">
          <cell r="A268" t="str">
            <v>A0101</v>
          </cell>
          <cell r="B268">
            <v>2007</v>
          </cell>
          <cell r="C268">
            <v>6</v>
          </cell>
          <cell r="D268" t="str">
            <v>RFBU</v>
          </cell>
          <cell r="E268">
            <v>401102</v>
          </cell>
          <cell r="F268" t="str">
            <v>0000000000</v>
          </cell>
          <cell r="G268" t="str">
            <v>ซ.205/2550</v>
          </cell>
          <cell r="H268">
            <v>9021</v>
          </cell>
          <cell r="I268">
            <v>-4500</v>
          </cell>
          <cell r="J268">
            <v>20070621</v>
          </cell>
          <cell r="K268" t="str">
            <v>ค่าเสียเวลารอลงสินค้าปลายทาง13-14/05/07-&gt;</v>
          </cell>
        </row>
        <row r="269">
          <cell r="A269" t="str">
            <v>A0101</v>
          </cell>
          <cell r="B269">
            <v>2007</v>
          </cell>
          <cell r="C269">
            <v>6</v>
          </cell>
          <cell r="D269" t="str">
            <v>RFBU</v>
          </cell>
          <cell r="E269">
            <v>401102</v>
          </cell>
          <cell r="F269" t="str">
            <v>0000000000</v>
          </cell>
          <cell r="G269" t="str">
            <v>ซ.206/2550</v>
          </cell>
          <cell r="H269">
            <v>9021</v>
          </cell>
          <cell r="I269">
            <v>-3000</v>
          </cell>
          <cell r="J269">
            <v>20070621</v>
          </cell>
          <cell r="K269" t="str">
            <v>ค่าเสียเวลารอลงสินค้าปลายทาง 30/05/07-&gt;</v>
          </cell>
        </row>
        <row r="270">
          <cell r="A270" t="str">
            <v>A0101</v>
          </cell>
          <cell r="B270">
            <v>2007</v>
          </cell>
          <cell r="C270">
            <v>6</v>
          </cell>
          <cell r="D270" t="str">
            <v>RFBU</v>
          </cell>
          <cell r="E270">
            <v>401102</v>
          </cell>
          <cell r="F270" t="str">
            <v>0000000000</v>
          </cell>
          <cell r="G270" t="str">
            <v>ซ.213/2550</v>
          </cell>
          <cell r="H270">
            <v>9021</v>
          </cell>
          <cell r="I270">
            <v>-4500</v>
          </cell>
          <cell r="J270">
            <v>20070629</v>
          </cell>
          <cell r="K270" t="str">
            <v>ค่าเสียเวลารอลงสินค้าปลายทางบ.สระบุรีศุภภัณฑ์1984</v>
          </cell>
        </row>
        <row r="271">
          <cell r="A271" t="str">
            <v>A0101</v>
          </cell>
          <cell r="B271">
            <v>2007</v>
          </cell>
          <cell r="C271">
            <v>6</v>
          </cell>
          <cell r="D271" t="str">
            <v>RFBU</v>
          </cell>
          <cell r="E271">
            <v>401102</v>
          </cell>
          <cell r="F271" t="str">
            <v>0000000000</v>
          </cell>
          <cell r="G271" t="str">
            <v>ซ.232/2550</v>
          </cell>
          <cell r="H271">
            <v>9021</v>
          </cell>
          <cell r="I271">
            <v>-9000</v>
          </cell>
          <cell r="J271">
            <v>20070629</v>
          </cell>
          <cell r="K271" t="str">
            <v>ค่าเสียเวลารอลงสินค้าปลายทาง Recycling ภาคเหนือ</v>
          </cell>
        </row>
        <row r="272">
          <cell r="A272" t="str">
            <v>A0101</v>
          </cell>
          <cell r="B272">
            <v>2007</v>
          </cell>
          <cell r="C272">
            <v>6</v>
          </cell>
          <cell r="D272" t="str">
            <v>002</v>
          </cell>
          <cell r="E272">
            <v>601802</v>
          </cell>
          <cell r="F272" t="str">
            <v>0000000000</v>
          </cell>
          <cell r="G272" t="str">
            <v>ปร ship 10</v>
          </cell>
          <cell r="I272">
            <v>4600.93</v>
          </cell>
          <cell r="J272">
            <v>20070630</v>
          </cell>
          <cell r="K272" t="str">
            <v>0010013897</v>
          </cell>
          <cell r="L272" t="str">
            <v>ค่าซ่อมเครื่องจักร Ship-10 (นน.23,004.63 ตัน)</v>
          </cell>
        </row>
        <row r="273">
          <cell r="A273" t="str">
            <v>A0101</v>
          </cell>
          <cell r="B273">
            <v>2007</v>
          </cell>
          <cell r="C273">
            <v>6</v>
          </cell>
          <cell r="D273" t="str">
            <v>002</v>
          </cell>
          <cell r="E273">
            <v>601802</v>
          </cell>
          <cell r="F273" t="str">
            <v>0000000000</v>
          </cell>
          <cell r="G273" t="str">
            <v>ปร ship 10</v>
          </cell>
          <cell r="I273">
            <v>230046.3</v>
          </cell>
          <cell r="J273">
            <v>20070630</v>
          </cell>
          <cell r="K273" t="str">
            <v>0010013897</v>
          </cell>
          <cell r="L273" t="str">
            <v>ค่าผ่านท่าแพนด์นครหลวง ship 10(นน.23,004.63 ตัน)</v>
          </cell>
        </row>
        <row r="274">
          <cell r="A274" t="str">
            <v>A0101</v>
          </cell>
          <cell r="B274">
            <v>2007</v>
          </cell>
          <cell r="C274">
            <v>6</v>
          </cell>
          <cell r="D274" t="str">
            <v>002</v>
          </cell>
          <cell r="E274">
            <v>601802</v>
          </cell>
          <cell r="F274" t="str">
            <v>0000000000</v>
          </cell>
          <cell r="G274" t="str">
            <v>ปร ship 10</v>
          </cell>
          <cell r="I274">
            <v>221379.6</v>
          </cell>
          <cell r="J274">
            <v>20070630</v>
          </cell>
          <cell r="K274" t="str">
            <v>0010013897</v>
          </cell>
          <cell r="L274" t="str">
            <v>ค่าไฟฟ้า Ship-10 (นน.23,004.63 ตัน)</v>
          </cell>
        </row>
        <row r="275">
          <cell r="A275" t="str">
            <v>A0101</v>
          </cell>
          <cell r="B275">
            <v>2007</v>
          </cell>
          <cell r="C275">
            <v>6</v>
          </cell>
          <cell r="D275" t="str">
            <v>002</v>
          </cell>
          <cell r="E275">
            <v>601802</v>
          </cell>
          <cell r="F275" t="str">
            <v>0000000000</v>
          </cell>
          <cell r="G275" t="str">
            <v>ปร ship 11</v>
          </cell>
          <cell r="I275">
            <v>1786.05</v>
          </cell>
          <cell r="J275">
            <v>20070630</v>
          </cell>
          <cell r="K275" t="str">
            <v>0010013898</v>
          </cell>
          <cell r="L275" t="str">
            <v>ค่าผ่านท่า hip 11(นน.8,930.27 ตัน)</v>
          </cell>
        </row>
        <row r="276">
          <cell r="A276" t="str">
            <v>A0101</v>
          </cell>
          <cell r="B276">
            <v>2007</v>
          </cell>
          <cell r="C276">
            <v>6</v>
          </cell>
          <cell r="D276" t="str">
            <v>002</v>
          </cell>
          <cell r="E276">
            <v>601802</v>
          </cell>
          <cell r="F276" t="str">
            <v>0000000000</v>
          </cell>
          <cell r="G276" t="str">
            <v>ปร ship 11</v>
          </cell>
          <cell r="I276">
            <v>89302.7</v>
          </cell>
          <cell r="J276">
            <v>20070630</v>
          </cell>
          <cell r="K276" t="str">
            <v>0010013898</v>
          </cell>
          <cell r="L276" t="str">
            <v>ค่าผ่านท่าแพนด์นครหลวง ship 11(นน.8,930.27 ตัน)</v>
          </cell>
        </row>
      </sheetData>
      <sheetData sheetId="2"/>
      <sheetData sheetId="3">
        <row r="1">
          <cell r="A1" t="str">
            <v>MatFright Group</v>
          </cell>
          <cell r="B1" t="str">
            <v>delno</v>
          </cell>
          <cell r="C1" t="str">
            <v>shpmntno</v>
          </cell>
          <cell r="D1" t="str">
            <v>shipto</v>
          </cell>
          <cell r="E1" t="str">
            <v>SumOfdelamt</v>
          </cell>
          <cell r="F1" t="str">
            <v>route</v>
          </cell>
          <cell r="G1" t="str">
            <v>servordno</v>
          </cell>
          <cell r="H1" t="str">
            <v>SumOfnetvalue1</v>
          </cell>
          <cell r="I1" t="str">
            <v>soldto</v>
          </cell>
          <cell r="J1" t="str">
            <v>docdd</v>
          </cell>
          <cell r="K1" t="str">
            <v>actgidate</v>
          </cell>
        </row>
        <row r="2">
          <cell r="A2" t="str">
            <v>A0101</v>
          </cell>
          <cell r="B2" t="str">
            <v>0064972526</v>
          </cell>
          <cell r="C2" t="str">
            <v>0204475510</v>
          </cell>
          <cell r="D2" t="str">
            <v>0003002120</v>
          </cell>
          <cell r="E2">
            <v>1515.71</v>
          </cell>
          <cell r="F2" t="str">
            <v>G11004</v>
          </cell>
          <cell r="G2" t="str">
            <v>0077917473</v>
          </cell>
          <cell r="H2">
            <v>1861.2</v>
          </cell>
          <cell r="I2" t="str">
            <v>0000000181</v>
          </cell>
          <cell r="J2">
            <v>39227</v>
          </cell>
          <cell r="K2">
            <v>39226.461145833331</v>
          </cell>
        </row>
        <row r="3">
          <cell r="A3" t="str">
            <v>A0101</v>
          </cell>
          <cell r="B3" t="str">
            <v>0050900829</v>
          </cell>
          <cell r="C3" t="str">
            <v>0204295591</v>
          </cell>
          <cell r="D3" t="str">
            <v>0003002216</v>
          </cell>
          <cell r="E3">
            <v>3824.92</v>
          </cell>
          <cell r="F3" t="str">
            <v>M11102</v>
          </cell>
          <cell r="G3" t="str">
            <v>0077787343</v>
          </cell>
          <cell r="H3">
            <v>3380.16</v>
          </cell>
          <cell r="I3" t="str">
            <v>0000000181</v>
          </cell>
          <cell r="J3">
            <v>39148</v>
          </cell>
          <cell r="K3">
            <v>39147.85429398148</v>
          </cell>
        </row>
        <row r="4">
          <cell r="A4" t="str">
            <v>A0101</v>
          </cell>
          <cell r="B4" t="str">
            <v>0064970111</v>
          </cell>
          <cell r="C4" t="str">
            <v>0204408936</v>
          </cell>
          <cell r="D4" t="str">
            <v>0003002217</v>
          </cell>
          <cell r="E4">
            <v>1724</v>
          </cell>
          <cell r="F4" t="str">
            <v>G11104</v>
          </cell>
          <cell r="G4" t="str">
            <v>0077870701</v>
          </cell>
          <cell r="H4">
            <v>2235.84</v>
          </cell>
          <cell r="I4" t="str">
            <v>0000000181</v>
          </cell>
          <cell r="J4">
            <v>39198</v>
          </cell>
          <cell r="K4">
            <v>39197.690081018518</v>
          </cell>
        </row>
        <row r="5">
          <cell r="A5" t="str">
            <v>A0101</v>
          </cell>
          <cell r="B5" t="str">
            <v>0122288176</v>
          </cell>
          <cell r="C5" t="str">
            <v>0204443064</v>
          </cell>
          <cell r="D5" t="str">
            <v>0003002241</v>
          </cell>
          <cell r="E5">
            <v>5243.27</v>
          </cell>
          <cell r="F5" t="str">
            <v>N11206</v>
          </cell>
          <cell r="G5" t="str">
            <v>0077896285</v>
          </cell>
          <cell r="H5">
            <v>6338.68</v>
          </cell>
          <cell r="I5" t="str">
            <v>0000000131</v>
          </cell>
          <cell r="J5">
            <v>39214</v>
          </cell>
          <cell r="K5">
            <v>39212.406307870369</v>
          </cell>
        </row>
        <row r="6">
          <cell r="A6" t="str">
            <v>A0101</v>
          </cell>
          <cell r="B6" t="str">
            <v>0122293310</v>
          </cell>
          <cell r="C6" t="str">
            <v>0204549277</v>
          </cell>
          <cell r="D6" t="str">
            <v>0003002291</v>
          </cell>
          <cell r="E6">
            <v>4050.84</v>
          </cell>
          <cell r="F6" t="str">
            <v>N21804</v>
          </cell>
          <cell r="G6" t="str">
            <v>0077981153</v>
          </cell>
          <cell r="H6">
            <v>2600.4</v>
          </cell>
          <cell r="I6" t="str">
            <v>0000000131</v>
          </cell>
          <cell r="J6">
            <v>39265</v>
          </cell>
          <cell r="K6">
            <v>39264.010567129626</v>
          </cell>
        </row>
        <row r="7">
          <cell r="A7" t="str">
            <v>A0101</v>
          </cell>
          <cell r="B7" t="str">
            <v>0122293827</v>
          </cell>
          <cell r="C7" t="str">
            <v>0204561813</v>
          </cell>
          <cell r="D7" t="str">
            <v>0003002306</v>
          </cell>
          <cell r="E7">
            <v>6412.12</v>
          </cell>
          <cell r="F7" t="str">
            <v>N21809</v>
          </cell>
          <cell r="G7" t="str">
            <v>0077981126</v>
          </cell>
          <cell r="H7">
            <v>4695.2700000000004</v>
          </cell>
          <cell r="I7" t="str">
            <v>0000000131</v>
          </cell>
          <cell r="J7">
            <v>39265</v>
          </cell>
          <cell r="K7">
            <v>39264.825231481482</v>
          </cell>
        </row>
        <row r="8">
          <cell r="A8" t="str">
            <v>A0101</v>
          </cell>
          <cell r="B8" t="str">
            <v>0122778324</v>
          </cell>
          <cell r="C8" t="str">
            <v>0204552705</v>
          </cell>
          <cell r="D8" t="str">
            <v>0003002313</v>
          </cell>
          <cell r="E8">
            <v>3839.64</v>
          </cell>
          <cell r="F8" t="str">
            <v>O21801</v>
          </cell>
          <cell r="G8" t="str">
            <v>0077981185</v>
          </cell>
          <cell r="H8">
            <v>2412.42</v>
          </cell>
          <cell r="I8" t="str">
            <v>0000000141</v>
          </cell>
          <cell r="J8">
            <v>39265</v>
          </cell>
          <cell r="K8">
            <v>39264.953923611109</v>
          </cell>
        </row>
        <row r="9">
          <cell r="A9" t="str">
            <v>A0101</v>
          </cell>
          <cell r="B9" t="str">
            <v>0122768218</v>
          </cell>
          <cell r="C9" t="str">
            <v>0204425677</v>
          </cell>
          <cell r="D9" t="str">
            <v>0003002314</v>
          </cell>
          <cell r="E9">
            <v>28460</v>
          </cell>
          <cell r="F9" t="str">
            <v>O21809</v>
          </cell>
          <cell r="G9" t="str">
            <v>0077883477</v>
          </cell>
          <cell r="H9">
            <v>3927.48</v>
          </cell>
          <cell r="I9" t="str">
            <v>0000000141</v>
          </cell>
          <cell r="J9">
            <v>39205</v>
          </cell>
          <cell r="K9">
            <v>39204.097071759257</v>
          </cell>
        </row>
        <row r="10">
          <cell r="A10" t="str">
            <v>A0101</v>
          </cell>
          <cell r="B10" t="str">
            <v>0122768219</v>
          </cell>
          <cell r="C10" t="str">
            <v>0204425676</v>
          </cell>
          <cell r="D10" t="str">
            <v>0003002314</v>
          </cell>
          <cell r="E10">
            <v>28640</v>
          </cell>
          <cell r="F10" t="str">
            <v>O21809</v>
          </cell>
          <cell r="G10" t="str">
            <v>0077884888</v>
          </cell>
          <cell r="H10">
            <v>3952.32</v>
          </cell>
          <cell r="I10" t="str">
            <v>0000000141</v>
          </cell>
          <cell r="J10">
            <v>39206</v>
          </cell>
          <cell r="K10">
            <v>39204.686064814814</v>
          </cell>
        </row>
        <row r="11">
          <cell r="A11" t="str">
            <v>A0101</v>
          </cell>
          <cell r="B11" t="str">
            <v>0122768220</v>
          </cell>
          <cell r="C11" t="str">
            <v>0204425675</v>
          </cell>
          <cell r="D11" t="str">
            <v>0003002314</v>
          </cell>
          <cell r="E11">
            <v>28360</v>
          </cell>
          <cell r="F11" t="str">
            <v>O21809</v>
          </cell>
          <cell r="G11" t="str">
            <v>0077883500</v>
          </cell>
          <cell r="H11">
            <v>3913.68</v>
          </cell>
          <cell r="I11" t="str">
            <v>0000000141</v>
          </cell>
          <cell r="J11">
            <v>39205</v>
          </cell>
          <cell r="K11">
            <v>39204.131168981483</v>
          </cell>
        </row>
        <row r="12">
          <cell r="A12" t="str">
            <v>A0101</v>
          </cell>
          <cell r="B12" t="str">
            <v>0337385861</v>
          </cell>
          <cell r="C12" t="str">
            <v>0204556516</v>
          </cell>
          <cell r="D12" t="str">
            <v>0003002342</v>
          </cell>
          <cell r="E12">
            <v>4650.43</v>
          </cell>
          <cell r="F12" t="str">
            <v>S22010</v>
          </cell>
          <cell r="G12" t="str">
            <v>0077982400</v>
          </cell>
          <cell r="H12">
            <v>1710</v>
          </cell>
          <cell r="I12" t="str">
            <v>0000000181</v>
          </cell>
          <cell r="J12">
            <v>39265</v>
          </cell>
          <cell r="K12">
            <v>39261.626759259256</v>
          </cell>
        </row>
        <row r="13">
          <cell r="A13" t="str">
            <v>A0101</v>
          </cell>
          <cell r="B13" t="str">
            <v>0337385915</v>
          </cell>
          <cell r="C13" t="str">
            <v>0204562550</v>
          </cell>
          <cell r="D13" t="str">
            <v>0003002342</v>
          </cell>
          <cell r="E13">
            <v>4727.12</v>
          </cell>
        </row>
        <row r="14">
          <cell r="A14" t="str">
            <v>A0101</v>
          </cell>
          <cell r="B14" t="str">
            <v>0122293884</v>
          </cell>
          <cell r="C14" t="str">
            <v>0204562094</v>
          </cell>
          <cell r="D14" t="str">
            <v>0003002390</v>
          </cell>
          <cell r="E14">
            <v>8397.5</v>
          </cell>
          <cell r="F14" t="str">
            <v>N31316</v>
          </cell>
          <cell r="G14" t="str">
            <v>0077981165</v>
          </cell>
          <cell r="H14">
            <v>5031.5200000000004</v>
          </cell>
          <cell r="I14" t="str">
            <v>0000000131</v>
          </cell>
          <cell r="J14">
            <v>39265</v>
          </cell>
          <cell r="K14">
            <v>39264.838692129626</v>
          </cell>
        </row>
        <row r="15">
          <cell r="A15" t="str">
            <v>A0101</v>
          </cell>
          <cell r="B15" t="str">
            <v>0122290770</v>
          </cell>
          <cell r="C15" t="str">
            <v>0204484157</v>
          </cell>
          <cell r="D15" t="str">
            <v>0003002410</v>
          </cell>
          <cell r="E15">
            <v>4753.2</v>
          </cell>
          <cell r="F15" t="str">
            <v>N31315</v>
          </cell>
          <cell r="G15" t="str">
            <v>0077923424</v>
          </cell>
          <cell r="H15">
            <v>6502.02</v>
          </cell>
          <cell r="I15" t="str">
            <v>0000000131</v>
          </cell>
          <cell r="J15">
            <v>39231</v>
          </cell>
          <cell r="K15">
            <v>39230.226261574076</v>
          </cell>
        </row>
        <row r="16">
          <cell r="A16" t="str">
            <v>A0101</v>
          </cell>
          <cell r="B16" t="str">
            <v>0050900554</v>
          </cell>
          <cell r="C16" t="str">
            <v>0204281770</v>
          </cell>
          <cell r="D16" t="str">
            <v>0003002426</v>
          </cell>
          <cell r="E16">
            <v>7266.65</v>
          </cell>
          <cell r="F16" t="str">
            <v>M37004</v>
          </cell>
          <cell r="G16" t="str">
            <v>0077778888</v>
          </cell>
          <cell r="H16">
            <v>7417.26</v>
          </cell>
          <cell r="I16" t="str">
            <v>0000000181</v>
          </cell>
          <cell r="J16">
            <v>39143</v>
          </cell>
          <cell r="K16">
            <v>39142.089375000003</v>
          </cell>
        </row>
        <row r="17">
          <cell r="A17" t="str">
            <v>A0101</v>
          </cell>
          <cell r="B17" t="str">
            <v>0114749514</v>
          </cell>
          <cell r="C17" t="str">
            <v>0204483964</v>
          </cell>
          <cell r="D17" t="str">
            <v>0003002491</v>
          </cell>
          <cell r="E17">
            <v>6106.94</v>
          </cell>
          <cell r="F17" t="str">
            <v>W45001</v>
          </cell>
          <cell r="G17" t="str">
            <v>0077921310</v>
          </cell>
          <cell r="H17">
            <v>7375.38</v>
          </cell>
          <cell r="I17" t="str">
            <v>0000000191</v>
          </cell>
          <cell r="J17">
            <v>39229</v>
          </cell>
          <cell r="K17">
            <v>39228.738032407404</v>
          </cell>
        </row>
        <row r="18">
          <cell r="A18" t="str">
            <v>A0101</v>
          </cell>
          <cell r="B18" t="str">
            <v>0114749111</v>
          </cell>
          <cell r="C18" t="str">
            <v>0204443940</v>
          </cell>
          <cell r="D18" t="str">
            <v>0003002514</v>
          </cell>
          <cell r="E18">
            <v>2785.58</v>
          </cell>
          <cell r="F18" t="str">
            <v>W45202</v>
          </cell>
          <cell r="G18" t="str">
            <v>0077897189</v>
          </cell>
          <cell r="H18">
            <v>3270.4</v>
          </cell>
          <cell r="I18" t="str">
            <v>0000000191</v>
          </cell>
          <cell r="J18">
            <v>39214</v>
          </cell>
          <cell r="K18">
            <v>39213.930902777778</v>
          </cell>
        </row>
        <row r="19">
          <cell r="A19" t="str">
            <v>A0101</v>
          </cell>
          <cell r="B19" t="str">
            <v>0114749166</v>
          </cell>
          <cell r="C19" t="str">
            <v>0204446236</v>
          </cell>
          <cell r="D19" t="str">
            <v>0003002529</v>
          </cell>
          <cell r="E19">
            <v>11719.45</v>
          </cell>
          <cell r="F19" t="str">
            <v>W45501</v>
          </cell>
          <cell r="G19" t="str">
            <v>0077897204</v>
          </cell>
          <cell r="H19">
            <v>13269.6</v>
          </cell>
          <cell r="I19" t="str">
            <v>0000000191</v>
          </cell>
          <cell r="J19">
            <v>39214</v>
          </cell>
          <cell r="K19">
            <v>39213.756504629629</v>
          </cell>
        </row>
        <row r="20">
          <cell r="A20" t="str">
            <v>A0101</v>
          </cell>
          <cell r="B20" t="str">
            <v>0050903106</v>
          </cell>
          <cell r="C20" t="str">
            <v>0204423272</v>
          </cell>
          <cell r="D20" t="str">
            <v>0003002538</v>
          </cell>
          <cell r="E20">
            <v>3093.33</v>
          </cell>
          <cell r="F20" t="str">
            <v>M11201</v>
          </cell>
          <cell r="G20" t="str">
            <v>0077891368</v>
          </cell>
          <cell r="H20">
            <v>2939.65</v>
          </cell>
          <cell r="I20" t="str">
            <v>0000000181</v>
          </cell>
          <cell r="J20">
            <v>39210</v>
          </cell>
          <cell r="K20">
            <v>39197.559386574074</v>
          </cell>
        </row>
        <row r="21">
          <cell r="A21" t="str">
            <v>A0101</v>
          </cell>
          <cell r="B21" t="str">
            <v>0054453971</v>
          </cell>
          <cell r="C21" t="str">
            <v>0204446247</v>
          </cell>
          <cell r="D21" t="str">
            <v>0003002576</v>
          </cell>
          <cell r="E21">
            <v>8697.1299999999992</v>
          </cell>
          <cell r="F21" t="str">
            <v>W46409</v>
          </cell>
          <cell r="G21" t="str">
            <v>0077897165</v>
          </cell>
          <cell r="H21">
            <v>5067</v>
          </cell>
          <cell r="I21" t="str">
            <v>0000000181</v>
          </cell>
          <cell r="J21">
            <v>39214</v>
          </cell>
          <cell r="K21">
            <v>39213.773969907408</v>
          </cell>
        </row>
        <row r="22">
          <cell r="A22" t="str">
            <v>A0101</v>
          </cell>
          <cell r="B22" t="str">
            <v>0113275264</v>
          </cell>
          <cell r="C22" t="str">
            <v>0204279825</v>
          </cell>
          <cell r="D22" t="str">
            <v>0003002701</v>
          </cell>
          <cell r="E22">
            <v>656.31</v>
          </cell>
          <cell r="F22" t="str">
            <v>D68008</v>
          </cell>
          <cell r="G22" t="str">
            <v>0077778762</v>
          </cell>
          <cell r="H22">
            <v>963.84</v>
          </cell>
          <cell r="I22" t="str">
            <v>0000000151</v>
          </cell>
          <cell r="J22">
            <v>39143</v>
          </cell>
          <cell r="K22">
            <v>39142.449374999997</v>
          </cell>
        </row>
        <row r="23">
          <cell r="A23" t="str">
            <v>A0101</v>
          </cell>
          <cell r="B23" t="str">
            <v>0113275265</v>
          </cell>
          <cell r="C23" t="str">
            <v>0204279826</v>
          </cell>
          <cell r="D23" t="str">
            <v>0003002701</v>
          </cell>
          <cell r="E23">
            <v>658.06</v>
          </cell>
          <cell r="F23" t="str">
            <v>D68008</v>
          </cell>
          <cell r="G23" t="str">
            <v>0077776682</v>
          </cell>
          <cell r="H23">
            <v>966.4</v>
          </cell>
          <cell r="I23" t="str">
            <v>0000000151</v>
          </cell>
          <cell r="J23">
            <v>39142</v>
          </cell>
          <cell r="K23">
            <v>39141.878217592595</v>
          </cell>
        </row>
        <row r="24">
          <cell r="A24" t="str">
            <v>A0101</v>
          </cell>
          <cell r="B24" t="str">
            <v>0113275266</v>
          </cell>
          <cell r="C24" t="str">
            <v>0204279827</v>
          </cell>
          <cell r="D24" t="str">
            <v>0003002701</v>
          </cell>
          <cell r="E24">
            <v>652.83000000000004</v>
          </cell>
          <cell r="F24" t="str">
            <v>D68008</v>
          </cell>
          <cell r="G24" t="str">
            <v>0077778767</v>
          </cell>
          <cell r="H24">
            <v>958.72</v>
          </cell>
          <cell r="I24" t="str">
            <v>0000000151</v>
          </cell>
          <cell r="J24">
            <v>39143</v>
          </cell>
          <cell r="K24">
            <v>39142.368935185186</v>
          </cell>
        </row>
        <row r="25">
          <cell r="A25" t="str">
            <v>A0101</v>
          </cell>
          <cell r="B25" t="str">
            <v>0122278968</v>
          </cell>
          <cell r="C25" t="str">
            <v>0204176088</v>
          </cell>
          <cell r="D25" t="str">
            <v>0003003267</v>
          </cell>
          <cell r="E25">
            <v>8906.15</v>
          </cell>
          <cell r="F25" t="str">
            <v>N22008</v>
          </cell>
          <cell r="G25" t="str">
            <v>0077699652</v>
          </cell>
          <cell r="H25">
            <v>9010.44</v>
          </cell>
          <cell r="I25" t="str">
            <v>0000000131</v>
          </cell>
          <cell r="J25">
            <v>39101</v>
          </cell>
          <cell r="K25">
            <v>39100.884143518517</v>
          </cell>
        </row>
        <row r="26">
          <cell r="A26" t="str">
            <v>A0101</v>
          </cell>
          <cell r="B26" t="str">
            <v>0052167060</v>
          </cell>
          <cell r="C26" t="str">
            <v>0204562160</v>
          </cell>
          <cell r="D26" t="str">
            <v>0003005192</v>
          </cell>
          <cell r="E26">
            <v>5874.31</v>
          </cell>
          <cell r="F26" t="str">
            <v>O53019</v>
          </cell>
          <cell r="G26" t="str">
            <v>0077981406</v>
          </cell>
          <cell r="H26">
            <v>6760.06</v>
          </cell>
          <cell r="I26" t="str">
            <v>0000000181</v>
          </cell>
          <cell r="J26">
            <v>39265</v>
          </cell>
          <cell r="K26">
            <v>39264.878981481481</v>
          </cell>
        </row>
        <row r="27">
          <cell r="A27" t="str">
            <v>A0101</v>
          </cell>
          <cell r="B27" t="str">
            <v>0337385868</v>
          </cell>
          <cell r="C27" t="str">
            <v>0204557259</v>
          </cell>
          <cell r="D27" t="str">
            <v>0003005386</v>
          </cell>
          <cell r="E27">
            <v>3869.88</v>
          </cell>
          <cell r="F27" t="str">
            <v>S22005</v>
          </cell>
          <cell r="G27" t="str">
            <v>0077982401</v>
          </cell>
          <cell r="H27">
            <v>867.9</v>
          </cell>
          <cell r="I27" t="str">
            <v>0000000181</v>
          </cell>
          <cell r="J27">
            <v>39265</v>
          </cell>
          <cell r="K27">
            <v>39262.387638888889</v>
          </cell>
        </row>
        <row r="28">
          <cell r="A28" t="str">
            <v>A0101</v>
          </cell>
          <cell r="B28" t="str">
            <v>0337385886</v>
          </cell>
          <cell r="C28" t="str">
            <v>0204558769</v>
          </cell>
          <cell r="D28" t="str">
            <v>0003005386</v>
          </cell>
          <cell r="E28">
            <v>3823.06</v>
          </cell>
          <cell r="F28" t="str">
            <v>S22005</v>
          </cell>
          <cell r="G28" t="str">
            <v>0077982402</v>
          </cell>
          <cell r="H28">
            <v>857.4</v>
          </cell>
          <cell r="I28" t="str">
            <v>0000000181</v>
          </cell>
          <cell r="J28">
            <v>39265</v>
          </cell>
          <cell r="K28">
            <v>39262.617997685185</v>
          </cell>
        </row>
        <row r="29">
          <cell r="A29" t="str">
            <v>A0101</v>
          </cell>
          <cell r="B29" t="str">
            <v>0114749244</v>
          </cell>
          <cell r="C29" t="str">
            <v>0204456752</v>
          </cell>
          <cell r="D29" t="str">
            <v>0003006688</v>
          </cell>
          <cell r="E29">
            <v>4935.72</v>
          </cell>
          <cell r="F29" t="str">
            <v>W45101</v>
          </cell>
          <cell r="G29" t="str">
            <v>0077903883</v>
          </cell>
          <cell r="H29">
            <v>5361.76</v>
          </cell>
          <cell r="I29" t="str">
            <v>0000000191</v>
          </cell>
          <cell r="J29">
            <v>39219</v>
          </cell>
          <cell r="K29">
            <v>39218.914236111108</v>
          </cell>
        </row>
        <row r="30">
          <cell r="A30" t="str">
            <v>A0101</v>
          </cell>
          <cell r="B30" t="str">
            <v>0051247215</v>
          </cell>
          <cell r="C30" t="str">
            <v>0204562178</v>
          </cell>
          <cell r="D30" t="str">
            <v>0003007022</v>
          </cell>
          <cell r="E30">
            <v>5971.55</v>
          </cell>
          <cell r="F30" t="str">
            <v>N37204</v>
          </cell>
          <cell r="G30" t="str">
            <v>0077981457</v>
          </cell>
          <cell r="H30">
            <v>6730.55</v>
          </cell>
          <cell r="I30" t="str">
            <v>0000000181</v>
          </cell>
          <cell r="J30">
            <v>39265</v>
          </cell>
          <cell r="K30">
            <v>39264.875787037039</v>
          </cell>
        </row>
        <row r="31">
          <cell r="A31" t="str">
            <v>A0101</v>
          </cell>
          <cell r="B31" t="str">
            <v>0052159873</v>
          </cell>
          <cell r="C31" t="str">
            <v>0204295592</v>
          </cell>
          <cell r="D31" t="str">
            <v>0003007116</v>
          </cell>
          <cell r="E31">
            <v>2531.39</v>
          </cell>
          <cell r="F31" t="str">
            <v>O11201</v>
          </cell>
          <cell r="G31" t="str">
            <v>0077787543</v>
          </cell>
          <cell r="H31">
            <v>2872.32</v>
          </cell>
          <cell r="I31" t="str">
            <v>0000000181</v>
          </cell>
          <cell r="J31">
            <v>39148</v>
          </cell>
          <cell r="K31">
            <v>39147.708703703705</v>
          </cell>
        </row>
        <row r="32">
          <cell r="A32" t="str">
            <v>A0101</v>
          </cell>
          <cell r="B32" t="str">
            <v>0064972530</v>
          </cell>
          <cell r="C32" t="str">
            <v>0204475514</v>
          </cell>
          <cell r="D32" t="str">
            <v>0003007320</v>
          </cell>
          <cell r="E32">
            <v>1618.22</v>
          </cell>
          <cell r="F32" t="str">
            <v>G11105</v>
          </cell>
          <cell r="G32" t="str">
            <v>0077917436</v>
          </cell>
          <cell r="H32">
            <v>1900.8</v>
          </cell>
          <cell r="I32" t="str">
            <v>0000000181</v>
          </cell>
          <cell r="J32">
            <v>39227</v>
          </cell>
          <cell r="K32">
            <v>39226.438333333332</v>
          </cell>
        </row>
        <row r="33">
          <cell r="A33" t="str">
            <v>A0101</v>
          </cell>
          <cell r="B33" t="str">
            <v>0051245447</v>
          </cell>
          <cell r="C33" t="str">
            <v>0204479403</v>
          </cell>
          <cell r="D33" t="str">
            <v>0003007567</v>
          </cell>
          <cell r="E33">
            <v>1495</v>
          </cell>
          <cell r="F33" t="str">
            <v>N21805</v>
          </cell>
          <cell r="G33" t="str">
            <v>0077930179</v>
          </cell>
          <cell r="H33">
            <v>3647.8</v>
          </cell>
          <cell r="I33" t="str">
            <v>0000000181</v>
          </cell>
          <cell r="J33">
            <v>39234</v>
          </cell>
          <cell r="K33">
            <v>39233.761793981481</v>
          </cell>
        </row>
        <row r="34">
          <cell r="A34" t="str">
            <v>A0101</v>
          </cell>
          <cell r="B34" t="str">
            <v>0122779400</v>
          </cell>
          <cell r="C34" t="str">
            <v>0204561884</v>
          </cell>
          <cell r="D34" t="str">
            <v>0003007626</v>
          </cell>
          <cell r="E34">
            <v>13515.48</v>
          </cell>
          <cell r="F34" t="str">
            <v>O37305</v>
          </cell>
          <cell r="G34" t="str">
            <v>0077981197</v>
          </cell>
          <cell r="H34">
            <v>7908.18</v>
          </cell>
          <cell r="I34" t="str">
            <v>0000000141</v>
          </cell>
          <cell r="J34">
            <v>39265</v>
          </cell>
          <cell r="K34">
            <v>39264.920532407406</v>
          </cell>
        </row>
        <row r="35">
          <cell r="A35" t="str">
            <v>A0101</v>
          </cell>
          <cell r="B35" t="str">
            <v>0114749254</v>
          </cell>
          <cell r="C35" t="str">
            <v>0204456922</v>
          </cell>
          <cell r="D35" t="str">
            <v>0003007946</v>
          </cell>
          <cell r="E35">
            <v>10301.83</v>
          </cell>
          <cell r="F35" t="str">
            <v>W46509</v>
          </cell>
          <cell r="G35" t="str">
            <v>0077903875</v>
          </cell>
          <cell r="H35">
            <v>13910.52</v>
          </cell>
          <cell r="I35" t="str">
            <v>0000000191</v>
          </cell>
          <cell r="J35">
            <v>39219</v>
          </cell>
          <cell r="K35">
            <v>39218.634317129632</v>
          </cell>
        </row>
        <row r="36">
          <cell r="A36" t="str">
            <v>A0101</v>
          </cell>
          <cell r="B36" t="str">
            <v>0051244142</v>
          </cell>
          <cell r="C36" t="str">
            <v>0204411122</v>
          </cell>
          <cell r="D36" t="str">
            <v>0003008196</v>
          </cell>
          <cell r="E36">
            <v>2050.79</v>
          </cell>
          <cell r="F36" t="str">
            <v>N31316</v>
          </cell>
          <cell r="G36" t="str">
            <v>0077873238</v>
          </cell>
          <cell r="H36">
            <v>2226</v>
          </cell>
          <cell r="I36" t="str">
            <v>0000000181</v>
          </cell>
          <cell r="J36">
            <v>39199</v>
          </cell>
          <cell r="K36">
            <v>39198.536956018521</v>
          </cell>
        </row>
        <row r="37">
          <cell r="A37" t="str">
            <v>A0101</v>
          </cell>
          <cell r="B37" t="str">
            <v>0053627323</v>
          </cell>
          <cell r="C37" t="str">
            <v>0204452099</v>
          </cell>
          <cell r="D37" t="str">
            <v>0003011324</v>
          </cell>
          <cell r="E37">
            <v>10390.34</v>
          </cell>
          <cell r="F37" t="str">
            <v>D68403</v>
          </cell>
          <cell r="G37" t="str">
            <v>0077901792</v>
          </cell>
          <cell r="H37">
            <v>11380.6</v>
          </cell>
          <cell r="I37" t="str">
            <v>0000000181</v>
          </cell>
          <cell r="J37">
            <v>39218</v>
          </cell>
          <cell r="K37">
            <v>39217.861666666664</v>
          </cell>
        </row>
        <row r="38">
          <cell r="A38" t="str">
            <v>A0101</v>
          </cell>
          <cell r="B38" t="str">
            <v>0053627938</v>
          </cell>
          <cell r="C38" t="str">
            <v>0204486895</v>
          </cell>
          <cell r="D38" t="str">
            <v>0003011324</v>
          </cell>
          <cell r="E38">
            <v>10397.36</v>
          </cell>
          <cell r="F38" t="str">
            <v>D68403</v>
          </cell>
          <cell r="G38" t="str">
            <v>0077927860</v>
          </cell>
          <cell r="H38">
            <v>11388.3</v>
          </cell>
          <cell r="I38" t="str">
            <v>0000000181</v>
          </cell>
          <cell r="J38">
            <v>39233</v>
          </cell>
          <cell r="K38">
            <v>39232.829745370371</v>
          </cell>
        </row>
        <row r="39">
          <cell r="A39" t="str">
            <v>A0101</v>
          </cell>
          <cell r="B39" t="str">
            <v>0051243421</v>
          </cell>
          <cell r="C39" t="str">
            <v>0204374243</v>
          </cell>
          <cell r="D39" t="str">
            <v>0003011340</v>
          </cell>
          <cell r="E39">
            <v>3577.15</v>
          </cell>
          <cell r="F39" t="str">
            <v>N21505</v>
          </cell>
          <cell r="G39" t="str">
            <v>0077845590</v>
          </cell>
          <cell r="H39">
            <v>4718.91</v>
          </cell>
          <cell r="I39" t="str">
            <v>0000000181</v>
          </cell>
          <cell r="J39">
            <v>39178</v>
          </cell>
          <cell r="K39">
            <v>39177.500960648147</v>
          </cell>
        </row>
        <row r="40">
          <cell r="A40" t="str">
            <v>A0101</v>
          </cell>
          <cell r="B40" t="str">
            <v>0122287774</v>
          </cell>
          <cell r="C40" t="str">
            <v>0204426620</v>
          </cell>
          <cell r="D40" t="str">
            <v>0003011987</v>
          </cell>
          <cell r="E40">
            <v>12184.71</v>
          </cell>
          <cell r="F40" t="str">
            <v>N37603</v>
          </cell>
          <cell r="G40" t="str">
            <v>0077883421</v>
          </cell>
          <cell r="H40">
            <v>13323.32</v>
          </cell>
          <cell r="I40" t="str">
            <v>0000000131</v>
          </cell>
          <cell r="J40">
            <v>39205</v>
          </cell>
          <cell r="K40">
            <v>39204.076782407406</v>
          </cell>
        </row>
        <row r="41">
          <cell r="A41" t="str">
            <v>A0101</v>
          </cell>
          <cell r="B41" t="str">
            <v>0053626810</v>
          </cell>
          <cell r="C41" t="str">
            <v>0204426593</v>
          </cell>
          <cell r="D41" t="str">
            <v>0003012687</v>
          </cell>
          <cell r="E41">
            <v>9013.66</v>
          </cell>
          <cell r="F41" t="str">
            <v>D69011</v>
          </cell>
          <cell r="G41" t="str">
            <v>0077882464</v>
          </cell>
          <cell r="H41">
            <v>9454.32</v>
          </cell>
          <cell r="I41" t="str">
            <v>0000000181</v>
          </cell>
          <cell r="J41">
            <v>39204</v>
          </cell>
          <cell r="K41">
            <v>39203.675300925926</v>
          </cell>
        </row>
        <row r="42">
          <cell r="A42" t="str">
            <v>A0101</v>
          </cell>
          <cell r="B42" t="str">
            <v>0053627927</v>
          </cell>
          <cell r="C42" t="str">
            <v>0204486700</v>
          </cell>
          <cell r="D42" t="str">
            <v>0003012687</v>
          </cell>
          <cell r="E42">
            <v>4489.7</v>
          </cell>
          <cell r="F42" t="str">
            <v>D69011</v>
          </cell>
          <cell r="G42" t="str">
            <v>0077925569</v>
          </cell>
          <cell r="H42">
            <v>4574.88</v>
          </cell>
          <cell r="I42" t="str">
            <v>0000000181</v>
          </cell>
          <cell r="J42">
            <v>39232</v>
          </cell>
          <cell r="K42">
            <v>39231.863125000003</v>
          </cell>
        </row>
        <row r="43">
          <cell r="A43" t="str">
            <v>A0101</v>
          </cell>
          <cell r="B43" t="str">
            <v>0054452003</v>
          </cell>
          <cell r="C43" t="str">
            <v>0204255741</v>
          </cell>
          <cell r="D43" t="str">
            <v>0003012695</v>
          </cell>
          <cell r="E43">
            <v>15478.25</v>
          </cell>
          <cell r="F43" t="str">
            <v>W45805</v>
          </cell>
          <cell r="G43" t="str">
            <v>0077759067</v>
          </cell>
          <cell r="H43">
            <v>16055.46</v>
          </cell>
          <cell r="I43" t="str">
            <v>0000000181</v>
          </cell>
          <cell r="J43">
            <v>39133</v>
          </cell>
          <cell r="K43">
            <v>39132.610706018517</v>
          </cell>
        </row>
        <row r="44">
          <cell r="A44" t="str">
            <v>A0101</v>
          </cell>
          <cell r="B44" t="str">
            <v>0054452004</v>
          </cell>
          <cell r="C44" t="str">
            <v>0204255742</v>
          </cell>
          <cell r="D44" t="str">
            <v>0003012695</v>
          </cell>
          <cell r="E44">
            <v>15594.25</v>
          </cell>
          <cell r="F44" t="str">
            <v>W45805</v>
          </cell>
          <cell r="G44" t="str">
            <v>0077759071</v>
          </cell>
          <cell r="H44">
            <v>16175.79</v>
          </cell>
          <cell r="I44" t="str">
            <v>0000000181</v>
          </cell>
          <cell r="J44">
            <v>39133</v>
          </cell>
          <cell r="K44">
            <v>39132.673078703701</v>
          </cell>
        </row>
        <row r="45">
          <cell r="A45" t="str">
            <v>A0101</v>
          </cell>
          <cell r="B45" t="str">
            <v>0051247150</v>
          </cell>
          <cell r="C45" t="str">
            <v>0204556357</v>
          </cell>
          <cell r="D45" t="str">
            <v>0003012884</v>
          </cell>
          <cell r="E45">
            <v>13260.54</v>
          </cell>
          <cell r="F45" t="str">
            <v>N46408</v>
          </cell>
          <cell r="G45" t="str">
            <v>0077982399</v>
          </cell>
          <cell r="H45">
            <v>13771.25</v>
          </cell>
          <cell r="I45" t="str">
            <v>0000000181</v>
          </cell>
          <cell r="J45">
            <v>39265</v>
          </cell>
          <cell r="K45">
            <v>39261.789444444446</v>
          </cell>
        </row>
        <row r="46">
          <cell r="A46" t="str">
            <v>A0101</v>
          </cell>
          <cell r="B46" t="str">
            <v>0051247222</v>
          </cell>
          <cell r="C46" t="str">
            <v>0204562747</v>
          </cell>
          <cell r="D46" t="str">
            <v>0003012884</v>
          </cell>
          <cell r="E46">
            <v>12914.62</v>
          </cell>
        </row>
        <row r="47">
          <cell r="A47" t="str">
            <v>A0101</v>
          </cell>
          <cell r="B47" t="str">
            <v>0051247219</v>
          </cell>
          <cell r="C47" t="str">
            <v>0204562322</v>
          </cell>
          <cell r="D47" t="str">
            <v>0003012938</v>
          </cell>
          <cell r="E47">
            <v>26658.46</v>
          </cell>
        </row>
        <row r="48">
          <cell r="A48" t="str">
            <v>A0101</v>
          </cell>
          <cell r="B48" t="str">
            <v>0051247113</v>
          </cell>
          <cell r="C48" t="str">
            <v>0204557065</v>
          </cell>
          <cell r="D48" t="str">
            <v>0003013015</v>
          </cell>
          <cell r="E48">
            <v>4306.9799999999996</v>
          </cell>
          <cell r="F48" t="str">
            <v>N31301</v>
          </cell>
          <cell r="G48" t="str">
            <v>0077982397</v>
          </cell>
          <cell r="H48">
            <v>4861.37</v>
          </cell>
          <cell r="I48" t="str">
            <v>0000000181</v>
          </cell>
          <cell r="J48">
            <v>39265</v>
          </cell>
          <cell r="K48">
            <v>39262.716643518521</v>
          </cell>
        </row>
        <row r="49">
          <cell r="A49" t="str">
            <v>A0101</v>
          </cell>
          <cell r="B49" t="str">
            <v>0051247114</v>
          </cell>
          <cell r="C49" t="str">
            <v>0204557064</v>
          </cell>
          <cell r="D49" t="str">
            <v>0003013015</v>
          </cell>
          <cell r="E49">
            <v>4417.95</v>
          </cell>
          <cell r="F49" t="str">
            <v>N31301</v>
          </cell>
          <cell r="G49" t="str">
            <v>0077982398</v>
          </cell>
          <cell r="H49">
            <v>4986.62</v>
          </cell>
          <cell r="I49" t="str">
            <v>0000000181</v>
          </cell>
          <cell r="J49">
            <v>39265</v>
          </cell>
          <cell r="K49">
            <v>39262.647546296299</v>
          </cell>
        </row>
        <row r="50">
          <cell r="A50" t="str">
            <v>A0101</v>
          </cell>
          <cell r="B50" t="str">
            <v>0053629477</v>
          </cell>
          <cell r="C50" t="str">
            <v>0204559297</v>
          </cell>
          <cell r="D50" t="str">
            <v>0003013108</v>
          </cell>
          <cell r="E50">
            <v>6711.6</v>
          </cell>
        </row>
        <row r="51">
          <cell r="A51" t="str">
            <v>A0101</v>
          </cell>
          <cell r="B51" t="str">
            <v>0053629502</v>
          </cell>
          <cell r="C51" t="str">
            <v>0204562521</v>
          </cell>
          <cell r="D51" t="str">
            <v>0003013108</v>
          </cell>
          <cell r="E51">
            <v>6727.74</v>
          </cell>
        </row>
        <row r="52">
          <cell r="A52" t="str">
            <v>A0101</v>
          </cell>
          <cell r="B52" t="str">
            <v>0109484527</v>
          </cell>
          <cell r="C52" t="str">
            <v>0204479653</v>
          </cell>
          <cell r="D52" t="str">
            <v>P18B1</v>
          </cell>
          <cell r="E52">
            <v>13544.76</v>
          </cell>
          <cell r="F52" t="str">
            <v>M11A04</v>
          </cell>
          <cell r="G52" t="str">
            <v>0077922650</v>
          </cell>
          <cell r="H52">
            <v>23588.5</v>
          </cell>
          <cell r="I52" t="str">
            <v>0000000181</v>
          </cell>
          <cell r="J52">
            <v>39230</v>
          </cell>
          <cell r="K52">
            <v>39229.678831018522</v>
          </cell>
        </row>
        <row r="53">
          <cell r="A53" t="str">
            <v>A0101</v>
          </cell>
          <cell r="B53" t="str">
            <v>0109484536</v>
          </cell>
          <cell r="C53" t="str">
            <v>0204479662</v>
          </cell>
          <cell r="D53" t="str">
            <v>P18B1</v>
          </cell>
          <cell r="E53">
            <v>15642.76</v>
          </cell>
          <cell r="F53" t="str">
            <v>M11A04</v>
          </cell>
          <cell r="G53" t="str">
            <v>0077930552</v>
          </cell>
          <cell r="H53">
            <v>27242.2</v>
          </cell>
          <cell r="I53" t="str">
            <v>0000000181</v>
          </cell>
          <cell r="J53">
            <v>39234</v>
          </cell>
          <cell r="K53">
            <v>39233.325937499998</v>
          </cell>
        </row>
        <row r="54">
          <cell r="A54" t="str">
            <v>A0101</v>
          </cell>
          <cell r="B54" t="str">
            <v>0109484537</v>
          </cell>
          <cell r="C54" t="str">
            <v>0204479663</v>
          </cell>
          <cell r="D54" t="str">
            <v>P18B1</v>
          </cell>
          <cell r="E54">
            <v>14206.46</v>
          </cell>
          <cell r="F54" t="str">
            <v>M11A04</v>
          </cell>
          <cell r="G54" t="str">
            <v>0077930553</v>
          </cell>
          <cell r="H54">
            <v>24740.85</v>
          </cell>
          <cell r="I54" t="str">
            <v>0000000181</v>
          </cell>
          <cell r="J54">
            <v>39234</v>
          </cell>
          <cell r="K54">
            <v>39233.326192129629</v>
          </cell>
        </row>
      </sheetData>
      <sheetData sheetId="4"/>
      <sheetData sheetId="5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per Selection"/>
      <sheetName val="Export Dialog"/>
      <sheetName val="Venture INDEX "/>
      <sheetName val="I.A  Business Case Summary"/>
      <sheetName val="Sheet3"/>
      <sheetName val="Fiscal Year"/>
      <sheetName val="Assumptions"/>
      <sheetName val="Management Reporting View"/>
      <sheetName val="Firmwide Economic View"/>
      <sheetName val="Calcs"/>
      <sheetName val="Valuation"/>
      <sheetName val="II. A. Vent Financial Highlghts"/>
      <sheetName val="II. B. AC Financial Highlights"/>
      <sheetName val="Venture Reports ----&gt;"/>
      <sheetName val="Sensitivities"/>
      <sheetName val="III A.1. Income Statmnt-VENTURE"/>
      <sheetName val="III A. 2. Balance Sheet-VENTURE"/>
      <sheetName val="III.A. 3. Cash Flow - VENTURE"/>
      <sheetName val="Venture Int. &amp; Debt Summaries"/>
      <sheetName val="III A. 4.Capital Acct - VENTURE"/>
      <sheetName val="Andersen Consulting View ----&gt;"/>
      <sheetName val="III. B. 1. AC Rev &amp; Margin Summ"/>
      <sheetName val="III. B. 2. AC Balance Sheet"/>
      <sheetName val="III.B. 3. AC Cash Flow"/>
      <sheetName val="Business Partner View ----&gt;"/>
      <sheetName val="III. C. 1. Bus. Ptr. IS &amp; CF"/>
      <sheetName val="III. C. 2. Bus. Partner BS"/>
      <sheetName val="Venture Summary Sheets -----&gt;"/>
      <sheetName val="Venture Key Assumptions"/>
      <sheetName val="Venture Operating Summaries"/>
      <sheetName val="Graphs KC"/>
      <sheetName val="Worksheet 1"/>
      <sheetName val="Working Cap 2&amp; CPU"/>
      <sheetName val="Working cap"/>
      <sheetName val="Venture Working Capital Summary"/>
      <sheetName val="Venture Contrib. Capital Accnts"/>
      <sheetName val="CAPX (Standalone)"/>
      <sheetName val="CAPX (Connected)"/>
      <sheetName val="Detailed Sheets---&gt;"/>
      <sheetName val="Sales Tax Detail"/>
      <sheetName val="Asia Pacific YT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>
        <row r="18">
          <cell r="E18" t="e">
            <v>#N/A</v>
          </cell>
        </row>
        <row r="19">
          <cell r="I19" t="b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ormation - Subsidiary"/>
      <sheetName val="Transformation - Spinned"/>
      <sheetName val="Trans'07"/>
      <sheetName val="List of SCG BU companies"/>
      <sheetName val="Rates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structions"/>
      <sheetName val="Total costs"/>
      <sheetName val="Cement"/>
      <sheetName val="Paper"/>
      <sheetName val="Petro"/>
      <sheetName val="CDC"/>
      <sheetName val="CPAC"/>
      <sheetName val="ITC"/>
      <sheetName val="13-Operating exp 2000"/>
      <sheetName val="cost per head"/>
      <sheetName val="DNP list"/>
      <sheetName val="Rates"/>
    </sheetNames>
    <sheetDataSet>
      <sheetData sheetId="0" refreshError="1">
        <row r="3">
          <cell r="B3" t="str">
            <v>Direct</v>
          </cell>
          <cell r="D3" t="str">
            <v xml:space="preserve">Fixed </v>
          </cell>
        </row>
        <row r="4">
          <cell r="B4" t="str">
            <v>Allocated</v>
          </cell>
          <cell r="D4" t="str">
            <v>Variable</v>
          </cell>
        </row>
        <row r="5">
          <cell r="B5" t="str">
            <v>Shift cell DOWN--don't insert row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ranaci\AppData\Local\Microsoft\Windows\Temporary%20Internet%20Files\Content.Outlook\AUA7UZ8Y\Effect%20Ch12_rev7%2020160808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ranaci\AppData\Local\Microsoft\Windows\Temporary%20Internet%20Files\Content.Outlook\AUA7UZ8Y\Effect%20Ch12_rev7%2020160808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2566.635073726851" createdVersion="4" refreshedVersion="4" minRefreshableVersion="3" recordCount="69">
  <cacheSource type="worksheet">
    <worksheetSource ref="A1:L1048576" sheet="Data All Proj"/>
  </cacheSource>
  <cacheFields count="12">
    <cacheField name="Year" numFmtId="0">
      <sharedItems containsString="0" containsBlank="1" containsNumber="1" containsInteger="1" minValue="2012" maxValue="2016" count="6">
        <n v="2012"/>
        <n v="2013"/>
        <n v="2014"/>
        <n v="2015"/>
        <n v="2016"/>
        <m/>
      </sharedItems>
    </cacheField>
    <cacheField name="Project" numFmtId="0">
      <sharedItems containsBlank="1"/>
    </cacheField>
    <cacheField name="Value Type of Project" numFmtId="0">
      <sharedItems containsBlank="1"/>
    </cacheField>
    <cacheField name="A" numFmtId="0">
      <sharedItems containsBlank="1"/>
    </cacheField>
    <cacheField name="Value Type of Project _x000a_(New assumption)" numFmtId="0">
      <sharedItems containsBlank="1"/>
    </cacheField>
    <cacheField name="S" numFmtId="0">
      <sharedItems containsNonDate="0" containsString="0" containsBlank="1"/>
    </cacheField>
    <cacheField name="Strategy" numFmtId="0">
      <sharedItems containsBlank="1"/>
    </cacheField>
    <cacheField name="Selected" numFmtId="0">
      <sharedItems containsBlank="1"/>
    </cacheField>
    <cacheField name="M1" numFmtId="0">
      <sharedItems containsString="0" containsBlank="1" containsNumber="1" containsInteger="1" minValue="1" maxValue="1"/>
    </cacheField>
    <cacheField name="M2" numFmtId="0">
      <sharedItems containsString="0" containsBlank="1" containsNumber="1" containsInteger="1" minValue="1" maxValue="1"/>
    </cacheField>
    <cacheField name="M3" numFmtId="0">
      <sharedItems containsString="0" containsBlank="1" containsNumber="1" containsInteger="1" minValue="1" maxValue="1"/>
    </cacheField>
    <cacheField name="Mission" numFmtId="0">
      <sharedItems containsBlank="1" count="4">
        <s v="M1"/>
        <s v="M3"/>
        <s v="M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" refreshedDate="42571.739776851849" createdVersion="4" refreshedVersion="4" minRefreshableVersion="3" recordCount="69">
  <cacheSource type="worksheet">
    <worksheetSource ref="A1:N1048576" sheet="Data All Proj"/>
  </cacheSource>
  <cacheFields count="14">
    <cacheField name="Year" numFmtId="0">
      <sharedItems containsString="0" containsBlank="1" containsNumber="1" containsInteger="1" minValue="2012" maxValue="2016" count="6">
        <n v="2012"/>
        <n v="2013"/>
        <n v="2014"/>
        <n v="2015"/>
        <n v="2016"/>
        <m/>
      </sharedItems>
    </cacheField>
    <cacheField name="Project" numFmtId="0">
      <sharedItems containsBlank="1"/>
    </cacheField>
    <cacheField name="Value Type of Project" numFmtId="0">
      <sharedItems containsBlank="1"/>
    </cacheField>
    <cacheField name="A" numFmtId="0">
      <sharedItems containsBlank="1"/>
    </cacheField>
    <cacheField name="Value Type of Project _x000a_(New assumption)" numFmtId="0">
      <sharedItems containsBlank="1"/>
    </cacheField>
    <cacheField name="S" numFmtId="0">
      <sharedItems containsNonDate="0" containsString="0" containsBlank="1"/>
    </cacheField>
    <cacheField name="Strategy" numFmtId="0">
      <sharedItems containsBlank="1"/>
    </cacheField>
    <cacheField name="Selected" numFmtId="0">
      <sharedItems containsBlank="1"/>
    </cacheField>
    <cacheField name="M1" numFmtId="0">
      <sharedItems containsString="0" containsBlank="1" containsNumber="1" containsInteger="1" minValue="1" maxValue="1"/>
    </cacheField>
    <cacheField name="M2" numFmtId="0">
      <sharedItems containsString="0" containsBlank="1" containsNumber="1" containsInteger="1" minValue="1" maxValue="1"/>
    </cacheField>
    <cacheField name="M3" numFmtId="0">
      <sharedItems containsString="0" containsBlank="1" containsNumber="1" containsInteger="1" minValue="1" maxValue="1"/>
    </cacheField>
    <cacheField name="Mission" numFmtId="0">
      <sharedItems containsBlank="1" count="4">
        <s v="M1"/>
        <s v="M3"/>
        <s v="M2"/>
        <m/>
      </sharedItems>
    </cacheField>
    <cacheField name="Complex/Simple" numFmtId="0">
      <sharedItems containsBlank="1" count="4">
        <s v="Simple"/>
        <s v="Complex"/>
        <s v="-"/>
        <m/>
      </sharedItems>
    </cacheField>
    <cacheField name="Achievement" numFmtId="0">
      <sharedItems containsBlank="1" count="4">
        <s v="Y"/>
        <s v="-"/>
        <s v="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ell" refreshedDate="42576.586800115743" createdVersion="4" refreshedVersion="5" minRefreshableVersion="3" recordCount="68">
  <cacheSource type="worksheet">
    <worksheetSource ref="A1:AO75" sheet="Data All Proj"/>
  </cacheSource>
  <cacheFields count="36">
    <cacheField name="Year" numFmtId="0">
      <sharedItems containsSemiMixedTypes="0" containsString="0" containsNumber="1" containsInteger="1" minValue="2012" maxValue="2016" count="5">
        <n v="2012"/>
        <n v="2013"/>
        <n v="2014"/>
        <n v="2015"/>
        <n v="2016"/>
      </sharedItems>
    </cacheField>
    <cacheField name="Project" numFmtId="0">
      <sharedItems/>
    </cacheField>
    <cacheField name="Value Type of Project" numFmtId="0">
      <sharedItems containsBlank="1"/>
    </cacheField>
    <cacheField name="A" numFmtId="0">
      <sharedItems containsBlank="1"/>
    </cacheField>
    <cacheField name="Value Type of Project _x000a_(New assumption)" numFmtId="0">
      <sharedItems/>
    </cacheField>
    <cacheField name="S" numFmtId="0">
      <sharedItems containsNonDate="0" containsString="0" containsBlank="1"/>
    </cacheField>
    <cacheField name="Strategy" numFmtId="0">
      <sharedItems containsBlank="1"/>
    </cacheField>
    <cacheField name="Selected" numFmtId="0">
      <sharedItems containsBlank="1"/>
    </cacheField>
    <cacheField name="M1" numFmtId="0">
      <sharedItems containsString="0" containsBlank="1" containsNumber="1" containsInteger="1" minValue="1" maxValue="1"/>
    </cacheField>
    <cacheField name="M2" numFmtId="0">
      <sharedItems containsString="0" containsBlank="1" containsNumber="1" containsInteger="1" minValue="1" maxValue="1"/>
    </cacheField>
    <cacheField name="M3" numFmtId="0">
      <sharedItems containsString="0" containsBlank="1" containsNumber="1" containsInteger="1" minValue="1" maxValue="1"/>
    </cacheField>
    <cacheField name="Mission" numFmtId="0">
      <sharedItems/>
    </cacheField>
    <cacheField name="Complex/Simple" numFmtId="0">
      <sharedItems/>
    </cacheField>
    <cacheField name="Achievement" numFmtId="0">
      <sharedItems containsBlank="1"/>
    </cacheField>
    <cacheField name="Start (เดือนที่เริ่มต้น Project)" numFmtId="0">
      <sharedItems containsDate="1" containsBlank="1" containsMixedTypes="1" minDate="2011-11-01T00:00:00" maxDate="2016-10-02T00:00:00"/>
    </cacheField>
    <cacheField name="Plan Finish" numFmtId="0">
      <sharedItems containsDate="1" containsBlank="1" containsMixedTypes="1" minDate="2012-01-01T00:00:00" maxDate="2017-04-02T00:00:00"/>
    </cacheField>
    <cacheField name="Finish" numFmtId="0">
      <sharedItems containsDate="1" containsBlank="1" containsMixedTypes="1" minDate="2012-01-01T00:00:00" maxDate="2016-12-02T00:00:00"/>
    </cacheField>
    <cacheField name="Vendor" numFmtId="0">
      <sharedItems containsBlank="1"/>
    </cacheField>
    <cacheField name="4-Student" numFmtId="0">
      <sharedItems containsBlank="1"/>
    </cacheField>
    <cacheField name="PIC" numFmtId="0">
      <sharedItems/>
    </cacheField>
    <cacheField name="Implementation Approach" numFmtId="0">
      <sharedItems containsNonDate="0" containsString="0" containsBlank="1"/>
    </cacheField>
    <cacheField name="All Requirement" numFmtId="0">
      <sharedItems containsNonDate="0" containsString="0" containsBlank="1"/>
    </cacheField>
    <cacheField name="Cover Requirement" numFmtId="0">
      <sharedItems containsNonDate="0" containsString="0" containsBlank="1"/>
    </cacheField>
    <cacheField name="% Coverage" numFmtId="0">
      <sharedItems containsNonDate="0" containsString="0" containsBlank="1"/>
    </cacheField>
    <cacheField name="Investment_x000a_(Million Baht)" numFmtId="0">
      <sharedItems containsBlank="1" containsMixedTypes="1" containsNumber="1" minValue="0" maxValue="29"/>
    </cacheField>
    <cacheField name="Project Value" numFmtId="0">
      <sharedItems containsBlank="1" containsMixedTypes="1" containsNumber="1" minValue="-1" maxValue="0.1"/>
    </cacheField>
    <cacheField name="Quality (Big Q)" numFmtId="0">
      <sharedItems containsBlank="1"/>
    </cacheField>
    <cacheField name="d" numFmtId="0">
      <sharedItems containsString="0" containsBlank="1" containsNumber="1" containsInteger="1" minValue="1" maxValue="1"/>
    </cacheField>
    <cacheField name="Common approach (1.1)" numFmtId="0">
      <sharedItems containsBlank="1" containsMixedTypes="1" containsNumber="1" containsInteger="1" minValue="2" maxValue="2"/>
    </cacheField>
    <cacheField name=" Co-create(2.1.1)" numFmtId="0">
      <sharedItems containsBlank="1"/>
    </cacheField>
    <cacheField name="Collaborative" numFmtId="0">
      <sharedItems containsBlank="1"/>
    </cacheField>
    <cacheField name="Efficiency" numFmtId="0">
      <sharedItems containsString="0" containsBlank="1" containsNumber="1" containsInteger="1" minValue="1" maxValue="1"/>
    </cacheField>
    <cacheField name="Effective" numFmtId="0">
      <sharedItems containsString="0" containsBlank="1" containsNumber="1" containsInteger="1" minValue="1" maxValue="1"/>
    </cacheField>
    <cacheField name="Flexible" numFmtId="0">
      <sharedItems containsString="0" containsBlank="1" containsNumber="1" containsInteger="1" minValue="1" maxValue="1"/>
    </cacheField>
    <cacheField name="Innovation" numFmtId="0">
      <sharedItems containsString="0" containsBlank="1" containsNumber="1" containsInteger="1" minValue="1" maxValue="1"/>
    </cacheField>
    <cacheField name="Project Cat." numFmtId="0">
      <sharedItems containsBlank="1" count="6">
        <m/>
        <s v="Efficiency"/>
        <s v="Flexible"/>
        <s v="Innovation"/>
        <s v="Effective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Dell" refreshedDate="42577.782451851854" createdVersion="5" refreshedVersion="5" minRefreshableVersion="3" recordCount="45">
  <cacheSource type="worksheet">
    <worksheetSource ref="A1:C46" sheet="All System"/>
  </cacheSource>
  <cacheFields count="3">
    <cacheField name="System Name" numFmtId="0">
      <sharedItems/>
    </cacheField>
    <cacheField name="Year" numFmtId="0">
      <sharedItems containsSemiMixedTypes="0" containsString="0" containsNumber="1" containsInteger="1" minValue="2006" maxValue="2017" count="12">
        <n v="2006"/>
        <n v="2007"/>
        <n v="2008"/>
        <n v="2009"/>
        <n v="2010"/>
        <n v="2011"/>
        <n v="2012"/>
        <n v="2013"/>
        <n v="2014"/>
        <n v="2015"/>
        <n v="2016"/>
        <n v="2017"/>
      </sharedItems>
    </cacheField>
    <cacheField name="Project Category" numFmtId="0">
      <sharedItems containsBlank="1" count="4">
        <s v="Modular System"/>
        <s v="Integral System"/>
        <s v="Individual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HP" refreshedDate="42562.85956921296" createdVersion="4" refreshedVersion="4" minRefreshableVersion="3" recordCount="100">
  <cacheSource type="worksheet">
    <worksheetSource name="Table14" r:id="rId2"/>
  </cacheSource>
  <cacheFields count="14">
    <cacheField name="Year" numFmtId="0">
      <sharedItems containsSemiMixedTypes="0" containsString="0" containsNumber="1" containsInteger="1" minValue="2010" maxValue="2016" count="7">
        <n v="2010"/>
        <n v="2011"/>
        <n v="2012"/>
        <n v="2013"/>
        <n v="2014"/>
        <n v="2016"/>
        <n v="2015"/>
      </sharedItems>
    </cacheField>
    <cacheField name="Project" numFmtId="0">
      <sharedItems/>
    </cacheField>
    <cacheField name="Value Type of Project" numFmtId="0">
      <sharedItems containsBlank="1"/>
    </cacheField>
    <cacheField name="Column1" numFmtId="0">
      <sharedItems containsBlank="1"/>
    </cacheField>
    <cacheField name="Team" numFmtId="0">
      <sharedItems containsBlank="1" count="9">
        <m/>
        <s v="Business Architecture"/>
        <s v="IT Operation"/>
        <s v="B&amp;S Project" u="1"/>
        <s v="Operation Intelligent" u="1"/>
        <s v="Warehouse" u="1"/>
        <s v="Logistics Commerce" u="1"/>
        <s v="Oversea" u="1"/>
        <s v="ERP-TMS " u="1"/>
      </sharedItems>
    </cacheField>
    <cacheField name="Team2" numFmtId="0">
      <sharedItems containsBlank="1"/>
    </cacheField>
    <cacheField name="Success/Failed" numFmtId="0">
      <sharedItems containsBlank="1" count="4">
        <m/>
        <s v="Success"/>
        <s v="Failed"/>
        <s v="on progress"/>
      </sharedItems>
    </cacheField>
    <cacheField name="Q" numFmtId="0">
      <sharedItems containsNonDate="0" containsString="0" containsBlank="1"/>
    </cacheField>
    <cacheField name="C" numFmtId="0">
      <sharedItems containsNonDate="0" containsString="0" containsBlank="1"/>
    </cacheField>
    <cacheField name="D" numFmtId="0">
      <sharedItems containsBlank="1"/>
    </cacheField>
    <cacheField name="Remarks" numFmtId="0">
      <sharedItems containsBlank="1"/>
    </cacheField>
    <cacheField name="Enhance to be Platform" numFmtId="0">
      <sharedItems containsBlank="1"/>
    </cacheField>
    <cacheField name="Column2" numFmtId="0">
      <sharedItems containsBlank="1"/>
    </cacheField>
    <cacheField name="Column3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HP" refreshedDate="42424.452047685183" createdVersion="4" refreshedVersion="4" minRefreshableVersion="3" recordCount="89">
  <cacheSource type="worksheet">
    <worksheetSource ref="A1:C90" sheet="Project 2010-2016" r:id="rId2"/>
  </cacheSource>
  <cacheFields count="3">
    <cacheField name="Year" numFmtId="0">
      <sharedItems containsSemiMixedTypes="0" containsString="0" containsNumber="1" containsInteger="1" minValue="2010" maxValue="2015" count="6">
        <n v="2010"/>
        <n v="2011"/>
        <n v="2012"/>
        <n v="2013"/>
        <n v="2014"/>
        <n v="2015"/>
      </sharedItems>
    </cacheField>
    <cacheField name="Project" numFmtId="0">
      <sharedItems/>
    </cacheField>
    <cacheField name="Value Type of Project" numFmtId="0">
      <sharedItems count="5">
        <s v="New Operation"/>
        <s v="Customer Requirement"/>
        <s v="Sustain Growth"/>
        <s v="Existing Operation"/>
        <s v="New Custom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HP" refreshedDate="42591.681925462966" createdVersion="4" refreshedVersion="4" minRefreshableVersion="3" recordCount="88">
  <cacheSource type="worksheet">
    <worksheetSource ref="A1:AW89" sheet="Data All Proj"/>
  </cacheSource>
  <cacheFields count="49">
    <cacheField name="Year" numFmtId="0">
      <sharedItems containsSemiMixedTypes="0" containsString="0" containsNumber="1" containsInteger="1" minValue="2012" maxValue="2016" count="5">
        <n v="2012"/>
        <n v="2013"/>
        <n v="2014"/>
        <n v="2015"/>
        <n v="2016"/>
      </sharedItems>
    </cacheField>
    <cacheField name="Project" numFmtId="0">
      <sharedItems/>
    </cacheField>
    <cacheField name="Value Type of Project" numFmtId="0">
      <sharedItems containsBlank="1"/>
    </cacheField>
    <cacheField name="A" numFmtId="0">
      <sharedItems containsBlank="1"/>
    </cacheField>
    <cacheField name="Value Type of Project _x000a_(New assumption)" numFmtId="0">
      <sharedItems containsBlank="1"/>
    </cacheField>
    <cacheField name="S" numFmtId="0">
      <sharedItems containsBlank="1"/>
    </cacheField>
    <cacheField name="Strategy" numFmtId="0">
      <sharedItems containsBlank="1"/>
    </cacheField>
    <cacheField name="Selected" numFmtId="0">
      <sharedItems containsBlank="1"/>
    </cacheField>
    <cacheField name="M1" numFmtId="0">
      <sharedItems containsString="0" containsBlank="1" containsNumber="1" containsInteger="1" minValue="1" maxValue="1"/>
    </cacheField>
    <cacheField name="M2" numFmtId="0">
      <sharedItems containsString="0" containsBlank="1" containsNumber="1" containsInteger="1" minValue="1" maxValue="1"/>
    </cacheField>
    <cacheField name="M3" numFmtId="0">
      <sharedItems containsString="0" containsBlank="1" containsNumber="1" containsInteger="1" minValue="1" maxValue="1"/>
    </cacheField>
    <cacheField name="Mission" numFmtId="0">
      <sharedItems containsBlank="1"/>
    </cacheField>
    <cacheField name="Complex/Simple" numFmtId="0">
      <sharedItems containsBlank="1"/>
    </cacheField>
    <cacheField name="Achievement" numFmtId="0">
      <sharedItems containsBlank="1"/>
    </cacheField>
    <cacheField name="Start (เดือนที่เริ่มต้น Project)" numFmtId="0">
      <sharedItems containsDate="1" containsBlank="1" containsMixedTypes="1" minDate="2011-11-01T00:00:00" maxDate="2016-10-02T00:00:00"/>
    </cacheField>
    <cacheField name="On-time" numFmtId="0">
      <sharedItems containsBlank="1"/>
    </cacheField>
    <cacheField name="Count KPI" numFmtId="0">
      <sharedItems containsBlank="1"/>
    </cacheField>
    <cacheField name="Plan Finish" numFmtId="0">
      <sharedItems containsNonDate="0" containsDate="1" containsString="0" containsBlank="1" minDate="2012-01-01T00:00:00" maxDate="2017-04-02T00:00:00"/>
    </cacheField>
    <cacheField name="Finish" numFmtId="0">
      <sharedItems containsNonDate="0" containsDate="1" containsString="0" containsBlank="1" minDate="2012-01-01T00:00:00" maxDate="2016-08-02T00:00:00"/>
    </cacheField>
    <cacheField name="x" numFmtId="0">
      <sharedItems containsDate="1" containsBlank="1" containsMixedTypes="1" minDate="1900-01-08T17:51:12" maxDate="2015-03-02T00:00:00"/>
    </cacheField>
    <cacheField name="Vendor" numFmtId="0">
      <sharedItems containsBlank="1"/>
    </cacheField>
    <cacheField name="4-Student" numFmtId="0">
      <sharedItems containsBlank="1"/>
    </cacheField>
    <cacheField name="PIC" numFmtId="0">
      <sharedItems containsBlank="1"/>
    </cacheField>
    <cacheField name="Implementation Approach" numFmtId="0">
      <sharedItems containsNonDate="0" containsString="0" containsBlank="1"/>
    </cacheField>
    <cacheField name="All Requirement" numFmtId="0">
      <sharedItems containsNonDate="0" containsString="0" containsBlank="1"/>
    </cacheField>
    <cacheField name="Cover Requirement" numFmtId="0">
      <sharedItems containsNonDate="0" containsString="0" containsBlank="1"/>
    </cacheField>
    <cacheField name="% Coverage" numFmtId="0">
      <sharedItems containsNonDate="0" containsString="0" containsBlank="1"/>
    </cacheField>
    <cacheField name="Investment_x000a_(Million Baht)" numFmtId="0">
      <sharedItems containsBlank="1" containsMixedTypes="1" containsNumber="1" minValue="0" maxValue="29"/>
    </cacheField>
    <cacheField name="Project Value" numFmtId="0">
      <sharedItems containsBlank="1" containsMixedTypes="1" containsNumber="1" minValue="-1" maxValue="0.1"/>
    </cacheField>
    <cacheField name="Quality (Big Q)" numFmtId="0">
      <sharedItems containsBlank="1"/>
    </cacheField>
    <cacheField name="d" numFmtId="0">
      <sharedItems containsString="0" containsBlank="1" containsNumber="1" containsInteger="1" minValue="1" maxValue="1"/>
    </cacheField>
    <cacheField name="Common approach (1.1)" numFmtId="0">
      <sharedItems containsBlank="1" containsMixedTypes="1" containsNumber="1" containsInteger="1" minValue="2" maxValue="2"/>
    </cacheField>
    <cacheField name=" Co-create(2.1.1)" numFmtId="0">
      <sharedItems containsBlank="1"/>
    </cacheField>
    <cacheField name="Performance / Customer (2.1)" numFmtId="0">
      <sharedItems containsBlank="1"/>
    </cacheField>
    <cacheField name="Customer / SCGL Need" numFmtId="0">
      <sharedItems containsBlank="1" count="4">
        <m/>
        <s v="SCGL"/>
        <s v="SD-SCGL"/>
        <s v="Customer"/>
      </sharedItems>
    </cacheField>
    <cacheField name="Collaborative" numFmtId="0">
      <sharedItems containsBlank="1"/>
    </cacheField>
    <cacheField name="Efficiency" numFmtId="0">
      <sharedItems containsString="0" containsBlank="1" containsNumber="1" containsInteger="1" minValue="1" maxValue="1"/>
    </cacheField>
    <cacheField name="Effective" numFmtId="0">
      <sharedItems containsString="0" containsBlank="1" containsNumber="1" containsInteger="1" minValue="1" maxValue="1"/>
    </cacheField>
    <cacheField name="Flexible" numFmtId="0">
      <sharedItems containsString="0" containsBlank="1" containsNumber="1" containsInteger="1" minValue="1" maxValue="1"/>
    </cacheField>
    <cacheField name="Innovation" numFmtId="0">
      <sharedItems containsString="0" containsBlank="1" containsNumber="1" containsInteger="1" minValue="1" maxValue="1"/>
    </cacheField>
    <cacheField name="Project Cat." numFmtId="0">
      <sharedItems containsBlank="1"/>
    </cacheField>
    <cacheField name="Make" numFmtId="0">
      <sharedItems containsString="0" containsBlank="1" containsNumber="1" containsInteger="1" minValue="1" maxValue="1"/>
    </cacheField>
    <cacheField name="Modify" numFmtId="0">
      <sharedItems containsString="0" containsBlank="1" containsNumber="1" containsInteger="1" minValue="1" maxValue="1"/>
    </cacheField>
    <cacheField name="Buy" numFmtId="0">
      <sharedItems containsString="0" containsBlank="1" containsNumber="1" containsInteger="1" minValue="1" maxValue="1"/>
    </cacheField>
    <cacheField name="Make / Modify / Buy" numFmtId="0">
      <sharedItems containsBlank="1"/>
    </cacheField>
    <cacheField name="ตรงตาม Objective (Yes/No) " numFmtId="0">
      <sharedItems containsBlank="1"/>
    </cacheField>
    <cacheField name="Project Sponsor" numFmtId="0">
      <sharedItems containsBlank="1"/>
    </cacheField>
    <cacheField name="Objective ของ Project คือ (2.1)" numFmtId="0">
      <sharedItems containsBlank="1" longText="1"/>
    </cacheField>
    <cacheField name="Improvem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HP" refreshedDate="42591.685725810188" createdVersion="5" refreshedVersion="4" minRefreshableVersion="3" recordCount="87">
  <cacheSource type="worksheet">
    <worksheetSource ref="A1:AW88" sheet="Data All Proj"/>
  </cacheSource>
  <cacheFields count="49">
    <cacheField name="Year" numFmtId="0">
      <sharedItems containsSemiMixedTypes="0" containsString="0" containsNumber="1" containsInteger="1" minValue="2012" maxValue="2016" count="5">
        <n v="2012"/>
        <n v="2013"/>
        <n v="2014"/>
        <n v="2015"/>
        <n v="2016"/>
      </sharedItems>
    </cacheField>
    <cacheField name="Project" numFmtId="0">
      <sharedItems/>
    </cacheField>
    <cacheField name="Value Type of Project" numFmtId="0">
      <sharedItems containsBlank="1"/>
    </cacheField>
    <cacheField name="A" numFmtId="0">
      <sharedItems containsBlank="1"/>
    </cacheField>
    <cacheField name="Value Type of Project _x000a_(New assumption)" numFmtId="0">
      <sharedItems containsBlank="1"/>
    </cacheField>
    <cacheField name="S" numFmtId="0">
      <sharedItems containsBlank="1"/>
    </cacheField>
    <cacheField name="Strategy" numFmtId="0">
      <sharedItems containsBlank="1"/>
    </cacheField>
    <cacheField name="Selected" numFmtId="0">
      <sharedItems containsBlank="1"/>
    </cacheField>
    <cacheField name="M1" numFmtId="0">
      <sharedItems containsString="0" containsBlank="1" containsNumber="1" containsInteger="1" minValue="1" maxValue="1"/>
    </cacheField>
    <cacheField name="M2" numFmtId="0">
      <sharedItems containsString="0" containsBlank="1" containsNumber="1" containsInteger="1" minValue="1" maxValue="1"/>
    </cacheField>
    <cacheField name="M3" numFmtId="0">
      <sharedItems containsString="0" containsBlank="1" containsNumber="1" containsInteger="1" minValue="1" maxValue="1"/>
    </cacheField>
    <cacheField name="Mission" numFmtId="0">
      <sharedItems containsBlank="1"/>
    </cacheField>
    <cacheField name="Complex/Simple" numFmtId="0">
      <sharedItems containsBlank="1"/>
    </cacheField>
    <cacheField name="Achievement" numFmtId="0">
      <sharedItems containsBlank="1"/>
    </cacheField>
    <cacheField name="Start (เดือนที่เริ่มต้น Project)" numFmtId="0">
      <sharedItems containsDate="1" containsBlank="1" containsMixedTypes="1" minDate="2011-11-01T00:00:00" maxDate="2016-10-02T00:00:00"/>
    </cacheField>
    <cacheField name="On-time" numFmtId="0">
      <sharedItems containsBlank="1"/>
    </cacheField>
    <cacheField name="Count KPI" numFmtId="0">
      <sharedItems containsBlank="1"/>
    </cacheField>
    <cacheField name="Plan Finish" numFmtId="0">
      <sharedItems containsNonDate="0" containsDate="1" containsString="0" containsBlank="1" minDate="2012-01-01T00:00:00" maxDate="2017-04-02T00:00:00"/>
    </cacheField>
    <cacheField name="Finish" numFmtId="0">
      <sharedItems containsNonDate="0" containsDate="1" containsString="0" containsBlank="1" minDate="2012-01-01T00:00:00" maxDate="2016-08-02T00:00:00"/>
    </cacheField>
    <cacheField name="x" numFmtId="169">
      <sharedItems containsDate="1" containsBlank="1" containsMixedTypes="1" minDate="1900-01-08T17:51:12" maxDate="2015-03-02T00:00:00"/>
    </cacheField>
    <cacheField name="Vendor" numFmtId="0">
      <sharedItems containsBlank="1"/>
    </cacheField>
    <cacheField name="4-Student" numFmtId="0">
      <sharedItems containsBlank="1"/>
    </cacheField>
    <cacheField name="PIC" numFmtId="0">
      <sharedItems containsBlank="1"/>
    </cacheField>
    <cacheField name="Implementation Approach" numFmtId="0">
      <sharedItems containsNonDate="0" containsString="0" containsBlank="1"/>
    </cacheField>
    <cacheField name="All Requirement" numFmtId="0">
      <sharedItems containsNonDate="0" containsString="0" containsBlank="1"/>
    </cacheField>
    <cacheField name="Cover Requirement" numFmtId="0">
      <sharedItems containsNonDate="0" containsString="0" containsBlank="1"/>
    </cacheField>
    <cacheField name="% Coverage" numFmtId="0">
      <sharedItems containsNonDate="0" containsString="0" containsBlank="1"/>
    </cacheField>
    <cacheField name="Investment_x000a_(Million Baht)" numFmtId="0">
      <sharedItems containsBlank="1" containsMixedTypes="1" containsNumber="1" minValue="0" maxValue="29"/>
    </cacheField>
    <cacheField name="Project Value" numFmtId="0">
      <sharedItems containsBlank="1" containsMixedTypes="1" containsNumber="1" minValue="-1" maxValue="0.1"/>
    </cacheField>
    <cacheField name="Quality (Big Q)" numFmtId="0">
      <sharedItems containsBlank="1"/>
    </cacheField>
    <cacheField name="d" numFmtId="0">
      <sharedItems containsString="0" containsBlank="1" containsNumber="1" containsInteger="1" minValue="1" maxValue="1"/>
    </cacheField>
    <cacheField name="Common approach (1.1)" numFmtId="0">
      <sharedItems containsBlank="1" containsMixedTypes="1" containsNumber="1" containsInteger="1" minValue="2" maxValue="2"/>
    </cacheField>
    <cacheField name=" Co-create(2.1.1)" numFmtId="0">
      <sharedItems containsBlank="1" count="3">
        <m/>
        <s v="Co-create"/>
        <s v="No"/>
      </sharedItems>
    </cacheField>
    <cacheField name="Performance / Customer (2.1)" numFmtId="0">
      <sharedItems containsBlank="1"/>
    </cacheField>
    <cacheField name="Customer / SCGL Need" numFmtId="0">
      <sharedItems containsBlank="1" count="4">
        <m/>
        <s v="SCGL"/>
        <s v="SD-SCGL"/>
        <s v="Customer"/>
      </sharedItems>
    </cacheField>
    <cacheField name="Collaborative" numFmtId="0">
      <sharedItems containsBlank="1"/>
    </cacheField>
    <cacheField name="Efficiency" numFmtId="0">
      <sharedItems containsString="0" containsBlank="1" containsNumber="1" containsInteger="1" minValue="1" maxValue="1"/>
    </cacheField>
    <cacheField name="Effective" numFmtId="0">
      <sharedItems containsString="0" containsBlank="1" containsNumber="1" containsInteger="1" minValue="1" maxValue="1"/>
    </cacheField>
    <cacheField name="Flexible" numFmtId="0">
      <sharedItems containsString="0" containsBlank="1" containsNumber="1" containsInteger="1" minValue="1" maxValue="1"/>
    </cacheField>
    <cacheField name="Innovation" numFmtId="0">
      <sharedItems containsString="0" containsBlank="1" containsNumber="1" containsInteger="1" minValue="1" maxValue="1"/>
    </cacheField>
    <cacheField name="Project Cat." numFmtId="0">
      <sharedItems containsBlank="1"/>
    </cacheField>
    <cacheField name="Make" numFmtId="0">
      <sharedItems containsString="0" containsBlank="1" containsNumber="1" containsInteger="1" minValue="1" maxValue="1"/>
    </cacheField>
    <cacheField name="Modify" numFmtId="0">
      <sharedItems containsString="0" containsBlank="1" containsNumber="1" containsInteger="1" minValue="1" maxValue="1"/>
    </cacheField>
    <cacheField name="Buy" numFmtId="0">
      <sharedItems containsString="0" containsBlank="1" containsNumber="1" containsInteger="1" minValue="1" maxValue="1"/>
    </cacheField>
    <cacheField name="Make / Modify / Buy" numFmtId="0">
      <sharedItems containsBlank="1"/>
    </cacheField>
    <cacheField name="ตรงตาม Objective (Yes/No) " numFmtId="0">
      <sharedItems containsBlank="1"/>
    </cacheField>
    <cacheField name="Project Sponsor" numFmtId="0">
      <sharedItems containsBlank="1"/>
    </cacheField>
    <cacheField name="Objective ของ Project คือ (2.1)" numFmtId="0">
      <sharedItems containsBlank="1" longText="1"/>
    </cacheField>
    <cacheField name="Improvem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HP" refreshedDate="42591.704968634258" createdVersion="4" refreshedVersion="4" minRefreshableVersion="3" recordCount="88">
  <cacheSource type="worksheet">
    <worksheetSource ref="A1:AS89" sheet="Data All Proj"/>
  </cacheSource>
  <cacheFields count="45">
    <cacheField name="Year" numFmtId="0">
      <sharedItems containsSemiMixedTypes="0" containsString="0" containsNumber="1" containsInteger="1" minValue="2012" maxValue="2016" count="5">
        <n v="2012"/>
        <n v="2013"/>
        <n v="2014"/>
        <n v="2015"/>
        <n v="2016"/>
      </sharedItems>
    </cacheField>
    <cacheField name="Project" numFmtId="0">
      <sharedItems/>
    </cacheField>
    <cacheField name="Value Type of Project" numFmtId="0">
      <sharedItems containsBlank="1"/>
    </cacheField>
    <cacheField name="A" numFmtId="0">
      <sharedItems containsBlank="1"/>
    </cacheField>
    <cacheField name="Value Type of Project _x000a_(New assumption)" numFmtId="0">
      <sharedItems containsBlank="1"/>
    </cacheField>
    <cacheField name="S" numFmtId="0">
      <sharedItems containsBlank="1"/>
    </cacheField>
    <cacheField name="Strategy" numFmtId="0">
      <sharedItems containsBlank="1"/>
    </cacheField>
    <cacheField name="Selected" numFmtId="0">
      <sharedItems containsBlank="1"/>
    </cacheField>
    <cacheField name="M1" numFmtId="0">
      <sharedItems containsString="0" containsBlank="1" containsNumber="1" containsInteger="1" minValue="1" maxValue="1"/>
    </cacheField>
    <cacheField name="M2" numFmtId="0">
      <sharedItems containsString="0" containsBlank="1" containsNumber="1" containsInteger="1" minValue="1" maxValue="1"/>
    </cacheField>
    <cacheField name="M3" numFmtId="0">
      <sharedItems containsString="0" containsBlank="1" containsNumber="1" containsInteger="1" minValue="1" maxValue="1"/>
    </cacheField>
    <cacheField name="Mission" numFmtId="0">
      <sharedItems containsBlank="1"/>
    </cacheField>
    <cacheField name="Complex/Simple" numFmtId="0">
      <sharedItems containsBlank="1"/>
    </cacheField>
    <cacheField name="Achievement" numFmtId="0">
      <sharedItems containsBlank="1"/>
    </cacheField>
    <cacheField name="Start (เดือนที่เริ่มต้น Project)" numFmtId="0">
      <sharedItems containsDate="1" containsBlank="1" containsMixedTypes="1" minDate="2011-11-01T00:00:00" maxDate="2016-10-02T00:00:00"/>
    </cacheField>
    <cacheField name="On-time" numFmtId="0">
      <sharedItems containsBlank="1"/>
    </cacheField>
    <cacheField name="Count KPI" numFmtId="0">
      <sharedItems containsBlank="1"/>
    </cacheField>
    <cacheField name="Plan Finish" numFmtId="0">
      <sharedItems containsNonDate="0" containsDate="1" containsString="0" containsBlank="1" minDate="2012-01-01T00:00:00" maxDate="2017-04-02T00:00:00"/>
    </cacheField>
    <cacheField name="Finish" numFmtId="0">
      <sharedItems containsNonDate="0" containsDate="1" containsString="0" containsBlank="1" minDate="2012-01-01T00:00:00" maxDate="2016-08-02T00:00:00"/>
    </cacheField>
    <cacheField name="x" numFmtId="0">
      <sharedItems containsDate="1" containsBlank="1" containsMixedTypes="1" minDate="1900-01-08T17:51:12" maxDate="2015-03-02T00:00:00"/>
    </cacheField>
    <cacheField name="Vendor" numFmtId="0">
      <sharedItems containsBlank="1"/>
    </cacheField>
    <cacheField name="4-Student" numFmtId="0">
      <sharedItems containsBlank="1"/>
    </cacheField>
    <cacheField name="PIC" numFmtId="0">
      <sharedItems containsBlank="1"/>
    </cacheField>
    <cacheField name="Implementation Approach" numFmtId="0">
      <sharedItems containsNonDate="0" containsString="0" containsBlank="1"/>
    </cacheField>
    <cacheField name="All Requirement" numFmtId="0">
      <sharedItems containsNonDate="0" containsString="0" containsBlank="1"/>
    </cacheField>
    <cacheField name="Cover Requirement" numFmtId="0">
      <sharedItems containsNonDate="0" containsString="0" containsBlank="1"/>
    </cacheField>
    <cacheField name="% Coverage" numFmtId="0">
      <sharedItems containsNonDate="0" containsString="0" containsBlank="1"/>
    </cacheField>
    <cacheField name="Investment_x000a_(Million Baht)" numFmtId="0">
      <sharedItems containsBlank="1" containsMixedTypes="1" containsNumber="1" minValue="0" maxValue="29"/>
    </cacheField>
    <cacheField name="Project Value" numFmtId="0">
      <sharedItems containsBlank="1" containsMixedTypes="1" containsNumber="1" minValue="-1" maxValue="0.1"/>
    </cacheField>
    <cacheField name="Quality (Big Q)" numFmtId="0">
      <sharedItems containsBlank="1"/>
    </cacheField>
    <cacheField name="d" numFmtId="0">
      <sharedItems containsString="0" containsBlank="1" containsNumber="1" containsInteger="1" minValue="1" maxValue="1"/>
    </cacheField>
    <cacheField name="Common approach (1.1)" numFmtId="0">
      <sharedItems containsBlank="1" containsMixedTypes="1" containsNumber="1" containsInteger="1" minValue="2" maxValue="2"/>
    </cacheField>
    <cacheField name=" Co-create(2.1.1)" numFmtId="0">
      <sharedItems containsBlank="1"/>
    </cacheField>
    <cacheField name="Performance / Customer (2.1)" numFmtId="0">
      <sharedItems containsBlank="1"/>
    </cacheField>
    <cacheField name="Customer / SCGL Need" numFmtId="0">
      <sharedItems containsBlank="1"/>
    </cacheField>
    <cacheField name="Collaborative" numFmtId="0">
      <sharedItems containsBlank="1"/>
    </cacheField>
    <cacheField name="Efficiency" numFmtId="0">
      <sharedItems containsString="0" containsBlank="1" containsNumber="1" containsInteger="1" minValue="1" maxValue="1"/>
    </cacheField>
    <cacheField name="Effective" numFmtId="0">
      <sharedItems containsString="0" containsBlank="1" containsNumber="1" containsInteger="1" minValue="1" maxValue="1"/>
    </cacheField>
    <cacheField name="Flexible" numFmtId="0">
      <sharedItems containsString="0" containsBlank="1" containsNumber="1" containsInteger="1" minValue="1" maxValue="1"/>
    </cacheField>
    <cacheField name="Innovation" numFmtId="0">
      <sharedItems containsString="0" containsBlank="1" containsNumber="1" containsInteger="1" minValue="1" maxValue="1"/>
    </cacheField>
    <cacheField name="Project Cat." numFmtId="0">
      <sharedItems containsBlank="1"/>
    </cacheField>
    <cacheField name="Make" numFmtId="0">
      <sharedItems containsString="0" containsBlank="1" containsNumber="1" containsInteger="1" minValue="1" maxValue="1"/>
    </cacheField>
    <cacheField name="Modify" numFmtId="0">
      <sharedItems containsString="0" containsBlank="1" containsNumber="1" containsInteger="1" minValue="1" maxValue="1"/>
    </cacheField>
    <cacheField name="Buy" numFmtId="0">
      <sharedItems containsString="0" containsBlank="1" containsNumber="1" containsInteger="1" minValue="1" maxValue="1"/>
    </cacheField>
    <cacheField name="Make / Modify / Buy" numFmtId="0">
      <sharedItems containsBlank="1" count="4">
        <m/>
        <s v="Buy"/>
        <s v="Make"/>
        <s v="Modif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HP" refreshedDate="42592.422672800923" createdVersion="4" refreshedVersion="4" minRefreshableVersion="3" recordCount="87">
  <cacheSource type="worksheet">
    <worksheetSource ref="A1:P88" sheet="Data All Proj"/>
  </cacheSource>
  <cacheFields count="16">
    <cacheField name="Year" numFmtId="0">
      <sharedItems containsSemiMixedTypes="0" containsString="0" containsNumber="1" containsInteger="1" minValue="2012" maxValue="2016" count="5">
        <n v="2012"/>
        <n v="2013"/>
        <n v="2014"/>
        <n v="2015"/>
        <n v="2016"/>
      </sharedItems>
    </cacheField>
    <cacheField name="Project" numFmtId="0">
      <sharedItems/>
    </cacheField>
    <cacheField name="Value Type of Project" numFmtId="0">
      <sharedItems containsBlank="1"/>
    </cacheField>
    <cacheField name="A" numFmtId="0">
      <sharedItems containsBlank="1"/>
    </cacheField>
    <cacheField name="Value Type of Project _x000a_(New assumption)" numFmtId="0">
      <sharedItems containsBlank="1"/>
    </cacheField>
    <cacheField name="S" numFmtId="0">
      <sharedItems containsBlank="1"/>
    </cacheField>
    <cacheField name="Strategy" numFmtId="0">
      <sharedItems containsBlank="1"/>
    </cacheField>
    <cacheField name="Selected" numFmtId="0">
      <sharedItems containsBlank="1" count="3">
        <m/>
        <s v="Yes"/>
        <s v="N"/>
      </sharedItems>
    </cacheField>
    <cacheField name="M1" numFmtId="0">
      <sharedItems containsString="0" containsBlank="1" containsNumber="1" containsInteger="1" minValue="1" maxValue="1"/>
    </cacheField>
    <cacheField name="M2" numFmtId="0">
      <sharedItems containsString="0" containsBlank="1" containsNumber="1" containsInteger="1" minValue="1" maxValue="1"/>
    </cacheField>
    <cacheField name="M3" numFmtId="0">
      <sharedItems containsString="0" containsBlank="1" containsNumber="1" containsInteger="1" minValue="1" maxValue="1"/>
    </cacheField>
    <cacheField name="Mission" numFmtId="0">
      <sharedItems containsBlank="1"/>
    </cacheField>
    <cacheField name="Complex/Simple" numFmtId="0">
      <sharedItems containsBlank="1"/>
    </cacheField>
    <cacheField name="Achievement" numFmtId="0">
      <sharedItems containsBlank="1" count="4">
        <m/>
        <s v="Y"/>
        <s v="N"/>
        <s v="-" u="1"/>
      </sharedItems>
    </cacheField>
    <cacheField name="Start (เดือนที่เริ่มต้น Project)" numFmtId="0">
      <sharedItems containsDate="1" containsBlank="1" containsMixedTypes="1" minDate="2011-11-01T00:00:00" maxDate="2016-10-02T00:00:00"/>
    </cacheField>
    <cacheField name="On-time" numFmtId="0">
      <sharedItems containsBlank="1" count="3">
        <m/>
        <s v="N"/>
        <s v="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HP" refreshedDate="42592.656714467594" createdVersion="4" refreshedVersion="4" minRefreshableVersion="3" recordCount="88">
  <cacheSource type="worksheet">
    <worksheetSource ref="A1:AJ89" sheet="Data All Proj"/>
  </cacheSource>
  <cacheFields count="36">
    <cacheField name="Year" numFmtId="0">
      <sharedItems containsSemiMixedTypes="0" containsString="0" containsNumber="1" containsInteger="1" minValue="2012" maxValue="2016" count="5">
        <n v="2012"/>
        <n v="2013"/>
        <n v="2014"/>
        <n v="2015"/>
        <n v="2016"/>
      </sharedItems>
    </cacheField>
    <cacheField name="Project" numFmtId="0">
      <sharedItems/>
    </cacheField>
    <cacheField name="Value Type of Project" numFmtId="0">
      <sharedItems containsBlank="1"/>
    </cacheField>
    <cacheField name="A" numFmtId="0">
      <sharedItems containsBlank="1"/>
    </cacheField>
    <cacheField name="Value Type of Project _x000a_(New assumption)" numFmtId="0">
      <sharedItems containsBlank="1"/>
    </cacheField>
    <cacheField name="S" numFmtId="0">
      <sharedItems containsBlank="1"/>
    </cacheField>
    <cacheField name="Strategy" numFmtId="0">
      <sharedItems containsBlank="1"/>
    </cacheField>
    <cacheField name="Selected" numFmtId="0">
      <sharedItems containsBlank="1"/>
    </cacheField>
    <cacheField name="M1" numFmtId="0">
      <sharedItems containsString="0" containsBlank="1" containsNumber="1" containsInteger="1" minValue="1" maxValue="1"/>
    </cacheField>
    <cacheField name="M2" numFmtId="0">
      <sharedItems containsString="0" containsBlank="1" containsNumber="1" containsInteger="1" minValue="1" maxValue="1"/>
    </cacheField>
    <cacheField name="M3" numFmtId="0">
      <sharedItems containsString="0" containsBlank="1" containsNumber="1" containsInteger="1" minValue="1" maxValue="1"/>
    </cacheField>
    <cacheField name="Mission" numFmtId="0">
      <sharedItems containsBlank="1"/>
    </cacheField>
    <cacheField name="Complex/Simple" numFmtId="0">
      <sharedItems containsBlank="1"/>
    </cacheField>
    <cacheField name="Achievement" numFmtId="0">
      <sharedItems containsBlank="1"/>
    </cacheField>
    <cacheField name="Start (เดือนที่เริ่มต้น Project)" numFmtId="0">
      <sharedItems containsDate="1" containsBlank="1" containsMixedTypes="1" minDate="2011-11-01T00:00:00" maxDate="2016-10-02T00:00:00"/>
    </cacheField>
    <cacheField name="On-time" numFmtId="0">
      <sharedItems containsBlank="1" count="3">
        <m/>
        <s v="N"/>
        <s v="Y"/>
      </sharedItems>
    </cacheField>
    <cacheField name="Count KPI" numFmtId="0">
      <sharedItems containsBlank="1"/>
    </cacheField>
    <cacheField name="Plan Finish" numFmtId="0">
      <sharedItems containsNonDate="0" containsDate="1" containsString="0" containsBlank="1" minDate="2012-01-01T00:00:00" maxDate="2017-04-02T00:00:00"/>
    </cacheField>
    <cacheField name="Finish" numFmtId="0">
      <sharedItems containsNonDate="0" containsDate="1" containsString="0" containsBlank="1" minDate="2012-01-01T00:00:00" maxDate="2016-08-02T00:00:00"/>
    </cacheField>
    <cacheField name="x" numFmtId="0">
      <sharedItems containsDate="1" containsBlank="1" containsMixedTypes="1" minDate="1900-01-08T17:51:12" maxDate="2015-03-02T00:00:00"/>
    </cacheField>
    <cacheField name="Vendor" numFmtId="0">
      <sharedItems containsBlank="1"/>
    </cacheField>
    <cacheField name="4-Student" numFmtId="0">
      <sharedItems containsBlank="1"/>
    </cacheField>
    <cacheField name="PIC" numFmtId="0">
      <sharedItems containsBlank="1"/>
    </cacheField>
    <cacheField name="Implementation Approach" numFmtId="0">
      <sharedItems containsNonDate="0" containsString="0" containsBlank="1"/>
    </cacheField>
    <cacheField name="All Requirement" numFmtId="0">
      <sharedItems containsNonDate="0" containsString="0" containsBlank="1"/>
    </cacheField>
    <cacheField name="Cover Requirement" numFmtId="0">
      <sharedItems containsNonDate="0" containsString="0" containsBlank="1"/>
    </cacheField>
    <cacheField name="% Coverage" numFmtId="0">
      <sharedItems containsNonDate="0" containsString="0" containsBlank="1"/>
    </cacheField>
    <cacheField name="Investment_x000a_(Million Baht)" numFmtId="0">
      <sharedItems containsBlank="1" containsMixedTypes="1" containsNumber="1" minValue="0" maxValue="29"/>
    </cacheField>
    <cacheField name="Project Value" numFmtId="0">
      <sharedItems containsBlank="1" containsMixedTypes="1" containsNumber="1" minValue="-1" maxValue="0.1"/>
    </cacheField>
    <cacheField name="Quality (Big Q)" numFmtId="0">
      <sharedItems containsBlank="1"/>
    </cacheField>
    <cacheField name="d" numFmtId="0">
      <sharedItems containsString="0" containsBlank="1" containsNumber="1" containsInteger="1" minValue="1" maxValue="1"/>
    </cacheField>
    <cacheField name="Common approach (1.1)" numFmtId="0">
      <sharedItems containsBlank="1" containsMixedTypes="1" containsNumber="1" containsInteger="1" minValue="2" maxValue="2"/>
    </cacheField>
    <cacheField name=" Co-create(2.1.1)" numFmtId="0">
      <sharedItems containsBlank="1"/>
    </cacheField>
    <cacheField name="Performance / Customer (2.1)" numFmtId="0">
      <sharedItems containsBlank="1"/>
    </cacheField>
    <cacheField name="Customer / SCGL Need" numFmtId="0">
      <sharedItems containsBlank="1"/>
    </cacheField>
    <cacheField name="Collaborative" numFmtId="0">
      <sharedItems containsBlank="1" count="2">
        <m/>
        <s v="Collabor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9">
  <r>
    <x v="0"/>
    <s v="GPS App for SFT"/>
    <s v="Customer Requirement"/>
    <m/>
    <s v="Service Improvement"/>
    <m/>
    <s v="Dept"/>
    <s v="Yes"/>
    <n v="1"/>
    <m/>
    <m/>
    <x v="0"/>
  </r>
  <r>
    <x v="0"/>
    <s v="Carrier Billing Interface"/>
    <s v="Customer Requirement"/>
    <m/>
    <s v="Service Improvement"/>
    <m/>
    <s v="Dept"/>
    <s v="Yes"/>
    <n v="1"/>
    <m/>
    <m/>
    <x v="0"/>
  </r>
  <r>
    <x v="0"/>
    <s v="CCTV for Northern Operation"/>
    <s v="Existing Operation"/>
    <m/>
    <s v="Internal Improvement"/>
    <m/>
    <s v="Dept"/>
    <s v="Yes"/>
    <m/>
    <m/>
    <n v="1"/>
    <x v="1"/>
  </r>
  <r>
    <x v="0"/>
    <s v="Shipment Barcode"/>
    <s v="Existing Operation"/>
    <m/>
    <s v="Internal Improvement"/>
    <m/>
    <s v="Dept"/>
    <s v="Yes"/>
    <m/>
    <n v="1"/>
    <m/>
    <x v="2"/>
  </r>
  <r>
    <x v="0"/>
    <s v="Interface GPS Tipparath"/>
    <s v="Existing Operation"/>
    <m/>
    <s v="Internal Improvement"/>
    <m/>
    <s v="Dept"/>
    <s v="Yes"/>
    <m/>
    <n v="1"/>
    <m/>
    <x v="2"/>
  </r>
  <r>
    <x v="0"/>
    <s v="SKIC Import/Export Operation"/>
    <s v="Customer Requirement"/>
    <m/>
    <s v="Service Improvement"/>
    <m/>
    <s v="Dept"/>
    <s v="Yes"/>
    <n v="1"/>
    <m/>
    <m/>
    <x v="0"/>
  </r>
  <r>
    <x v="0"/>
    <s v="New SAP Pricing"/>
    <s v="Existing Operation"/>
    <m/>
    <s v="Internal Improvement"/>
    <m/>
    <s v="Dept"/>
    <s v="Yes"/>
    <m/>
    <n v="1"/>
    <m/>
    <x v="2"/>
  </r>
  <r>
    <x v="0"/>
    <s v="PO Interfacing"/>
    <s v="Sustain Growth"/>
    <m/>
    <s v="Service Improvement"/>
    <m/>
    <s v="Dept"/>
    <s v="Yes"/>
    <n v="1"/>
    <m/>
    <m/>
    <x v="0"/>
  </r>
  <r>
    <x v="0"/>
    <s v="MCR Enhancement support Yard management, Monitor Dashboard"/>
    <s v="Existing Operation"/>
    <m/>
    <s v="Internal Improvement"/>
    <m/>
    <s v="Dept"/>
    <s v="Yes"/>
    <n v="1"/>
    <m/>
    <m/>
    <x v="0"/>
  </r>
  <r>
    <x v="0"/>
    <s v="TPT System Improvement (MCR)"/>
    <s v="New Operation"/>
    <m/>
    <s v="Service Improvement"/>
    <m/>
    <s v="Dept"/>
    <s v="Yes"/>
    <n v="1"/>
    <m/>
    <m/>
    <x v="0"/>
  </r>
  <r>
    <x v="1"/>
    <s v="Setup WMS and IT infrastructure at RDC Khonkaen"/>
    <s v="New Operation"/>
    <m/>
    <s v="Service Improvement"/>
    <m/>
    <m/>
    <m/>
    <n v="1"/>
    <m/>
    <m/>
    <x v="0"/>
  </r>
  <r>
    <x v="1"/>
    <s v="Setup ESC system at ESC4"/>
    <s v="New Operation"/>
    <m/>
    <s v="Service Improvement"/>
    <m/>
    <m/>
    <m/>
    <m/>
    <n v="1"/>
    <m/>
    <x v="2"/>
  </r>
  <r>
    <x v="1"/>
    <s v="Supply Chain Visibility: Delivery plan, SCV - Phase I (Internal SCG)"/>
    <s v="Sustain Growth"/>
    <m/>
    <s v="HVA"/>
    <m/>
    <m/>
    <m/>
    <m/>
    <n v="1"/>
    <m/>
    <x v="2"/>
  </r>
  <r>
    <x v="1"/>
    <s v="Logistics Command Center"/>
    <s v="Sustain Growth"/>
    <m/>
    <s v="HVA"/>
    <m/>
    <m/>
    <m/>
    <m/>
    <n v="1"/>
    <m/>
    <x v="2"/>
  </r>
  <r>
    <x v="1"/>
    <s v="SAP PI Implementation to replace P2P Integration with SAP R/3"/>
    <s v="Existing Operation"/>
    <m/>
    <s v="Internal Improvement"/>
    <m/>
    <m/>
    <m/>
    <m/>
    <n v="1"/>
    <m/>
    <x v="2"/>
  </r>
  <r>
    <x v="1"/>
    <s v="Document Management System: Roll-out"/>
    <s v="Existing Operation"/>
    <m/>
    <s v="Service Roll-out"/>
    <m/>
    <m/>
    <m/>
    <m/>
    <n v="1"/>
    <m/>
    <x v="2"/>
  </r>
  <r>
    <x v="1"/>
    <s v="System integration with Vitamilk"/>
    <s v="New Customer"/>
    <m/>
    <s v="Service Roll-out"/>
    <m/>
    <m/>
    <m/>
    <n v="1"/>
    <m/>
    <m/>
    <x v="0"/>
  </r>
  <r>
    <x v="1"/>
    <s v="Kubota system Phase I"/>
    <s v="New Customer"/>
    <m/>
    <s v="New Business"/>
    <m/>
    <m/>
    <m/>
    <n v="1"/>
    <m/>
    <m/>
    <x v="0"/>
  </r>
  <r>
    <x v="1"/>
    <s v="Kubota system Phase II"/>
    <s v="New Customer"/>
    <m/>
    <s v="New Business"/>
    <m/>
    <m/>
    <m/>
    <n v="1"/>
    <m/>
    <m/>
    <x v="0"/>
  </r>
  <r>
    <x v="1"/>
    <s v="TROK web tracking"/>
    <s v="Existing Operation"/>
    <m/>
    <s v="Internal Improvement"/>
    <m/>
    <m/>
    <m/>
    <m/>
    <n v="1"/>
    <m/>
    <x v="2"/>
  </r>
  <r>
    <x v="1"/>
    <s v="GPS Solution for Cold Chain Business"/>
    <s v="New Customer"/>
    <m/>
    <s v="New Business"/>
    <m/>
    <m/>
    <m/>
    <n v="1"/>
    <m/>
    <m/>
    <x v="0"/>
  </r>
  <r>
    <x v="1"/>
    <s v="New billing"/>
    <s v="Existing Operation"/>
    <m/>
    <s v="Internal Improvement"/>
    <m/>
    <m/>
    <m/>
    <m/>
    <m/>
    <n v="1"/>
    <x v="1"/>
  </r>
  <r>
    <x v="1"/>
    <s v="TPC Interface@hub"/>
    <s v="Customer Requirement"/>
    <m/>
    <s v="Service Improvement"/>
    <m/>
    <m/>
    <m/>
    <n v="1"/>
    <m/>
    <m/>
    <x v="0"/>
  </r>
  <r>
    <x v="1"/>
    <s v="New Claim &amp; Complaint System"/>
    <s v="Existing Operation"/>
    <m/>
    <s v="Internal Improvement"/>
    <m/>
    <m/>
    <m/>
    <m/>
    <n v="1"/>
    <m/>
    <x v="2"/>
  </r>
  <r>
    <x v="2"/>
    <s v="Accounting Web Upgrade"/>
    <s v="Existing Operation"/>
    <m/>
    <s v="Internal Improvement"/>
    <m/>
    <m/>
    <m/>
    <m/>
    <m/>
    <n v="1"/>
    <x v="1"/>
  </r>
  <r>
    <x v="2"/>
    <s v="WMS for DC Rangsit"/>
    <s v="New Customer"/>
    <m/>
    <s v="New Business"/>
    <m/>
    <m/>
    <m/>
    <n v="1"/>
    <m/>
    <m/>
    <x v="0"/>
  </r>
  <r>
    <x v="2"/>
    <s v="WMS for Mitrphuviang (MPV)"/>
    <s v="Customer Requirement"/>
    <m/>
    <s v="Service Improvement"/>
    <m/>
    <m/>
    <m/>
    <n v="1"/>
    <m/>
    <m/>
    <x v="0"/>
  </r>
  <r>
    <x v="2"/>
    <s v="WMS for Kubota Wangnoi"/>
    <s v="New Customer"/>
    <m/>
    <s v="Service Roll-out"/>
    <m/>
    <m/>
    <m/>
    <n v="1"/>
    <m/>
    <m/>
    <x v="0"/>
  </r>
  <r>
    <x v="2"/>
    <s v="SAP Cambodia Implementation"/>
    <s v="New Operation"/>
    <m/>
    <s v="Service Improvement"/>
    <m/>
    <m/>
    <m/>
    <n v="1"/>
    <m/>
    <m/>
    <x v="0"/>
  </r>
  <r>
    <x v="2"/>
    <s v="Data Warehouse Upgrade: Pilot SAP Cambodia"/>
    <s v="Existing Operation"/>
    <m/>
    <s v="Internal Improvement"/>
    <m/>
    <m/>
    <m/>
    <n v="1"/>
    <m/>
    <m/>
    <x v="0"/>
  </r>
  <r>
    <x v="2"/>
    <s v="Automate report: Sales"/>
    <s v="Existing Operation"/>
    <m/>
    <s v="Internal Improvement"/>
    <m/>
    <m/>
    <m/>
    <n v="1"/>
    <m/>
    <m/>
    <x v="0"/>
  </r>
  <r>
    <x v="2"/>
    <s v="Automate report: Operation"/>
    <s v="Existing Operation"/>
    <m/>
    <s v="Internal Improvement"/>
    <m/>
    <m/>
    <m/>
    <n v="1"/>
    <m/>
    <m/>
    <x v="0"/>
  </r>
  <r>
    <x v="2"/>
    <s v="Claim &amp; Complaint Enhancement"/>
    <s v="Existing Operation"/>
    <m/>
    <s v="Internal Improvement"/>
    <m/>
    <m/>
    <m/>
    <m/>
    <n v="1"/>
    <m/>
    <x v="2"/>
  </r>
  <r>
    <x v="2"/>
    <s v="VMI for Affiliate Customer"/>
    <s v="Customer Requirement"/>
    <m/>
    <s v="Service Improvement"/>
    <m/>
    <m/>
    <m/>
    <n v="1"/>
    <m/>
    <m/>
    <x v="0"/>
  </r>
  <r>
    <x v="2"/>
    <s v="GPS pilot test in Indonesia (ready-mix)"/>
    <s v="New Operation"/>
    <m/>
    <s v="Service Roll-out"/>
    <m/>
    <m/>
    <m/>
    <n v="1"/>
    <m/>
    <m/>
    <x v="0"/>
  </r>
  <r>
    <x v="2"/>
    <s v="IT solution for Kubota Spare Part"/>
    <s v="New Customer"/>
    <m/>
    <s v="New Business"/>
    <m/>
    <m/>
    <m/>
    <n v="1"/>
    <m/>
    <m/>
    <x v="0"/>
  </r>
  <r>
    <x v="2"/>
    <s v="WMS Kubota Lube"/>
    <s v="New Customer"/>
    <m/>
    <s v="Service Roll-out"/>
    <m/>
    <m/>
    <m/>
    <m/>
    <n v="1"/>
    <m/>
    <x v="2"/>
  </r>
  <r>
    <x v="2"/>
    <s v="Transportation Web for Lao"/>
    <s v="Existing Operation"/>
    <m/>
    <s v="Internal Improvement"/>
    <m/>
    <m/>
    <m/>
    <n v="1"/>
    <m/>
    <m/>
    <x v="0"/>
  </r>
  <r>
    <x v="2"/>
    <s v="SAP Extended Warehouse Management"/>
    <s v="New Operation"/>
    <m/>
    <s v="Service Improvement"/>
    <m/>
    <m/>
    <m/>
    <m/>
    <n v="1"/>
    <m/>
    <x v="2"/>
  </r>
  <r>
    <x v="3"/>
    <s v="Import / Export Visibility Platform (Bright &amp; Shine) - Quick-win"/>
    <s v="Existing Operation"/>
    <m/>
    <s v="Internal Improvement"/>
    <m/>
    <m/>
    <m/>
    <n v="1"/>
    <m/>
    <m/>
    <x v="0"/>
  </r>
  <r>
    <x v="3"/>
    <s v="System Integration with TCG"/>
    <s v="Customer Requirement"/>
    <s v="on progress 2016"/>
    <s v="Service Improvement"/>
    <m/>
    <m/>
    <m/>
    <n v="1"/>
    <m/>
    <m/>
    <x v="0"/>
  </r>
  <r>
    <x v="3"/>
    <s v="Truck Inspection"/>
    <s v="Existing Operation"/>
    <m/>
    <s v="Internal Improvement"/>
    <m/>
    <m/>
    <m/>
    <m/>
    <n v="1"/>
    <m/>
    <x v="2"/>
  </r>
  <r>
    <x v="3"/>
    <s v="SCGL e Portal"/>
    <s v="New Operation"/>
    <m/>
    <s v="Service Improvement"/>
    <m/>
    <m/>
    <m/>
    <m/>
    <n v="1"/>
    <m/>
    <x v="2"/>
  </r>
  <r>
    <x v="3"/>
    <s v="Truck Queuing at Watbandai"/>
    <s v="Existing Operation"/>
    <m/>
    <s v="Internal Improvement"/>
    <m/>
    <m/>
    <m/>
    <n v="1"/>
    <m/>
    <m/>
    <x v="0"/>
  </r>
  <r>
    <x v="3"/>
    <s v="Product Return System (Reverse Logistics System)"/>
    <s v="New Operation"/>
    <s v="on progress 2016"/>
    <s v="Service Improvement"/>
    <m/>
    <m/>
    <m/>
    <m/>
    <n v="1"/>
    <m/>
    <x v="2"/>
  </r>
  <r>
    <x v="3"/>
    <s v="TMS-OV: Indonesia"/>
    <s v="Existing Operation"/>
    <m/>
    <s v="Service Roll-out"/>
    <m/>
    <m/>
    <m/>
    <n v="1"/>
    <m/>
    <m/>
    <x v="0"/>
  </r>
  <r>
    <x v="3"/>
    <s v="TMS-OV: Laos"/>
    <s v="Existing Operation"/>
    <m/>
    <s v="Service Roll-out"/>
    <m/>
    <m/>
    <m/>
    <n v="1"/>
    <m/>
    <m/>
    <x v="0"/>
  </r>
  <r>
    <x v="3"/>
    <s v="Mobille proof of delivery"/>
    <s v="New Customer"/>
    <m/>
    <s v="New Business"/>
    <m/>
    <m/>
    <m/>
    <n v="1"/>
    <m/>
    <m/>
    <x v="0"/>
  </r>
  <r>
    <x v="3"/>
    <s v="TMS Server Upgrade"/>
    <s v="Existing Operation"/>
    <m/>
    <s v="Internal Improvement"/>
    <m/>
    <m/>
    <m/>
    <m/>
    <m/>
    <n v="1"/>
    <x v="1"/>
  </r>
  <r>
    <x v="3"/>
    <s v="TMS - TPE"/>
    <s v="Existing Operation"/>
    <m/>
    <s v="Internal Improvement"/>
    <m/>
    <m/>
    <m/>
    <n v="1"/>
    <m/>
    <m/>
    <x v="0"/>
  </r>
  <r>
    <x v="3"/>
    <s v="CNV (CFR no VAT)"/>
    <s v="Existing Operation"/>
    <s v="on progress 2016"/>
    <s v="Internal Improvement"/>
    <m/>
    <m/>
    <m/>
    <m/>
    <n v="1"/>
    <m/>
    <x v="2"/>
  </r>
  <r>
    <x v="3"/>
    <s v="CPAC Net Interface"/>
    <s v="Customer Requirement"/>
    <m/>
    <s v="Service Improvement"/>
    <m/>
    <m/>
    <m/>
    <n v="1"/>
    <m/>
    <m/>
    <x v="0"/>
  </r>
  <r>
    <x v="3"/>
    <s v="IT system for Hino"/>
    <s v="New Customer"/>
    <m/>
    <s v="Service Roll-out"/>
    <m/>
    <m/>
    <m/>
    <m/>
    <n v="1"/>
    <m/>
    <x v="2"/>
  </r>
  <r>
    <x v="3"/>
    <s v="Rack Sensor for Mitr Phuviang"/>
    <s v="Customer Requirement"/>
    <m/>
    <s v="Service Improvement"/>
    <m/>
    <m/>
    <m/>
    <n v="1"/>
    <m/>
    <m/>
    <x v="0"/>
  </r>
  <r>
    <x v="3"/>
    <s v="Mobile app for GPS"/>
    <s v="Sustain Growth"/>
    <m/>
    <s v="HVA"/>
    <m/>
    <m/>
    <m/>
    <m/>
    <n v="1"/>
    <m/>
    <x v="2"/>
  </r>
  <r>
    <x v="3"/>
    <s v="IT system for Mitsu Fuso"/>
    <s v="New Customer"/>
    <m/>
    <s v="Service Roll-out"/>
    <m/>
    <m/>
    <m/>
    <m/>
    <n v="1"/>
    <m/>
    <x v="2"/>
  </r>
  <r>
    <x v="3"/>
    <s v="Cross-docking system at CDC Wangnoi"/>
    <s v="New Operation"/>
    <s v="on progress 2016"/>
    <s v="Service Improvement"/>
    <m/>
    <m/>
    <m/>
    <m/>
    <n v="1"/>
    <m/>
    <x v="2"/>
  </r>
  <r>
    <x v="4"/>
    <s v="Import-Export Visibility Platform - Bright &amp; Shine Project"/>
    <m/>
    <m/>
    <s v="Service Improvement"/>
    <m/>
    <m/>
    <m/>
    <m/>
    <n v="1"/>
    <m/>
    <x v="2"/>
  </r>
  <r>
    <x v="4"/>
    <s v="Medium WMS"/>
    <m/>
    <m/>
    <s v="Service Improvement"/>
    <m/>
    <m/>
    <m/>
    <m/>
    <n v="1"/>
    <m/>
    <x v="2"/>
  </r>
  <r>
    <x v="4"/>
    <s v="e-ISO"/>
    <m/>
    <m/>
    <s v="Internal Improvement"/>
    <m/>
    <m/>
    <m/>
    <m/>
    <n v="1"/>
    <m/>
    <x v="2"/>
  </r>
  <r>
    <x v="4"/>
    <s v="Business Intelligent"/>
    <m/>
    <m/>
    <s v="Internal Improvement"/>
    <m/>
    <m/>
    <m/>
    <m/>
    <m/>
    <n v="1"/>
    <x v="1"/>
  </r>
  <r>
    <x v="4"/>
    <s v="IT-Oversea System Platform"/>
    <m/>
    <m/>
    <s v="Service Roll-out"/>
    <m/>
    <m/>
    <m/>
    <m/>
    <n v="1"/>
    <m/>
    <x v="2"/>
  </r>
  <r>
    <x v="4"/>
    <s v="SCGL GPS Interface Improvement"/>
    <m/>
    <m/>
    <s v="Internal Improvement"/>
    <m/>
    <m/>
    <m/>
    <m/>
    <m/>
    <n v="1"/>
    <x v="1"/>
  </r>
  <r>
    <x v="4"/>
    <s v="Supply Chain Visibility"/>
    <m/>
    <m/>
    <s v="Service Improvement"/>
    <m/>
    <m/>
    <m/>
    <m/>
    <n v="1"/>
    <m/>
    <x v="2"/>
  </r>
  <r>
    <x v="4"/>
    <s v="Consolidate Platform"/>
    <m/>
    <m/>
    <s v="Internal Improvement"/>
    <m/>
    <m/>
    <m/>
    <m/>
    <n v="1"/>
    <m/>
    <x v="2"/>
  </r>
  <r>
    <x v="4"/>
    <s v="Logistics e-Commerce"/>
    <m/>
    <m/>
    <s v="New Business"/>
    <m/>
    <m/>
    <m/>
    <m/>
    <n v="1"/>
    <m/>
    <x v="2"/>
  </r>
  <r>
    <x v="4"/>
    <s v="Carrier Management System"/>
    <m/>
    <m/>
    <s v="Internal Improvement"/>
    <m/>
    <m/>
    <m/>
    <m/>
    <n v="1"/>
    <m/>
    <x v="2"/>
  </r>
  <r>
    <x v="4"/>
    <s v="VMI-Cement Bulk for Dealer"/>
    <m/>
    <m/>
    <s v="Service Improvement"/>
    <m/>
    <m/>
    <m/>
    <n v="1"/>
    <m/>
    <m/>
    <x v="0"/>
  </r>
  <r>
    <x v="5"/>
    <m/>
    <m/>
    <m/>
    <m/>
    <m/>
    <m/>
    <m/>
    <m/>
    <m/>
    <m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9">
  <r>
    <x v="0"/>
    <s v="GPS App for SFT"/>
    <s v="Customer Requirement"/>
    <m/>
    <s v="Service Improvement"/>
    <m/>
    <s v="Dept"/>
    <s v="Yes"/>
    <n v="1"/>
    <m/>
    <m/>
    <x v="0"/>
    <x v="0"/>
    <x v="0"/>
  </r>
  <r>
    <x v="0"/>
    <s v="Carrier Billing Interface"/>
    <s v="Customer Requirement"/>
    <m/>
    <s v="Service Improvement"/>
    <m/>
    <s v="Dept"/>
    <s v="Yes"/>
    <n v="1"/>
    <m/>
    <m/>
    <x v="0"/>
    <x v="0"/>
    <x v="0"/>
  </r>
  <r>
    <x v="0"/>
    <s v="CCTV for Northern Operation"/>
    <s v="Existing Operation"/>
    <m/>
    <s v="Internal Improvement"/>
    <m/>
    <s v="Dept"/>
    <s v="Yes"/>
    <m/>
    <m/>
    <n v="1"/>
    <x v="1"/>
    <x v="0"/>
    <x v="0"/>
  </r>
  <r>
    <x v="0"/>
    <s v="Shipment Barcode"/>
    <s v="Existing Operation"/>
    <m/>
    <s v="Internal Improvement"/>
    <m/>
    <s v="Dept"/>
    <s v="Yes"/>
    <m/>
    <n v="1"/>
    <m/>
    <x v="2"/>
    <x v="1"/>
    <x v="0"/>
  </r>
  <r>
    <x v="0"/>
    <s v="Interface GPS Tipparath"/>
    <s v="Existing Operation"/>
    <m/>
    <s v="Internal Improvement"/>
    <m/>
    <s v="Dept"/>
    <s v="Yes"/>
    <m/>
    <n v="1"/>
    <m/>
    <x v="2"/>
    <x v="0"/>
    <x v="0"/>
  </r>
  <r>
    <x v="0"/>
    <s v="SKIC Import/Export Operation"/>
    <s v="Customer Requirement"/>
    <m/>
    <s v="Service Improvement"/>
    <m/>
    <s v="Dept"/>
    <s v="Yes"/>
    <n v="1"/>
    <m/>
    <m/>
    <x v="0"/>
    <x v="2"/>
    <x v="1"/>
  </r>
  <r>
    <x v="0"/>
    <s v="New SAP Pricing"/>
    <s v="Existing Operation"/>
    <m/>
    <s v="Internal Improvement"/>
    <m/>
    <s v="Dept"/>
    <s v="Yes"/>
    <m/>
    <n v="1"/>
    <m/>
    <x v="2"/>
    <x v="2"/>
    <x v="1"/>
  </r>
  <r>
    <x v="0"/>
    <s v="PO Interfacing"/>
    <s v="Sustain Growth"/>
    <m/>
    <s v="Service Improvement"/>
    <m/>
    <s v="Dept"/>
    <s v="Yes"/>
    <n v="1"/>
    <m/>
    <m/>
    <x v="0"/>
    <x v="1"/>
    <x v="0"/>
  </r>
  <r>
    <x v="0"/>
    <s v="MCR Enhancement support Yard management, Monitor Dashboard"/>
    <s v="Existing Operation"/>
    <m/>
    <s v="Internal Improvement"/>
    <m/>
    <s v="Dept"/>
    <s v="Yes"/>
    <n v="1"/>
    <m/>
    <m/>
    <x v="0"/>
    <x v="1"/>
    <x v="0"/>
  </r>
  <r>
    <x v="0"/>
    <s v="TPT System Improvement (MCR)"/>
    <s v="New Operation"/>
    <m/>
    <s v="Service Improvement"/>
    <m/>
    <s v="Dept"/>
    <s v="Yes"/>
    <n v="1"/>
    <m/>
    <m/>
    <x v="0"/>
    <x v="1"/>
    <x v="2"/>
  </r>
  <r>
    <x v="1"/>
    <s v="Setup WMS and IT infrastructure at RDC Khonkaen"/>
    <s v="New Operation"/>
    <m/>
    <s v="Service Improvement"/>
    <m/>
    <m/>
    <m/>
    <n v="1"/>
    <m/>
    <m/>
    <x v="0"/>
    <x v="2"/>
    <x v="2"/>
  </r>
  <r>
    <x v="1"/>
    <s v="Setup ESC system at ESC4"/>
    <s v="New Operation"/>
    <m/>
    <s v="Service Improvement"/>
    <m/>
    <m/>
    <m/>
    <m/>
    <n v="1"/>
    <m/>
    <x v="2"/>
    <x v="0"/>
    <x v="0"/>
  </r>
  <r>
    <x v="1"/>
    <s v="Supply Chain Visibility: Delivery plan, SCV - Phase I (Internal SCG)"/>
    <s v="Sustain Growth"/>
    <m/>
    <s v="HVA"/>
    <m/>
    <m/>
    <m/>
    <m/>
    <n v="1"/>
    <m/>
    <x v="2"/>
    <x v="1"/>
    <x v="0"/>
  </r>
  <r>
    <x v="1"/>
    <s v="Logistics Command Center"/>
    <s v="Sustain Growth"/>
    <m/>
    <s v="HVA"/>
    <m/>
    <m/>
    <m/>
    <m/>
    <n v="1"/>
    <m/>
    <x v="2"/>
    <x v="1"/>
    <x v="0"/>
  </r>
  <r>
    <x v="1"/>
    <s v="SAP PI Implementation to replace P2P Integration with SAP R/3"/>
    <s v="Existing Operation"/>
    <m/>
    <s v="Internal Improvement"/>
    <m/>
    <m/>
    <m/>
    <m/>
    <n v="1"/>
    <m/>
    <x v="2"/>
    <x v="1"/>
    <x v="0"/>
  </r>
  <r>
    <x v="1"/>
    <s v="Document Management System: Roll-out"/>
    <s v="Existing Operation"/>
    <m/>
    <s v="Service Roll-out"/>
    <m/>
    <m/>
    <m/>
    <m/>
    <n v="1"/>
    <m/>
    <x v="2"/>
    <x v="0"/>
    <x v="0"/>
  </r>
  <r>
    <x v="1"/>
    <s v="System integration with Vitamilk"/>
    <s v="New Customer"/>
    <m/>
    <s v="Service Roll-out"/>
    <m/>
    <m/>
    <m/>
    <n v="1"/>
    <m/>
    <m/>
    <x v="0"/>
    <x v="0"/>
    <x v="0"/>
  </r>
  <r>
    <x v="1"/>
    <s v="Kubota system Phase I"/>
    <s v="New Customer"/>
    <m/>
    <s v="New Business"/>
    <m/>
    <m/>
    <m/>
    <n v="1"/>
    <m/>
    <m/>
    <x v="0"/>
    <x v="2"/>
    <x v="1"/>
  </r>
  <r>
    <x v="1"/>
    <s v="Kubota system Phase II"/>
    <s v="New Customer"/>
    <m/>
    <s v="New Business"/>
    <m/>
    <m/>
    <m/>
    <n v="1"/>
    <m/>
    <m/>
    <x v="0"/>
    <x v="2"/>
    <x v="1"/>
  </r>
  <r>
    <x v="1"/>
    <s v="TROK web tracking"/>
    <s v="Existing Operation"/>
    <m/>
    <s v="Internal Improvement"/>
    <m/>
    <m/>
    <m/>
    <m/>
    <n v="1"/>
    <m/>
    <x v="2"/>
    <x v="1"/>
    <x v="2"/>
  </r>
  <r>
    <x v="1"/>
    <s v="GPS Solution for Cold Chain Business"/>
    <s v="New Customer"/>
    <m/>
    <s v="New Business"/>
    <m/>
    <m/>
    <m/>
    <n v="1"/>
    <m/>
    <m/>
    <x v="0"/>
    <x v="0"/>
    <x v="0"/>
  </r>
  <r>
    <x v="1"/>
    <s v="New billing"/>
    <s v="Existing Operation"/>
    <m/>
    <s v="Internal Improvement"/>
    <m/>
    <m/>
    <m/>
    <m/>
    <m/>
    <n v="1"/>
    <x v="1"/>
    <x v="0"/>
    <x v="0"/>
  </r>
  <r>
    <x v="1"/>
    <s v="TPC Interface@hub"/>
    <s v="Customer Requirement"/>
    <m/>
    <s v="Service Improvement"/>
    <m/>
    <m/>
    <m/>
    <n v="1"/>
    <m/>
    <m/>
    <x v="0"/>
    <x v="0"/>
    <x v="0"/>
  </r>
  <r>
    <x v="1"/>
    <s v="New Claim &amp; Complaint System (Phase 1)"/>
    <s v="Existing Operation"/>
    <m/>
    <s v="Internal Improvement"/>
    <m/>
    <m/>
    <m/>
    <m/>
    <n v="1"/>
    <m/>
    <x v="2"/>
    <x v="1"/>
    <x v="0"/>
  </r>
  <r>
    <x v="2"/>
    <s v="Accounting Web Upgrade"/>
    <s v="Existing Operation"/>
    <m/>
    <s v="Internal Improvement"/>
    <m/>
    <m/>
    <m/>
    <m/>
    <m/>
    <n v="1"/>
    <x v="1"/>
    <x v="1"/>
    <x v="0"/>
  </r>
  <r>
    <x v="2"/>
    <s v="WMS for DC Rangsit"/>
    <s v="New Customer"/>
    <m/>
    <s v="New Business"/>
    <m/>
    <m/>
    <m/>
    <n v="1"/>
    <m/>
    <m/>
    <x v="0"/>
    <x v="1"/>
    <x v="0"/>
  </r>
  <r>
    <x v="2"/>
    <s v="WMS for Mitrphuviang (MPV)"/>
    <s v="Customer Requirement"/>
    <m/>
    <s v="Service Improvement"/>
    <m/>
    <m/>
    <m/>
    <n v="1"/>
    <m/>
    <m/>
    <x v="0"/>
    <x v="1"/>
    <x v="2"/>
  </r>
  <r>
    <x v="2"/>
    <s v="WMS for Kubota Wangnoi"/>
    <s v="New Customer"/>
    <m/>
    <s v="Service Roll-out"/>
    <m/>
    <m/>
    <m/>
    <n v="1"/>
    <m/>
    <m/>
    <x v="0"/>
    <x v="1"/>
    <x v="0"/>
  </r>
  <r>
    <x v="2"/>
    <s v="SAP Cambodia Implementation"/>
    <s v="New Operation"/>
    <m/>
    <s v="Service Improvement"/>
    <m/>
    <m/>
    <m/>
    <n v="1"/>
    <m/>
    <m/>
    <x v="0"/>
    <x v="1"/>
    <x v="0"/>
  </r>
  <r>
    <x v="2"/>
    <s v="Data Warehouse Upgrade: Pilot SAP Cambodia"/>
    <s v="Existing Operation"/>
    <m/>
    <s v="Internal Improvement"/>
    <m/>
    <m/>
    <m/>
    <n v="1"/>
    <m/>
    <m/>
    <x v="0"/>
    <x v="1"/>
    <x v="0"/>
  </r>
  <r>
    <x v="2"/>
    <s v="Automate report: Sales"/>
    <s v="Existing Operation"/>
    <m/>
    <s v="Internal Improvement"/>
    <m/>
    <m/>
    <m/>
    <n v="1"/>
    <m/>
    <m/>
    <x v="0"/>
    <x v="0"/>
    <x v="0"/>
  </r>
  <r>
    <x v="2"/>
    <s v="Automate report: Operation"/>
    <s v="Existing Operation"/>
    <m/>
    <s v="Internal Improvement"/>
    <m/>
    <m/>
    <m/>
    <n v="1"/>
    <m/>
    <m/>
    <x v="0"/>
    <x v="0"/>
    <x v="2"/>
  </r>
  <r>
    <x v="2"/>
    <s v="Claim &amp; Complaint Enhancement (Phase 2)"/>
    <s v="Existing Operation"/>
    <m/>
    <s v="Internal Improvement"/>
    <m/>
    <m/>
    <m/>
    <m/>
    <n v="1"/>
    <m/>
    <x v="2"/>
    <x v="0"/>
    <x v="0"/>
  </r>
  <r>
    <x v="2"/>
    <s v="VMI for Affiliate Customer"/>
    <s v="Customer Requirement"/>
    <m/>
    <s v="Service Improvement"/>
    <m/>
    <m/>
    <m/>
    <n v="1"/>
    <m/>
    <m/>
    <x v="0"/>
    <x v="1"/>
    <x v="0"/>
  </r>
  <r>
    <x v="2"/>
    <s v="GPS pilot test in Indonesia (ready-mix)"/>
    <s v="New Operation"/>
    <m/>
    <s v="Service Roll-out"/>
    <m/>
    <m/>
    <m/>
    <n v="1"/>
    <m/>
    <m/>
    <x v="0"/>
    <x v="0"/>
    <x v="0"/>
  </r>
  <r>
    <x v="2"/>
    <s v="IT solution for Kubota Spare Part"/>
    <s v="New Customer"/>
    <m/>
    <s v="New Business"/>
    <m/>
    <m/>
    <m/>
    <n v="1"/>
    <m/>
    <m/>
    <x v="0"/>
    <x v="1"/>
    <x v="0"/>
  </r>
  <r>
    <x v="2"/>
    <s v="WMS Kubota Lube"/>
    <s v="New Customer"/>
    <m/>
    <s v="Service Roll-out"/>
    <m/>
    <m/>
    <m/>
    <m/>
    <n v="1"/>
    <m/>
    <x v="2"/>
    <x v="0"/>
    <x v="0"/>
  </r>
  <r>
    <x v="2"/>
    <s v="Transportation Web for Lao"/>
    <s v="Existing Operation"/>
    <m/>
    <s v="Internal Improvement"/>
    <m/>
    <m/>
    <m/>
    <n v="1"/>
    <m/>
    <m/>
    <x v="0"/>
    <x v="0"/>
    <x v="0"/>
  </r>
  <r>
    <x v="2"/>
    <s v="SAP Extended Warehouse Management"/>
    <s v="New Operation"/>
    <m/>
    <s v="Service Improvement"/>
    <m/>
    <m/>
    <m/>
    <m/>
    <n v="1"/>
    <m/>
    <x v="2"/>
    <x v="1"/>
    <x v="0"/>
  </r>
  <r>
    <x v="3"/>
    <s v="Import / Export Visibility Platform (Bright &amp; Shine) - Quick-win"/>
    <s v="Existing Operation"/>
    <m/>
    <s v="Internal Improvement"/>
    <m/>
    <m/>
    <m/>
    <n v="1"/>
    <m/>
    <m/>
    <x v="0"/>
    <x v="1"/>
    <x v="0"/>
  </r>
  <r>
    <x v="4"/>
    <s v="System Integration with TCG"/>
    <s v="Customer Requirement"/>
    <s v="on progress 2016"/>
    <s v="Service Improvement"/>
    <m/>
    <m/>
    <m/>
    <n v="1"/>
    <m/>
    <m/>
    <x v="0"/>
    <x v="1"/>
    <x v="1"/>
  </r>
  <r>
    <x v="3"/>
    <s v="Truck Inspection"/>
    <s v="Existing Operation"/>
    <m/>
    <s v="Internal Improvement"/>
    <m/>
    <m/>
    <m/>
    <m/>
    <n v="1"/>
    <m/>
    <x v="2"/>
    <x v="0"/>
    <x v="0"/>
  </r>
  <r>
    <x v="3"/>
    <s v="SCGL e Portal"/>
    <s v="New Operation"/>
    <m/>
    <s v="Service Improvement"/>
    <m/>
    <m/>
    <m/>
    <m/>
    <n v="1"/>
    <m/>
    <x v="2"/>
    <x v="1"/>
    <x v="0"/>
  </r>
  <r>
    <x v="3"/>
    <s v="Truck Queuing at Watbandai"/>
    <s v="Existing Operation"/>
    <m/>
    <s v="Internal Improvement"/>
    <m/>
    <m/>
    <m/>
    <n v="1"/>
    <m/>
    <m/>
    <x v="0"/>
    <x v="1"/>
    <x v="0"/>
  </r>
  <r>
    <x v="4"/>
    <s v="Product Return System (Reverse Logistics System)"/>
    <s v="New Operation"/>
    <s v="on progress 2016"/>
    <s v="Service Improvement"/>
    <m/>
    <m/>
    <m/>
    <m/>
    <n v="1"/>
    <m/>
    <x v="2"/>
    <x v="1"/>
    <x v="0"/>
  </r>
  <r>
    <x v="3"/>
    <s v="TMS-OV: Indonesia"/>
    <s v="Existing Operation"/>
    <m/>
    <s v="Service Roll-out"/>
    <m/>
    <m/>
    <m/>
    <n v="1"/>
    <m/>
    <m/>
    <x v="0"/>
    <x v="0"/>
    <x v="0"/>
  </r>
  <r>
    <x v="3"/>
    <s v="TMS-OV: Laos"/>
    <s v="Existing Operation"/>
    <m/>
    <s v="Service Roll-out"/>
    <m/>
    <m/>
    <m/>
    <n v="1"/>
    <m/>
    <m/>
    <x v="0"/>
    <x v="0"/>
    <x v="0"/>
  </r>
  <r>
    <x v="3"/>
    <s v="Mobille proof of delivery"/>
    <s v="New Customer"/>
    <m/>
    <s v="New Business"/>
    <m/>
    <m/>
    <m/>
    <n v="1"/>
    <m/>
    <m/>
    <x v="0"/>
    <x v="1"/>
    <x v="0"/>
  </r>
  <r>
    <x v="3"/>
    <s v="TMS Server Upgrade"/>
    <s v="Existing Operation"/>
    <m/>
    <s v="Internal Improvement"/>
    <m/>
    <m/>
    <m/>
    <m/>
    <m/>
    <n v="1"/>
    <x v="1"/>
    <x v="1"/>
    <x v="0"/>
  </r>
  <r>
    <x v="3"/>
    <s v="TMS - TPE"/>
    <s v="Existing Operation"/>
    <m/>
    <s v="Internal Improvement"/>
    <m/>
    <m/>
    <m/>
    <n v="1"/>
    <m/>
    <m/>
    <x v="0"/>
    <x v="1"/>
    <x v="0"/>
  </r>
  <r>
    <x v="4"/>
    <s v="CNV (CFR no VAT)"/>
    <s v="Existing Operation"/>
    <s v="on progress 2016"/>
    <s v="Internal Improvement"/>
    <m/>
    <m/>
    <m/>
    <m/>
    <n v="1"/>
    <m/>
    <x v="2"/>
    <x v="1"/>
    <x v="0"/>
  </r>
  <r>
    <x v="3"/>
    <s v="CPAC Net Interface"/>
    <s v="Customer Requirement"/>
    <m/>
    <s v="Service Improvement"/>
    <m/>
    <m/>
    <m/>
    <n v="1"/>
    <m/>
    <m/>
    <x v="0"/>
    <x v="1"/>
    <x v="0"/>
  </r>
  <r>
    <x v="3"/>
    <s v="IT system for Hino"/>
    <s v="New Customer"/>
    <m/>
    <s v="Service Roll-out"/>
    <m/>
    <m/>
    <m/>
    <m/>
    <n v="1"/>
    <m/>
    <x v="2"/>
    <x v="0"/>
    <x v="0"/>
  </r>
  <r>
    <x v="3"/>
    <s v="Rack Sensor for Mitr Phuviang"/>
    <s v="Customer Requirement"/>
    <m/>
    <s v="Service Improvement"/>
    <m/>
    <m/>
    <m/>
    <n v="1"/>
    <m/>
    <m/>
    <x v="0"/>
    <x v="0"/>
    <x v="0"/>
  </r>
  <r>
    <x v="3"/>
    <s v="Mobile app for GPS"/>
    <s v="Sustain Growth"/>
    <m/>
    <s v="HVA"/>
    <m/>
    <m/>
    <m/>
    <m/>
    <n v="1"/>
    <m/>
    <x v="2"/>
    <x v="0"/>
    <x v="0"/>
  </r>
  <r>
    <x v="3"/>
    <s v="IT system for Mitsu Fuso"/>
    <s v="New Customer"/>
    <m/>
    <s v="Service Roll-out"/>
    <m/>
    <m/>
    <m/>
    <m/>
    <n v="1"/>
    <m/>
    <x v="2"/>
    <x v="0"/>
    <x v="0"/>
  </r>
  <r>
    <x v="4"/>
    <s v="Cross-docking system at CDC Wangnoi"/>
    <s v="New Operation"/>
    <s v="on progress 2016"/>
    <s v="Service Improvement"/>
    <m/>
    <m/>
    <m/>
    <m/>
    <n v="1"/>
    <m/>
    <x v="2"/>
    <x v="1"/>
    <x v="1"/>
  </r>
  <r>
    <x v="4"/>
    <s v="Import-Export Visibility Platform - Bright &amp; Shine Project"/>
    <m/>
    <m/>
    <s v="Service Improvement"/>
    <m/>
    <m/>
    <m/>
    <m/>
    <n v="1"/>
    <m/>
    <x v="2"/>
    <x v="1"/>
    <x v="3"/>
  </r>
  <r>
    <x v="4"/>
    <s v="Medium WMS"/>
    <m/>
    <m/>
    <s v="Service Improvement"/>
    <m/>
    <m/>
    <m/>
    <m/>
    <n v="1"/>
    <m/>
    <x v="2"/>
    <x v="1"/>
    <x v="3"/>
  </r>
  <r>
    <x v="4"/>
    <s v="e-ISO"/>
    <m/>
    <m/>
    <s v="Internal Improvement"/>
    <m/>
    <m/>
    <m/>
    <m/>
    <n v="1"/>
    <m/>
    <x v="2"/>
    <x v="0"/>
    <x v="3"/>
  </r>
  <r>
    <x v="4"/>
    <s v="Business Intelligent"/>
    <m/>
    <m/>
    <s v="Internal Improvement"/>
    <m/>
    <m/>
    <m/>
    <m/>
    <m/>
    <n v="1"/>
    <x v="1"/>
    <x v="1"/>
    <x v="0"/>
  </r>
  <r>
    <x v="4"/>
    <s v="IT-Oversea System Platform"/>
    <m/>
    <m/>
    <s v="Service Roll-out"/>
    <m/>
    <m/>
    <m/>
    <m/>
    <n v="1"/>
    <m/>
    <x v="2"/>
    <x v="1"/>
    <x v="3"/>
  </r>
  <r>
    <x v="4"/>
    <s v="SCGL GPS Interface Improvement"/>
    <m/>
    <m/>
    <s v="Internal Improvement"/>
    <m/>
    <m/>
    <m/>
    <m/>
    <m/>
    <n v="1"/>
    <x v="1"/>
    <x v="1"/>
    <x v="0"/>
  </r>
  <r>
    <x v="4"/>
    <s v="Supply Chain Visibility"/>
    <m/>
    <m/>
    <s v="Service Improvement"/>
    <m/>
    <m/>
    <m/>
    <m/>
    <n v="1"/>
    <m/>
    <x v="2"/>
    <x v="1"/>
    <x v="3"/>
  </r>
  <r>
    <x v="4"/>
    <s v="Consolidate Platform"/>
    <m/>
    <m/>
    <s v="Internal Improvement"/>
    <m/>
    <m/>
    <m/>
    <m/>
    <n v="1"/>
    <m/>
    <x v="2"/>
    <x v="1"/>
    <x v="3"/>
  </r>
  <r>
    <x v="4"/>
    <s v="Logistics e-Commerce"/>
    <m/>
    <m/>
    <s v="New Business"/>
    <m/>
    <m/>
    <m/>
    <m/>
    <n v="1"/>
    <m/>
    <x v="2"/>
    <x v="1"/>
    <x v="3"/>
  </r>
  <r>
    <x v="4"/>
    <s v="Carrier Management System"/>
    <m/>
    <m/>
    <s v="Internal Improvement"/>
    <m/>
    <m/>
    <m/>
    <m/>
    <n v="1"/>
    <m/>
    <x v="2"/>
    <x v="1"/>
    <x v="3"/>
  </r>
  <r>
    <x v="4"/>
    <s v="VMI-Cement Bulk for Dealer"/>
    <m/>
    <m/>
    <s v="Service Improvement"/>
    <m/>
    <m/>
    <m/>
    <n v="1"/>
    <m/>
    <m/>
    <x v="0"/>
    <x v="1"/>
    <x v="3"/>
  </r>
  <r>
    <x v="5"/>
    <m/>
    <m/>
    <m/>
    <m/>
    <m/>
    <m/>
    <m/>
    <m/>
    <m/>
    <m/>
    <x v="3"/>
    <x v="3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8">
  <r>
    <x v="0"/>
    <s v="GPS App for SFT"/>
    <s v="Customer Requirement"/>
    <m/>
    <s v="Service Improvement"/>
    <m/>
    <s v="Dept"/>
    <s v="Yes"/>
    <n v="1"/>
    <m/>
    <m/>
    <s v="M1"/>
    <s v="Simple"/>
    <s v="Y"/>
    <d v="2012-09-01T00:00:00"/>
    <d v="2012-12-01T00:00:00"/>
    <d v="2012-12-01T00:00:00"/>
    <s v="X-Sense"/>
    <s v="A"/>
    <s v="Eakapon"/>
    <m/>
    <m/>
    <m/>
    <m/>
    <n v="0"/>
    <m/>
    <s v="D"/>
    <m/>
    <s v="-"/>
    <s v="Co-create"/>
    <s v="Collaborate"/>
    <m/>
    <m/>
    <m/>
    <m/>
    <x v="0"/>
  </r>
  <r>
    <x v="0"/>
    <s v="Carrier Billing Interface"/>
    <s v="Customer Requirement"/>
    <m/>
    <s v="Service Improvement"/>
    <m/>
    <s v="Dept"/>
    <s v="Yes"/>
    <n v="1"/>
    <m/>
    <m/>
    <s v="M1"/>
    <s v="Simple"/>
    <s v="Y"/>
    <m/>
    <d v="2013-07-01T00:00:00"/>
    <d v="2013-07-01T00:00:00"/>
    <s v="IT-One"/>
    <m/>
    <s v="Nuchnara"/>
    <m/>
    <m/>
    <m/>
    <m/>
    <m/>
    <m/>
    <m/>
    <m/>
    <m/>
    <m/>
    <m/>
    <m/>
    <m/>
    <m/>
    <m/>
    <x v="0"/>
  </r>
  <r>
    <x v="0"/>
    <s v="CCTV for Northern Operation"/>
    <s v="Existing Operation"/>
    <m/>
    <s v="Internal Improvement"/>
    <m/>
    <s v="Dept"/>
    <s v="Yes"/>
    <m/>
    <m/>
    <n v="1"/>
    <s v="M3"/>
    <s v="Simple"/>
    <s v="Y"/>
    <d v="2012-05-01T00:00:00"/>
    <d v="2012-07-01T00:00:00"/>
    <d v="2012-07-01T00:00:00"/>
    <s v="WIT"/>
    <m/>
    <s v="Chokchai"/>
    <m/>
    <m/>
    <m/>
    <m/>
    <m/>
    <m/>
    <m/>
    <m/>
    <s v="Simplify"/>
    <m/>
    <m/>
    <m/>
    <m/>
    <m/>
    <m/>
    <x v="0"/>
  </r>
  <r>
    <x v="0"/>
    <s v="Shipment Barcode"/>
    <s v="Existing Operation"/>
    <m/>
    <s v="Internal Improvement"/>
    <m/>
    <s v="Dept"/>
    <s v="Yes"/>
    <m/>
    <n v="1"/>
    <m/>
    <s v="M2"/>
    <s v="Complex"/>
    <s v="Y"/>
    <m/>
    <d v="2012-05-01T00:00:00"/>
    <d v="2012-05-01T00:00:00"/>
    <s v="IT-One"/>
    <s v="A"/>
    <s v="Sukanya"/>
    <m/>
    <m/>
    <m/>
    <m/>
    <m/>
    <m/>
    <m/>
    <m/>
    <m/>
    <m/>
    <m/>
    <m/>
    <m/>
    <m/>
    <m/>
    <x v="0"/>
  </r>
  <r>
    <x v="0"/>
    <s v="Interface GPS Tipparath"/>
    <s v="Existing Operation"/>
    <m/>
    <s v="Internal Improvement"/>
    <m/>
    <s v="Dept"/>
    <s v="Yes"/>
    <m/>
    <n v="1"/>
    <m/>
    <s v="M2"/>
    <s v="Simple"/>
    <s v="Y"/>
    <d v="2011-11-01T00:00:00"/>
    <d v="2012-01-01T00:00:00"/>
    <d v="2012-01-01T00:00:00"/>
    <s v="Tipparath"/>
    <s v="A"/>
    <s v="Eakapon"/>
    <m/>
    <m/>
    <m/>
    <m/>
    <n v="0"/>
    <m/>
    <s v="S"/>
    <m/>
    <s v="Simplify"/>
    <m/>
    <m/>
    <m/>
    <m/>
    <m/>
    <m/>
    <x v="0"/>
  </r>
  <r>
    <x v="0"/>
    <s v="SKIC Import/Export Operation"/>
    <s v="Customer Requirement"/>
    <m/>
    <s v="Service Improvement"/>
    <m/>
    <s v="Dept"/>
    <s v="Yes"/>
    <n v="1"/>
    <m/>
    <m/>
    <s v="M1"/>
    <s v="-"/>
    <s v="-"/>
    <s v="Cancel"/>
    <d v="2012-11-01T00:00:00"/>
    <m/>
    <s v="BN Auto ID"/>
    <m/>
    <s v="Thanasin"/>
    <m/>
    <m/>
    <m/>
    <m/>
    <m/>
    <m/>
    <m/>
    <m/>
    <m/>
    <m/>
    <m/>
    <m/>
    <m/>
    <m/>
    <m/>
    <x v="0"/>
  </r>
  <r>
    <x v="0"/>
    <s v="New SAP Pricing"/>
    <s v="Existing Operation"/>
    <m/>
    <s v="Internal Improvement"/>
    <m/>
    <s v="Dept"/>
    <s v="Yes"/>
    <m/>
    <n v="1"/>
    <m/>
    <s v="M2"/>
    <s v="-"/>
    <s v="-"/>
    <s v="Cancel"/>
    <d v="2012-12-01T00:00:00"/>
    <m/>
    <m/>
    <m/>
    <s v="Sarun"/>
    <m/>
    <m/>
    <m/>
    <m/>
    <m/>
    <m/>
    <m/>
    <m/>
    <m/>
    <m/>
    <m/>
    <m/>
    <m/>
    <m/>
    <m/>
    <x v="0"/>
  </r>
  <r>
    <x v="0"/>
    <s v="PO Interfacing"/>
    <s v="Sustain Growth"/>
    <m/>
    <s v="Service Improvement"/>
    <m/>
    <s v="Dept"/>
    <s v="Yes"/>
    <n v="1"/>
    <m/>
    <m/>
    <s v="M1"/>
    <s v="Complex"/>
    <s v="Y"/>
    <d v="2012-01-01T00:00:00"/>
    <d v="2012-04-01T00:00:00"/>
    <d v="2012-04-01T00:00:00"/>
    <s v="IT-One"/>
    <s v="A"/>
    <s v="Sarun"/>
    <m/>
    <m/>
    <m/>
    <m/>
    <n v="0.5"/>
    <m/>
    <s v="D"/>
    <m/>
    <s v="Combine"/>
    <s v="Co-create"/>
    <s v="Collaborate"/>
    <m/>
    <m/>
    <m/>
    <m/>
    <x v="0"/>
  </r>
  <r>
    <x v="0"/>
    <s v="MCR Enhancement support Yard management, Monitor Dashboard"/>
    <s v="Existing Operation"/>
    <m/>
    <s v="Internal Improvement"/>
    <m/>
    <s v="Dept"/>
    <s v="Yes"/>
    <n v="1"/>
    <m/>
    <m/>
    <s v="M1"/>
    <s v="Complex"/>
    <s v="Y"/>
    <m/>
    <d v="2012-12-01T00:00:00"/>
    <d v="2012-12-01T00:00:00"/>
    <s v="Thai Intersol"/>
    <m/>
    <s v="Chaicharn"/>
    <m/>
    <m/>
    <m/>
    <m/>
    <m/>
    <m/>
    <m/>
    <m/>
    <m/>
    <m/>
    <m/>
    <m/>
    <m/>
    <m/>
    <m/>
    <x v="0"/>
  </r>
  <r>
    <x v="0"/>
    <s v="TPT System Improvement (MCR)"/>
    <s v="New Operation"/>
    <m/>
    <s v="Service Improvement"/>
    <m/>
    <s v="Dept"/>
    <s v="Yes"/>
    <n v="1"/>
    <m/>
    <m/>
    <s v="M1"/>
    <s v="Complex"/>
    <s v="N"/>
    <m/>
    <d v="2012-12-01T00:00:00"/>
    <d v="2013-02-01T00:00:00"/>
    <s v="Thai Intersol"/>
    <m/>
    <s v="Chaicharn"/>
    <m/>
    <m/>
    <m/>
    <m/>
    <m/>
    <m/>
    <m/>
    <m/>
    <m/>
    <m/>
    <m/>
    <m/>
    <m/>
    <m/>
    <m/>
    <x v="0"/>
  </r>
  <r>
    <x v="1"/>
    <s v="Setup WMS and IT infrastructure at RDC Khonkaen"/>
    <s v="New Operation"/>
    <m/>
    <s v="Service Improvement"/>
    <m/>
    <m/>
    <m/>
    <n v="1"/>
    <m/>
    <m/>
    <s v="M1"/>
    <s v="-"/>
    <s v="N"/>
    <s v="ไม่ได้ implement Project"/>
    <m/>
    <m/>
    <s v="Kasco"/>
    <m/>
    <s v="Thaworn"/>
    <m/>
    <m/>
    <m/>
    <m/>
    <m/>
    <m/>
    <m/>
    <m/>
    <m/>
    <m/>
    <s v="Collaborate"/>
    <n v="1"/>
    <m/>
    <m/>
    <m/>
    <x v="1"/>
  </r>
  <r>
    <x v="1"/>
    <s v="Setup ESC system at ESC4"/>
    <s v="New Operation"/>
    <m/>
    <s v="Service Improvement"/>
    <m/>
    <m/>
    <m/>
    <m/>
    <n v="1"/>
    <m/>
    <s v="M2"/>
    <s v="Simple"/>
    <s v="Y"/>
    <m/>
    <m/>
    <m/>
    <s v="Thai Intersol"/>
    <m/>
    <s v="Chaicharn"/>
    <m/>
    <m/>
    <m/>
    <m/>
    <m/>
    <m/>
    <m/>
    <m/>
    <m/>
    <m/>
    <s v="Collaborate"/>
    <n v="1"/>
    <m/>
    <m/>
    <m/>
    <x v="1"/>
  </r>
  <r>
    <x v="1"/>
    <s v="Supply Chain Visibility: Delivery plan, SCV - Phase I (Internal SCG)"/>
    <s v="Sustain Growth"/>
    <m/>
    <s v="HVA"/>
    <m/>
    <m/>
    <m/>
    <m/>
    <n v="1"/>
    <m/>
    <s v="M2"/>
    <s v="Complex"/>
    <s v="Y"/>
    <d v="2013-04-01T00:00:00"/>
    <d v="2013-06-01T00:00:00"/>
    <d v="2013-06-01T00:00:00"/>
    <s v="IT-One"/>
    <s v="A"/>
    <s v="Eakapon"/>
    <m/>
    <m/>
    <m/>
    <m/>
    <n v="0.8"/>
    <m/>
    <s v="S"/>
    <m/>
    <s v="-"/>
    <m/>
    <s v="Collaborate"/>
    <m/>
    <m/>
    <n v="1"/>
    <m/>
    <x v="2"/>
  </r>
  <r>
    <x v="1"/>
    <s v="Logistics Command Center"/>
    <s v="Sustain Growth"/>
    <m/>
    <s v="HVA"/>
    <m/>
    <m/>
    <m/>
    <m/>
    <n v="1"/>
    <m/>
    <s v="M2"/>
    <s v="Complex"/>
    <s v="Y"/>
    <d v="2013-03-01T00:00:00"/>
    <d v="2013-07-01T00:00:00"/>
    <d v="2013-07-01T00:00:00"/>
    <s v="X-Sense"/>
    <s v="A"/>
    <s v="Eakapon"/>
    <m/>
    <m/>
    <m/>
    <m/>
    <n v="0"/>
    <m/>
    <s v="S"/>
    <m/>
    <s v="-"/>
    <m/>
    <s v="Collaborate"/>
    <m/>
    <m/>
    <m/>
    <n v="1"/>
    <x v="3"/>
  </r>
  <r>
    <x v="1"/>
    <s v="SAP PI Implementation to replace P2P Integration with SAP R/3"/>
    <s v="Existing Operation"/>
    <m/>
    <s v="Internal Improvement"/>
    <m/>
    <m/>
    <m/>
    <m/>
    <n v="1"/>
    <m/>
    <s v="M2"/>
    <s v="Complex"/>
    <s v="Y"/>
    <d v="2013-12-01T00:00:00"/>
    <d v="2014-05-01T00:00:00"/>
    <d v="2014-11-01T00:00:00"/>
    <s v="Incture/Itone"/>
    <s v="B"/>
    <s v="Thanasin"/>
    <m/>
    <m/>
    <m/>
    <m/>
    <n v="1"/>
    <m/>
    <m/>
    <m/>
    <s v="Simplify"/>
    <m/>
    <m/>
    <n v="1"/>
    <m/>
    <m/>
    <m/>
    <x v="1"/>
  </r>
  <r>
    <x v="1"/>
    <s v="Document Management System: Roll-out"/>
    <s v="Existing Operation"/>
    <m/>
    <s v="Service Roll-out"/>
    <m/>
    <m/>
    <m/>
    <m/>
    <n v="1"/>
    <m/>
    <s v="M2"/>
    <s v="Simple"/>
    <s v="Y"/>
    <m/>
    <m/>
    <d v="2013-03-01T00:00:00"/>
    <m/>
    <m/>
    <s v="Tanaphon"/>
    <m/>
    <m/>
    <m/>
    <m/>
    <m/>
    <m/>
    <m/>
    <m/>
    <m/>
    <m/>
    <s v="Collaborate"/>
    <m/>
    <n v="1"/>
    <m/>
    <m/>
    <x v="4"/>
  </r>
  <r>
    <x v="1"/>
    <s v="System integration with Vitamilk"/>
    <s v="New Customer"/>
    <m/>
    <s v="Service Roll-out"/>
    <m/>
    <m/>
    <m/>
    <n v="1"/>
    <m/>
    <m/>
    <s v="M1"/>
    <s v="Complex"/>
    <s v="Y"/>
    <d v="2013-03-01T00:00:00"/>
    <d v="2013-06-01T00:00:00"/>
    <d v="2013-06-01T00:00:00"/>
    <s v="IT-One"/>
    <s v="A"/>
    <s v="Mongkolchai"/>
    <m/>
    <m/>
    <m/>
    <m/>
    <n v="0.11"/>
    <s v="1.SCGL cost saving 7,150 baht/month_x000a_2.Customer cost saving 7,150 baht/month"/>
    <s v="D"/>
    <m/>
    <m/>
    <s v="Co-create"/>
    <s v="Collaborate"/>
    <n v="1"/>
    <m/>
    <m/>
    <m/>
    <x v="1"/>
  </r>
  <r>
    <x v="1"/>
    <s v="Kubota system Phase I"/>
    <s v="New Customer"/>
    <m/>
    <s v="New Business"/>
    <m/>
    <m/>
    <m/>
    <n v="1"/>
    <m/>
    <m/>
    <s v="M1"/>
    <s v="-"/>
    <s v="-"/>
    <s v="ยกเลิก เนื่องจาก SKC ดำเนินการ upgrade EPR --&gt; ECC 6.0"/>
    <m/>
    <d v="2013-02-01T00:00:00"/>
    <s v="BN Auto ID"/>
    <m/>
    <s v="Mongkolchai"/>
    <m/>
    <m/>
    <m/>
    <m/>
    <m/>
    <m/>
    <m/>
    <m/>
    <m/>
    <m/>
    <m/>
    <m/>
    <m/>
    <m/>
    <m/>
    <x v="5"/>
  </r>
  <r>
    <x v="1"/>
    <s v="Kubota system Phase II"/>
    <s v="New Customer"/>
    <m/>
    <s v="New Business"/>
    <m/>
    <m/>
    <m/>
    <n v="1"/>
    <m/>
    <m/>
    <s v="M1"/>
    <s v="-"/>
    <s v="-"/>
    <s v="ยกเลิก เนื่องจาก SKC ดำเนินการ upgrade EPR --&gt; ECC 6.0"/>
    <m/>
    <d v="2013-07-01T00:00:00"/>
    <s v="BN Auto ID"/>
    <m/>
    <s v="Mongkolchai"/>
    <m/>
    <m/>
    <m/>
    <m/>
    <m/>
    <m/>
    <m/>
    <m/>
    <m/>
    <m/>
    <m/>
    <m/>
    <m/>
    <m/>
    <m/>
    <x v="5"/>
  </r>
  <r>
    <x v="1"/>
    <s v="TROK web tracking"/>
    <s v="Existing Operation"/>
    <m/>
    <s v="Internal Improvement"/>
    <m/>
    <m/>
    <m/>
    <m/>
    <n v="1"/>
    <m/>
    <s v="M2"/>
    <s v="Complex"/>
    <s v="N"/>
    <d v="2013-03-01T00:00:00"/>
    <d v="2013-06-01T00:00:00"/>
    <d v="2013-08-01T00:00:00"/>
    <s v="Delisoft"/>
    <s v="B"/>
    <s v="Chaicharn"/>
    <m/>
    <m/>
    <m/>
    <m/>
    <n v="0.05"/>
    <s v="1.SCGL cost saving 1,300 baht/month"/>
    <s v="Q"/>
    <m/>
    <m/>
    <s v="Co-create"/>
    <s v="Collaborate"/>
    <m/>
    <m/>
    <n v="1"/>
    <m/>
    <x v="2"/>
  </r>
  <r>
    <x v="1"/>
    <s v="GPS Solution for Cold Chain Business"/>
    <s v="New Customer"/>
    <m/>
    <s v="New Business"/>
    <m/>
    <m/>
    <m/>
    <n v="1"/>
    <m/>
    <m/>
    <s v="M1"/>
    <s v="Simple"/>
    <s v="Y"/>
    <d v="2015-05-01T00:00:00"/>
    <d v="2013-07-01T00:00:00"/>
    <d v="2013-07-01T00:00:00"/>
    <s v="X-Sense"/>
    <s v="A"/>
    <s v="Eakapon"/>
    <m/>
    <m/>
    <m/>
    <m/>
    <n v="0"/>
    <m/>
    <s v="Q"/>
    <m/>
    <s v="-"/>
    <m/>
    <m/>
    <m/>
    <m/>
    <n v="1"/>
    <m/>
    <x v="2"/>
  </r>
  <r>
    <x v="1"/>
    <s v="New billing"/>
    <s v="Existing Operation"/>
    <m/>
    <s v="Internal Improvement"/>
    <m/>
    <m/>
    <m/>
    <m/>
    <m/>
    <n v="1"/>
    <s v="M3"/>
    <s v="Simple"/>
    <s v="Y"/>
    <m/>
    <m/>
    <m/>
    <s v="IT-One"/>
    <m/>
    <s v="Sineekarn"/>
    <m/>
    <m/>
    <m/>
    <m/>
    <m/>
    <m/>
    <m/>
    <m/>
    <m/>
    <m/>
    <s v="Collaborate"/>
    <m/>
    <n v="1"/>
    <m/>
    <m/>
    <x v="4"/>
  </r>
  <r>
    <x v="1"/>
    <s v="TPC Interface@hub"/>
    <s v="Customer Requirement"/>
    <m/>
    <s v="Service Improvement"/>
    <m/>
    <m/>
    <m/>
    <n v="1"/>
    <m/>
    <m/>
    <s v="M1"/>
    <s v="Complex"/>
    <s v="Y"/>
    <m/>
    <m/>
    <d v="2013-07-01T00:00:00"/>
    <s v="IT-One"/>
    <m/>
    <s v="Tatthep"/>
    <m/>
    <m/>
    <m/>
    <m/>
    <m/>
    <m/>
    <m/>
    <m/>
    <m/>
    <s v="Co-create"/>
    <s v="Collaborate"/>
    <m/>
    <n v="1"/>
    <m/>
    <m/>
    <x v="4"/>
  </r>
  <r>
    <x v="1"/>
    <s v="New Claim &amp; Complaint System (Phase 1)"/>
    <s v="Existing Operation"/>
    <m/>
    <s v="Internal Improvement"/>
    <m/>
    <m/>
    <m/>
    <m/>
    <n v="1"/>
    <m/>
    <s v="M2"/>
    <s v="Complex"/>
    <s v="Y"/>
    <d v="2013-01-01T00:00:00"/>
    <d v="2013-04-01T00:00:00"/>
    <d v="2013-04-01T00:00:00"/>
    <s v="Thai Intersol"/>
    <s v="A"/>
    <s v="Nantanit"/>
    <m/>
    <m/>
    <m/>
    <m/>
    <n v="0.68"/>
    <s v="52443.9 per month"/>
    <s v="Q"/>
    <m/>
    <m/>
    <m/>
    <s v="Collaborate"/>
    <n v="1"/>
    <m/>
    <m/>
    <m/>
    <x v="1"/>
  </r>
  <r>
    <x v="2"/>
    <s v="Accounting Web Upgrade"/>
    <s v="Existing Operation"/>
    <m/>
    <s v="Internal Improvement"/>
    <m/>
    <m/>
    <m/>
    <m/>
    <m/>
    <n v="1"/>
    <s v="M3"/>
    <s v="Complex"/>
    <s v="Y"/>
    <m/>
    <m/>
    <m/>
    <s v="IT-One"/>
    <m/>
    <s v="Sineekarn"/>
    <m/>
    <m/>
    <m/>
    <m/>
    <m/>
    <m/>
    <m/>
    <m/>
    <m/>
    <m/>
    <s v="Collaborate"/>
    <n v="1"/>
    <m/>
    <m/>
    <m/>
    <x v="1"/>
  </r>
  <r>
    <x v="2"/>
    <s v="WMS for DC Rangsit"/>
    <s v="New Customer"/>
    <m/>
    <s v="New Business"/>
    <m/>
    <m/>
    <m/>
    <n v="1"/>
    <m/>
    <m/>
    <s v="M1"/>
    <s v="Complex"/>
    <s v="Y"/>
    <d v="2014-04-19T00:00:00"/>
    <d v="2014-07-01T00:00:00"/>
    <d v="2014-07-01T00:00:00"/>
    <s v="Kasco"/>
    <s v="A"/>
    <s v="Sarun"/>
    <m/>
    <m/>
    <m/>
    <m/>
    <n v="1.5"/>
    <m/>
    <s v="Q"/>
    <m/>
    <n v="2"/>
    <m/>
    <s v="Collaborate"/>
    <m/>
    <n v="1"/>
    <m/>
    <m/>
    <x v="4"/>
  </r>
  <r>
    <x v="2"/>
    <s v="WMS for Mitrphuviang (MPV)"/>
    <s v="Customer Requirement"/>
    <m/>
    <s v="Service Improvement"/>
    <m/>
    <m/>
    <m/>
    <n v="1"/>
    <m/>
    <m/>
    <s v="M1"/>
    <s v="Complex"/>
    <s v="N"/>
    <d v="2013-10-01T00:00:00"/>
    <d v="2014-01-01T00:00:00"/>
    <d v="2016-02-01T00:00:00"/>
    <s v="Kasco"/>
    <s v="D"/>
    <s v="Saranachon"/>
    <m/>
    <m/>
    <m/>
    <m/>
    <n v="3.21"/>
    <n v="-1"/>
    <s v="D"/>
    <m/>
    <m/>
    <s v="Co-create"/>
    <s v="Collaborate"/>
    <m/>
    <n v="1"/>
    <m/>
    <m/>
    <x v="4"/>
  </r>
  <r>
    <x v="2"/>
    <s v="WMS for Kubota Wangnoi"/>
    <s v="New Customer"/>
    <m/>
    <s v="Service Roll-out"/>
    <m/>
    <m/>
    <m/>
    <n v="1"/>
    <m/>
    <m/>
    <s v="M1"/>
    <s v="Complex"/>
    <s v="Y"/>
    <d v="2014-08-01T00:00:00"/>
    <d v="2014-08-01T00:00:00"/>
    <d v="2014-08-01T00:00:00"/>
    <s v="Kasco"/>
    <s v="A"/>
    <s v="Saranachon"/>
    <m/>
    <m/>
    <m/>
    <m/>
    <n v="1.1399999999999999"/>
    <s v="Reduce personal"/>
    <s v="C"/>
    <m/>
    <m/>
    <s v="Co-create"/>
    <s v="Collaborate"/>
    <m/>
    <n v="1"/>
    <m/>
    <m/>
    <x v="4"/>
  </r>
  <r>
    <x v="2"/>
    <s v="SAP Cambodia Implementation"/>
    <s v="New Operation"/>
    <m/>
    <s v="Service Improvement"/>
    <m/>
    <m/>
    <m/>
    <n v="1"/>
    <m/>
    <m/>
    <s v="M1"/>
    <s v="Complex"/>
    <s v="Y"/>
    <d v="2013-12-01T00:00:00"/>
    <d v="2014-06-01T00:00:00"/>
    <d v="2014-06-01T00:00:00"/>
    <s v="IT-One"/>
    <s v="A"/>
    <s v="Sarun"/>
    <m/>
    <m/>
    <m/>
    <m/>
    <n v="5"/>
    <m/>
    <s v="D"/>
    <m/>
    <s v="Combine"/>
    <m/>
    <s v="Collaborate"/>
    <m/>
    <m/>
    <n v="1"/>
    <m/>
    <x v="2"/>
  </r>
  <r>
    <x v="2"/>
    <s v="Data Warehouse Upgrade: Pilot SAP Cambodia"/>
    <s v="Existing Operation"/>
    <m/>
    <s v="Internal Improvement"/>
    <m/>
    <m/>
    <m/>
    <n v="1"/>
    <m/>
    <m/>
    <s v="M1"/>
    <s v="Complex"/>
    <s v="Y"/>
    <s v="May-14"/>
    <s v="June-14"/>
    <s v="June-14"/>
    <s v="IT-One"/>
    <s v="A"/>
    <s v="Tatthep"/>
    <m/>
    <m/>
    <m/>
    <m/>
    <s v="1.4MB"/>
    <m/>
    <s v="Q"/>
    <n v="1"/>
    <s v="Combine"/>
    <m/>
    <s v="Collaborate"/>
    <n v="1"/>
    <m/>
    <m/>
    <m/>
    <x v="1"/>
  </r>
  <r>
    <x v="2"/>
    <s v="Automate report: Sales"/>
    <s v="Existing Operation"/>
    <m/>
    <s v="Internal Improvement"/>
    <m/>
    <m/>
    <m/>
    <n v="1"/>
    <m/>
    <m/>
    <s v="M1"/>
    <s v="Simple"/>
    <s v="Y"/>
    <s v="July-13"/>
    <s v="Sep-13"/>
    <s v="Sep-13"/>
    <s v="Self Develop"/>
    <s v="A"/>
    <s v="Tatthep"/>
    <m/>
    <m/>
    <m/>
    <m/>
    <s v="0MB"/>
    <m/>
    <s v="Q"/>
    <n v="1"/>
    <s v="Combine"/>
    <m/>
    <s v="Collaborate"/>
    <m/>
    <m/>
    <n v="1"/>
    <m/>
    <x v="2"/>
  </r>
  <r>
    <x v="2"/>
    <s v="Automate report: Operation"/>
    <s v="Existing Operation"/>
    <m/>
    <s v="Internal Improvement"/>
    <m/>
    <m/>
    <m/>
    <n v="1"/>
    <m/>
    <m/>
    <s v="M1"/>
    <s v="Simple"/>
    <s v="N"/>
    <m/>
    <m/>
    <m/>
    <m/>
    <m/>
    <s v="Tatthep"/>
    <m/>
    <m/>
    <m/>
    <m/>
    <m/>
    <m/>
    <m/>
    <m/>
    <m/>
    <m/>
    <m/>
    <m/>
    <m/>
    <n v="1"/>
    <m/>
    <x v="2"/>
  </r>
  <r>
    <x v="2"/>
    <s v="Claim &amp; Complaint Enhancement (Phase 2)"/>
    <s v="Existing Operation"/>
    <m/>
    <s v="Internal Improvement"/>
    <m/>
    <m/>
    <m/>
    <m/>
    <n v="1"/>
    <m/>
    <s v="M2"/>
    <s v="Simple"/>
    <s v="Y"/>
    <d v="2013-06-01T00:00:00"/>
    <d v="2013-10-01T00:00:00"/>
    <d v="2014-08-01T00:00:00"/>
    <s v="Thai Intersol"/>
    <s v="B"/>
    <s v="Nantanit"/>
    <m/>
    <m/>
    <m/>
    <m/>
    <n v="0.21"/>
    <s v="19687.5 per month"/>
    <s v="Q"/>
    <m/>
    <m/>
    <m/>
    <s v="Collaborate"/>
    <n v="1"/>
    <m/>
    <m/>
    <m/>
    <x v="1"/>
  </r>
  <r>
    <x v="2"/>
    <s v="VMI for Affiliate Customer"/>
    <s v="Customer Requirement"/>
    <m/>
    <s v="Service Improvement"/>
    <m/>
    <m/>
    <m/>
    <n v="1"/>
    <m/>
    <m/>
    <s v="M1"/>
    <s v="Complex"/>
    <s v="Y"/>
    <d v="2015-05-01T00:00:00"/>
    <d v="2015-10-01T00:00:00"/>
    <d v="2015-10-01T00:00:00"/>
    <s v="IT-One"/>
    <s v="A"/>
    <s v="Thanasin"/>
    <m/>
    <m/>
    <m/>
    <m/>
    <n v="4"/>
    <m/>
    <m/>
    <m/>
    <s v="Simplify"/>
    <s v="Co-create"/>
    <s v="Collaborate"/>
    <m/>
    <n v="1"/>
    <m/>
    <m/>
    <x v="4"/>
  </r>
  <r>
    <x v="2"/>
    <s v="GPS pilot test in Indonesia (ready-mix)"/>
    <s v="New Operation"/>
    <m/>
    <s v="Service Roll-out"/>
    <m/>
    <m/>
    <m/>
    <n v="1"/>
    <m/>
    <m/>
    <s v="M1"/>
    <s v="Simple"/>
    <s v="Y"/>
    <d v="2015-05-01T00:00:00"/>
    <d v="2014-08-01T00:00:00"/>
    <d v="2014-06-01T00:00:00"/>
    <s v="X-Sense"/>
    <s v="A"/>
    <s v="Eakapon"/>
    <m/>
    <m/>
    <m/>
    <m/>
    <n v="0"/>
    <m/>
    <s v="D"/>
    <m/>
    <s v="-"/>
    <m/>
    <m/>
    <m/>
    <m/>
    <n v="1"/>
    <m/>
    <x v="2"/>
  </r>
  <r>
    <x v="2"/>
    <s v="IT solution for Kubota Spare Part"/>
    <s v="New Customer"/>
    <m/>
    <s v="New Business"/>
    <m/>
    <m/>
    <m/>
    <n v="1"/>
    <m/>
    <m/>
    <s v="M1"/>
    <s v="Complex"/>
    <s v="Y"/>
    <d v="2014-09-01T00:00:00"/>
    <d v="2014-12-01T00:00:00"/>
    <d v="2014-12-01T00:00:00"/>
    <s v="BN Auto ID"/>
    <s v="A"/>
    <s v="Mongkolchai"/>
    <m/>
    <m/>
    <m/>
    <m/>
    <n v="0.2"/>
    <s v="1.SCGL cost saving 75,010 baht/month (employee 12 persons)"/>
    <s v="D"/>
    <m/>
    <m/>
    <s v="Co-create"/>
    <s v="Collaborate"/>
    <m/>
    <m/>
    <m/>
    <n v="1"/>
    <x v="3"/>
  </r>
  <r>
    <x v="2"/>
    <s v="WMS Kubota Lube"/>
    <s v="New Customer"/>
    <m/>
    <s v="Service Roll-out"/>
    <m/>
    <m/>
    <m/>
    <m/>
    <n v="1"/>
    <m/>
    <s v="M2"/>
    <s v="Simple"/>
    <s v="Y"/>
    <d v="2014-09-01T00:00:00"/>
    <d v="2014-11-01T00:00:00"/>
    <d v="2014-11-01T00:00:00"/>
    <s v="Kasco"/>
    <s v="A"/>
    <s v="Saranachon"/>
    <m/>
    <m/>
    <m/>
    <m/>
    <n v="0.15"/>
    <s v="Prevent item lost"/>
    <s v="Q"/>
    <m/>
    <m/>
    <s v="Co-create"/>
    <s v="Collaborate"/>
    <m/>
    <n v="1"/>
    <m/>
    <m/>
    <x v="4"/>
  </r>
  <r>
    <x v="2"/>
    <s v="Transportation Web for Lao"/>
    <s v="Existing Operation"/>
    <m/>
    <s v="Internal Improvement"/>
    <m/>
    <m/>
    <m/>
    <n v="1"/>
    <m/>
    <m/>
    <s v="M1"/>
    <s v="Simple"/>
    <s v="Y"/>
    <s v="Cancel"/>
    <m/>
    <m/>
    <s v="Self Develop"/>
    <m/>
    <s v="Sarun"/>
    <m/>
    <m/>
    <m/>
    <m/>
    <n v="0"/>
    <m/>
    <m/>
    <m/>
    <m/>
    <m/>
    <m/>
    <m/>
    <m/>
    <m/>
    <n v="1"/>
    <x v="3"/>
  </r>
  <r>
    <x v="2"/>
    <s v="SAP Extended Warehouse Management"/>
    <s v="New Operation"/>
    <m/>
    <s v="Service Improvement"/>
    <m/>
    <m/>
    <m/>
    <m/>
    <n v="1"/>
    <m/>
    <s v="M2"/>
    <s v="Complex"/>
    <s v="Y"/>
    <d v="2014-10-01T00:00:00"/>
    <d v="2016-05-01T00:00:00"/>
    <d v="2016-05-01T00:00:00"/>
    <s v="Atos"/>
    <s v="A"/>
    <s v="Thaworn"/>
    <m/>
    <m/>
    <m/>
    <m/>
    <n v="29"/>
    <n v="0.08"/>
    <s v="C , Q"/>
    <m/>
    <m/>
    <s v="Co-create"/>
    <s v="Collaborate"/>
    <m/>
    <m/>
    <m/>
    <n v="1"/>
    <x v="3"/>
  </r>
  <r>
    <x v="3"/>
    <s v="Import / Export Visibility Platform (Bright &amp; Shine) - Quick-win"/>
    <s v="Existing Operation"/>
    <m/>
    <s v="Internal Improvement"/>
    <m/>
    <m/>
    <m/>
    <n v="1"/>
    <m/>
    <m/>
    <s v="M1"/>
    <s v="Complex"/>
    <s v="Y"/>
    <m/>
    <d v="2015-03-01T00:00:00"/>
    <d v="2015-03-01T00:00:00"/>
    <s v="Multi-Vendor"/>
    <m/>
    <s v="Noppat"/>
    <m/>
    <m/>
    <m/>
    <m/>
    <m/>
    <m/>
    <m/>
    <m/>
    <m/>
    <m/>
    <s v="Collaborate"/>
    <m/>
    <m/>
    <n v="1"/>
    <m/>
    <x v="2"/>
  </r>
  <r>
    <x v="4"/>
    <s v="System Integration with TCG"/>
    <s v="Customer Requirement"/>
    <s v="on progress 2016"/>
    <s v="Service Improvement"/>
    <m/>
    <m/>
    <m/>
    <n v="1"/>
    <m/>
    <m/>
    <s v="M1"/>
    <s v="Complex"/>
    <s v="-"/>
    <m/>
    <d v="2016-06-01T00:00:00"/>
    <m/>
    <s v="Self Develop"/>
    <m/>
    <s v="Tatthep"/>
    <m/>
    <m/>
    <m/>
    <m/>
    <m/>
    <m/>
    <m/>
    <m/>
    <m/>
    <s v="Co-create"/>
    <s v="Collaborate"/>
    <m/>
    <n v="1"/>
    <m/>
    <m/>
    <x v="4"/>
  </r>
  <r>
    <x v="3"/>
    <s v="Truck Inspection"/>
    <s v="Existing Operation"/>
    <m/>
    <s v="Internal Improvement"/>
    <m/>
    <m/>
    <m/>
    <m/>
    <n v="1"/>
    <m/>
    <s v="M2"/>
    <s v="Complex"/>
    <s v="Y"/>
    <m/>
    <m/>
    <m/>
    <s v="TBSP"/>
    <m/>
    <s v="Patricia"/>
    <m/>
    <m/>
    <m/>
    <m/>
    <m/>
    <m/>
    <m/>
    <m/>
    <m/>
    <m/>
    <s v="Collaborate"/>
    <m/>
    <m/>
    <n v="1"/>
    <m/>
    <x v="2"/>
  </r>
  <r>
    <x v="3"/>
    <s v="SCGL e Portal"/>
    <s v="New Operation"/>
    <m/>
    <s v="Service Improvement"/>
    <m/>
    <m/>
    <m/>
    <m/>
    <n v="1"/>
    <m/>
    <s v="M2"/>
    <s v="Complex"/>
    <s v="Y"/>
    <d v="2015-02-01T00:00:00"/>
    <d v="2015-07-01T00:00:00"/>
    <d v="2015-07-01T00:00:00"/>
    <s v="IT-One"/>
    <s v="A"/>
    <s v="Thaworn"/>
    <m/>
    <m/>
    <m/>
    <m/>
    <n v="4.97"/>
    <n v="0.1"/>
    <s v="C , Q"/>
    <m/>
    <m/>
    <s v="Co-create"/>
    <s v="Collaborate"/>
    <m/>
    <m/>
    <n v="1"/>
    <m/>
    <x v="2"/>
  </r>
  <r>
    <x v="3"/>
    <s v="Truck Queuing at Watbandai"/>
    <s v="Existing Operation"/>
    <m/>
    <s v="Internal Improvement"/>
    <m/>
    <m/>
    <m/>
    <n v="1"/>
    <m/>
    <m/>
    <s v="M1"/>
    <s v="Complex"/>
    <s v="Y"/>
    <m/>
    <m/>
    <d v="2015-08-01T00:00:00"/>
    <s v="IT-One"/>
    <s v="B"/>
    <s v="Nattawut"/>
    <m/>
    <m/>
    <m/>
    <m/>
    <n v="0.4"/>
    <m/>
    <s v="Q"/>
    <m/>
    <m/>
    <s v="-"/>
    <s v="Collaborate"/>
    <m/>
    <n v="1"/>
    <m/>
    <m/>
    <x v="4"/>
  </r>
  <r>
    <x v="4"/>
    <s v="Product Return System (Reverse Logistics System)"/>
    <s v="New Operation"/>
    <s v="on progress 2016"/>
    <s v="Service Improvement"/>
    <m/>
    <m/>
    <m/>
    <m/>
    <n v="1"/>
    <m/>
    <s v="M2"/>
    <s v="Complex"/>
    <s v="Y"/>
    <m/>
    <d v="2016-05-01T00:00:00"/>
    <m/>
    <s v="BN Auto ID"/>
    <m/>
    <s v="Tanaphon"/>
    <m/>
    <m/>
    <m/>
    <m/>
    <m/>
    <m/>
    <m/>
    <m/>
    <m/>
    <m/>
    <s v="Collaborate"/>
    <m/>
    <m/>
    <m/>
    <n v="1"/>
    <x v="3"/>
  </r>
  <r>
    <x v="3"/>
    <s v="TMS-OV: Indonesia"/>
    <s v="Existing Operation"/>
    <m/>
    <s v="Service Roll-out"/>
    <m/>
    <m/>
    <m/>
    <n v="1"/>
    <m/>
    <m/>
    <s v="M1"/>
    <s v="Simple"/>
    <s v="Y"/>
    <d v="2015-03-16T00:00:00"/>
    <d v="2015-05-01T00:00:00"/>
    <d v="2015-05-01T00:00:00"/>
    <s v="Self Develop"/>
    <s v="A"/>
    <s v="Sarun"/>
    <m/>
    <m/>
    <m/>
    <m/>
    <n v="0"/>
    <m/>
    <s v="D"/>
    <m/>
    <s v="Simplify"/>
    <m/>
    <s v="Collaborate"/>
    <m/>
    <m/>
    <m/>
    <n v="1"/>
    <x v="3"/>
  </r>
  <r>
    <x v="3"/>
    <s v="TMS-OV: Laos"/>
    <s v="Existing Operation"/>
    <m/>
    <s v="Service Roll-out"/>
    <m/>
    <m/>
    <m/>
    <n v="1"/>
    <m/>
    <m/>
    <s v="M1"/>
    <s v="Simple"/>
    <s v="Y"/>
    <d v="2015-08-01T00:00:00"/>
    <d v="2015-12-01T00:00:00"/>
    <d v="2015-12-01T00:00:00"/>
    <s v="Self Develop"/>
    <s v="A"/>
    <s v="Sarun"/>
    <m/>
    <m/>
    <m/>
    <m/>
    <n v="0"/>
    <m/>
    <s v="D"/>
    <m/>
    <s v="Simplify"/>
    <m/>
    <s v="Collaborate"/>
    <m/>
    <m/>
    <m/>
    <n v="1"/>
    <x v="3"/>
  </r>
  <r>
    <x v="3"/>
    <s v="Mobille proof of delivery"/>
    <s v="New Customer"/>
    <m/>
    <s v="New Business"/>
    <m/>
    <m/>
    <m/>
    <n v="1"/>
    <m/>
    <m/>
    <s v="M1"/>
    <s v="Complex"/>
    <s v="Y"/>
    <d v="2015-05-01T00:00:00"/>
    <d v="2015-07-01T00:00:00"/>
    <d v="2015-07-01T00:00:00"/>
    <s v="G-Able"/>
    <s v="C"/>
    <s v="Mongkolchai"/>
    <m/>
    <m/>
    <m/>
    <m/>
    <n v="1"/>
    <s v="1.SCGL cost saving 160,000 baht/month_x000a_2.Customer cost saving 160,000 baht/month"/>
    <s v="Quality"/>
    <m/>
    <m/>
    <m/>
    <s v="Collaborate"/>
    <m/>
    <m/>
    <m/>
    <n v="1"/>
    <x v="3"/>
  </r>
  <r>
    <x v="3"/>
    <s v="TMS Server Upgrade"/>
    <s v="Existing Operation"/>
    <m/>
    <s v="Internal Improvement"/>
    <m/>
    <m/>
    <m/>
    <m/>
    <m/>
    <n v="1"/>
    <s v="M3"/>
    <s v="Complex"/>
    <s v="Y"/>
    <d v="2015-10-01T00:00:00"/>
    <d v="2015-12-01T00:00:00"/>
    <d v="2015-01-19T00:00:00"/>
    <s v="Nex Tech"/>
    <s v="B"/>
    <s v="Chokchai"/>
    <m/>
    <m/>
    <m/>
    <m/>
    <n v="4.5"/>
    <m/>
    <s v="C"/>
    <m/>
    <s v="Simplify"/>
    <m/>
    <m/>
    <n v="1"/>
    <m/>
    <m/>
    <m/>
    <x v="1"/>
  </r>
  <r>
    <x v="3"/>
    <s v="TMS - TPE"/>
    <s v="Existing Operation"/>
    <m/>
    <s v="Internal Improvement"/>
    <m/>
    <m/>
    <m/>
    <n v="1"/>
    <m/>
    <m/>
    <s v="M1"/>
    <s v="Complex"/>
    <s v="Y"/>
    <d v="2015-03-01T00:00:00"/>
    <d v="2015-11-01T00:00:00"/>
    <d v="2015-12-01T00:00:00"/>
    <s v="IT-One"/>
    <m/>
    <s v="Eakapon"/>
    <m/>
    <m/>
    <m/>
    <m/>
    <n v="4.5"/>
    <m/>
    <s v="D"/>
    <m/>
    <s v="-"/>
    <s v="Co-create"/>
    <s v="Collaborate"/>
    <n v="1"/>
    <m/>
    <m/>
    <m/>
    <x v="1"/>
  </r>
  <r>
    <x v="4"/>
    <s v="CNV (CFR no VAT)"/>
    <s v="Existing Operation"/>
    <s v="on progress 2016"/>
    <s v="Internal Improvement"/>
    <m/>
    <m/>
    <m/>
    <m/>
    <n v="1"/>
    <m/>
    <s v="M2"/>
    <s v="Complex"/>
    <s v="Y"/>
    <d v="2016-01-01T00:00:00"/>
    <d v="2016-05-01T00:00:00"/>
    <d v="2016-05-01T00:00:00"/>
    <s v="IT-One"/>
    <s v="A"/>
    <s v="Thanasin"/>
    <m/>
    <m/>
    <m/>
    <m/>
    <n v="8"/>
    <m/>
    <m/>
    <m/>
    <s v="Simplify"/>
    <s v="Co-create"/>
    <s v="Collaborate"/>
    <m/>
    <n v="1"/>
    <m/>
    <m/>
    <x v="4"/>
  </r>
  <r>
    <x v="3"/>
    <s v="CPAC Net Interface"/>
    <s v="Customer Requirement"/>
    <m/>
    <s v="Service Improvement"/>
    <m/>
    <m/>
    <m/>
    <n v="1"/>
    <m/>
    <m/>
    <s v="M1"/>
    <s v="Complex"/>
    <s v="Y"/>
    <d v="2015-04-01T00:00:00"/>
    <d v="2015-08-01T00:00:00"/>
    <d v="2015-08-01T00:00:00"/>
    <s v="IT-One"/>
    <s v="A"/>
    <s v="Thanasin"/>
    <m/>
    <m/>
    <m/>
    <m/>
    <n v="1.7"/>
    <m/>
    <m/>
    <m/>
    <s v="Combine"/>
    <s v="Co-create"/>
    <s v="Collaborate"/>
    <n v="1"/>
    <m/>
    <m/>
    <m/>
    <x v="1"/>
  </r>
  <r>
    <x v="3"/>
    <s v="IT system for Hino"/>
    <s v="New Customer"/>
    <m/>
    <s v="Service Roll-out"/>
    <m/>
    <m/>
    <m/>
    <m/>
    <n v="1"/>
    <m/>
    <s v="M2"/>
    <s v="Simple"/>
    <s v="Y"/>
    <d v="2015-01-01T00:00:00"/>
    <d v="2015-02-14T00:00:00"/>
    <d v="2015-02-14T00:00:00"/>
    <s v="Self Develop"/>
    <s v="A"/>
    <s v="Mongkolchai"/>
    <m/>
    <m/>
    <m/>
    <m/>
    <n v="0.01"/>
    <s v="1.SCGL cost saving 1.665 baht/month (employee 1 persons)"/>
    <s v="D"/>
    <m/>
    <m/>
    <s v="Co-create"/>
    <s v="Collaborate"/>
    <m/>
    <n v="1"/>
    <m/>
    <m/>
    <x v="4"/>
  </r>
  <r>
    <x v="3"/>
    <s v="Rack Sensor for Mitr Phuviang"/>
    <s v="Customer Requirement"/>
    <m/>
    <s v="Service Improvement"/>
    <m/>
    <m/>
    <m/>
    <n v="1"/>
    <m/>
    <m/>
    <s v="M1"/>
    <s v="Simple"/>
    <s v="Y"/>
    <m/>
    <m/>
    <m/>
    <s v="WIT Innovation"/>
    <m/>
    <s v="Noppat"/>
    <m/>
    <m/>
    <m/>
    <m/>
    <m/>
    <m/>
    <m/>
    <m/>
    <m/>
    <m/>
    <s v="Collaborate"/>
    <m/>
    <m/>
    <m/>
    <n v="1"/>
    <x v="3"/>
  </r>
  <r>
    <x v="3"/>
    <s v="Mobile app for GPS"/>
    <s v="Sustain Growth"/>
    <m/>
    <s v="HVA"/>
    <m/>
    <m/>
    <m/>
    <m/>
    <n v="1"/>
    <m/>
    <s v="M2"/>
    <s v="Simple"/>
    <s v="Y"/>
    <d v="2015-02-01T00:00:00"/>
    <d v="2015-07-01T00:00:00"/>
    <d v="2015-07-01T00:00:00"/>
    <s v="X-Sense"/>
    <m/>
    <s v="Eakapon"/>
    <m/>
    <m/>
    <m/>
    <m/>
    <n v="0"/>
    <m/>
    <s v="D"/>
    <m/>
    <s v="-"/>
    <m/>
    <m/>
    <m/>
    <m/>
    <n v="1"/>
    <m/>
    <x v="2"/>
  </r>
  <r>
    <x v="3"/>
    <s v="IT system for Mitsu Fuso"/>
    <s v="New Customer"/>
    <m/>
    <s v="Service Roll-out"/>
    <m/>
    <m/>
    <m/>
    <m/>
    <n v="1"/>
    <m/>
    <s v="M2"/>
    <s v="Simple"/>
    <s v="Y"/>
    <d v="2015-04-01T00:00:00"/>
    <d v="2015-05-01T00:00:00"/>
    <d v="2015-05-01T00:00:00"/>
    <s v="BN Auto ID"/>
    <s v="A"/>
    <s v="Mongkolchai"/>
    <m/>
    <m/>
    <m/>
    <m/>
    <n v="0.08"/>
    <s v="1.SCGL cost saving 2,505 baht/month (employee 1 persons)"/>
    <s v="D"/>
    <m/>
    <m/>
    <s v="Co-create"/>
    <s v="Collaborate"/>
    <m/>
    <n v="1"/>
    <m/>
    <m/>
    <x v="4"/>
  </r>
  <r>
    <x v="4"/>
    <s v="Cross-docking system at CDC Wangnoi"/>
    <s v="New Operation"/>
    <s v="on progress 2016"/>
    <s v="Service Improvement"/>
    <m/>
    <m/>
    <m/>
    <m/>
    <n v="1"/>
    <m/>
    <s v="M2"/>
    <s v="Complex"/>
    <s v="-"/>
    <d v="2016-02-01T00:00:00"/>
    <d v="2016-08-01T00:00:00"/>
    <m/>
    <s v="Kasco"/>
    <m/>
    <s v="Thaworn"/>
    <m/>
    <m/>
    <m/>
    <m/>
    <n v="1.1000000000000001"/>
    <m/>
    <s v="C , Q"/>
    <m/>
    <m/>
    <s v="Co-create"/>
    <s v="Collaborate"/>
    <n v="1"/>
    <m/>
    <m/>
    <m/>
    <x v="1"/>
  </r>
  <r>
    <x v="4"/>
    <s v="Import-Export Visibility Platform - Bright &amp; Shine Project"/>
    <m/>
    <m/>
    <s v="Service Improvement"/>
    <m/>
    <m/>
    <m/>
    <m/>
    <n v="1"/>
    <m/>
    <s v="M2"/>
    <s v="Complex"/>
    <m/>
    <d v="2014-03-01T00:00:00"/>
    <d v="2014-08-01T00:00:00"/>
    <d v="2014-09-01T00:00:00"/>
    <s v="IT-One"/>
    <s v="B"/>
    <s v="Nattawut"/>
    <m/>
    <m/>
    <m/>
    <m/>
    <n v="4.0999999999999996"/>
    <m/>
    <s v="Q"/>
    <m/>
    <m/>
    <s v="-"/>
    <s v="Collaborate"/>
    <m/>
    <m/>
    <n v="1"/>
    <m/>
    <x v="2"/>
  </r>
  <r>
    <x v="4"/>
    <s v="Medium WMS"/>
    <m/>
    <m/>
    <s v="Service Improvement"/>
    <m/>
    <m/>
    <m/>
    <m/>
    <n v="1"/>
    <m/>
    <s v="M2"/>
    <s v="Complex"/>
    <m/>
    <d v="2016-03-01T00:00:00"/>
    <d v="2016-10-01T00:00:00"/>
    <m/>
    <s v="FulFill"/>
    <m/>
    <s v="Thaworn"/>
    <m/>
    <m/>
    <m/>
    <m/>
    <n v="1.2"/>
    <m/>
    <s v="Q"/>
    <m/>
    <m/>
    <m/>
    <m/>
    <n v="1"/>
    <m/>
    <m/>
    <m/>
    <x v="1"/>
  </r>
  <r>
    <x v="4"/>
    <s v="e-ISO"/>
    <m/>
    <m/>
    <s v="Internal Improvement"/>
    <m/>
    <m/>
    <m/>
    <m/>
    <n v="1"/>
    <m/>
    <s v="M2"/>
    <s v="Simple"/>
    <m/>
    <m/>
    <d v="2016-05-01T00:00:00"/>
    <m/>
    <m/>
    <m/>
    <s v="Papatsorn"/>
    <m/>
    <m/>
    <m/>
    <m/>
    <m/>
    <m/>
    <m/>
    <m/>
    <m/>
    <m/>
    <s v="Collaborate"/>
    <m/>
    <m/>
    <n v="1"/>
    <m/>
    <x v="2"/>
  </r>
  <r>
    <x v="4"/>
    <s v="Business Intelligent"/>
    <m/>
    <m/>
    <s v="Internal Improvement"/>
    <m/>
    <m/>
    <m/>
    <m/>
    <m/>
    <n v="1"/>
    <s v="M3"/>
    <s v="Complex"/>
    <s v="Y"/>
    <s v="Mar-16"/>
    <s v="July-16"/>
    <s v="July-16"/>
    <s v="IT-One"/>
    <s v="A"/>
    <s v="Tatthep"/>
    <m/>
    <m/>
    <m/>
    <m/>
    <s v="5MB"/>
    <m/>
    <s v="Q"/>
    <m/>
    <s v="Combine"/>
    <m/>
    <s v="Collaborate"/>
    <m/>
    <m/>
    <n v="1"/>
    <m/>
    <x v="2"/>
  </r>
  <r>
    <x v="4"/>
    <s v="IT-Oversea System Platform"/>
    <m/>
    <m/>
    <s v="Service Roll-out"/>
    <m/>
    <m/>
    <m/>
    <m/>
    <n v="1"/>
    <m/>
    <s v="M2"/>
    <s v="Complex"/>
    <m/>
    <d v="2016-06-16T00:00:00"/>
    <d v="2016-12-01T00:00:00"/>
    <d v="2016-12-01T00:00:00"/>
    <s v="Self Develop"/>
    <m/>
    <s v="Sarun"/>
    <m/>
    <m/>
    <m/>
    <m/>
    <m/>
    <m/>
    <m/>
    <m/>
    <m/>
    <m/>
    <s v="Collaborate"/>
    <n v="1"/>
    <m/>
    <m/>
    <m/>
    <x v="1"/>
  </r>
  <r>
    <x v="4"/>
    <s v="SCGL GPS Interface Improvement"/>
    <m/>
    <m/>
    <s v="Internal Improvement"/>
    <m/>
    <m/>
    <m/>
    <m/>
    <m/>
    <n v="1"/>
    <s v="M3"/>
    <s v="Complex"/>
    <s v="Y"/>
    <d v="2015-03-01T00:00:00"/>
    <d v="2016-07-01T00:00:00"/>
    <d v="2016-06-01T00:00:00"/>
    <s v="IT-One"/>
    <s v="A"/>
    <s v="Eakapon"/>
    <m/>
    <m/>
    <m/>
    <m/>
    <n v="3"/>
    <m/>
    <s v="D"/>
    <m/>
    <s v="Combine"/>
    <m/>
    <m/>
    <m/>
    <m/>
    <n v="1"/>
    <m/>
    <x v="2"/>
  </r>
  <r>
    <x v="4"/>
    <s v="Supply Chain Visibility"/>
    <m/>
    <m/>
    <s v="Service Improvement"/>
    <m/>
    <m/>
    <m/>
    <m/>
    <n v="1"/>
    <m/>
    <s v="M2"/>
    <s v="Complex"/>
    <m/>
    <m/>
    <d v="2016-10-01T00:00:00"/>
    <m/>
    <s v="ABL"/>
    <m/>
    <s v="Eakapon"/>
    <m/>
    <m/>
    <m/>
    <m/>
    <m/>
    <m/>
    <m/>
    <m/>
    <m/>
    <m/>
    <s v="Collaborate"/>
    <m/>
    <m/>
    <n v="1"/>
    <m/>
    <x v="2"/>
  </r>
  <r>
    <x v="4"/>
    <s v="Consolidate Platform"/>
    <m/>
    <m/>
    <s v="Internal Improvement"/>
    <m/>
    <m/>
    <m/>
    <m/>
    <n v="1"/>
    <m/>
    <s v="M2"/>
    <s v="Complex"/>
    <m/>
    <d v="2016-08-01T00:00:00"/>
    <d v="2017-01-01T00:00:00"/>
    <m/>
    <s v="ABL"/>
    <m/>
    <s v="Pakamon"/>
    <m/>
    <m/>
    <m/>
    <m/>
    <n v="0.93"/>
    <s v="1.SCGL cost saving 3,900 baht/month/Hub"/>
    <s v="Q"/>
    <m/>
    <m/>
    <m/>
    <s v="Collaborate"/>
    <m/>
    <n v="1"/>
    <m/>
    <m/>
    <x v="4"/>
  </r>
  <r>
    <x v="4"/>
    <s v="Logistics e-Commerce"/>
    <m/>
    <m/>
    <s v="New Business"/>
    <m/>
    <m/>
    <m/>
    <m/>
    <n v="1"/>
    <m/>
    <s v="M2"/>
    <s v="Complex"/>
    <m/>
    <d v="2016-10-01T00:00:00"/>
    <d v="2017-04-01T00:00:00"/>
    <m/>
    <s v="TBC"/>
    <m/>
    <s v="Mongkolchai"/>
    <m/>
    <m/>
    <m/>
    <m/>
    <m/>
    <m/>
    <s v="D"/>
    <m/>
    <m/>
    <s v="Co-create"/>
    <s v="Collaborate"/>
    <m/>
    <m/>
    <n v="1"/>
    <m/>
    <x v="2"/>
  </r>
  <r>
    <x v="4"/>
    <s v="Carrier Management System"/>
    <m/>
    <m/>
    <s v="Internal Improvement"/>
    <m/>
    <m/>
    <m/>
    <m/>
    <n v="1"/>
    <m/>
    <s v="M2"/>
    <s v="Complex"/>
    <m/>
    <m/>
    <d v="2016-11-01T00:00:00"/>
    <m/>
    <m/>
    <m/>
    <s v="Nantanit"/>
    <m/>
    <m/>
    <m/>
    <m/>
    <n v="4.49"/>
    <s v="15960 per month"/>
    <s v="Q"/>
    <m/>
    <m/>
    <s v="Co-create"/>
    <s v="Collaborate"/>
    <m/>
    <n v="1"/>
    <m/>
    <m/>
    <x v="4"/>
  </r>
  <r>
    <x v="4"/>
    <s v="VMI-Cement Bulk for Dealer"/>
    <m/>
    <m/>
    <s v="Service Improvement"/>
    <m/>
    <m/>
    <m/>
    <n v="1"/>
    <m/>
    <m/>
    <s v="M1"/>
    <s v="Complex"/>
    <m/>
    <d v="2016-01-01T00:00:00"/>
    <d v="2016-12-01T00:00:00"/>
    <m/>
    <m/>
    <m/>
    <s v="Thanasin"/>
    <m/>
    <m/>
    <m/>
    <m/>
    <m/>
    <m/>
    <m/>
    <m/>
    <s v="Simplify"/>
    <s v="Co-create"/>
    <s v="Collaborate"/>
    <m/>
    <m/>
    <n v="1"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5">
  <r>
    <s v="Accounting Web"/>
    <x v="0"/>
    <x v="0"/>
  </r>
  <r>
    <s v="Digital Map"/>
    <x v="0"/>
    <x v="1"/>
  </r>
  <r>
    <s v="GPS-Tracking"/>
    <x v="0"/>
    <x v="1"/>
  </r>
  <r>
    <s v="OSS"/>
    <x v="0"/>
    <x v="2"/>
  </r>
  <r>
    <s v="SCTL Link"/>
    <x v="0"/>
    <x v="0"/>
  </r>
  <r>
    <s v="TMS"/>
    <x v="0"/>
    <x v="0"/>
  </r>
  <r>
    <s v="Document Return"/>
    <x v="1"/>
    <x v="1"/>
  </r>
  <r>
    <s v="SAP"/>
    <x v="1"/>
    <x v="1"/>
  </r>
  <r>
    <s v="SAP-Integration"/>
    <x v="2"/>
    <x v="1"/>
  </r>
  <r>
    <s v="TROK"/>
    <x v="2"/>
    <x v="2"/>
  </r>
  <r>
    <s v="VMI"/>
    <x v="2"/>
    <x v="1"/>
  </r>
  <r>
    <s v="DEM-DES"/>
    <x v="3"/>
    <x v="1"/>
  </r>
  <r>
    <s v="WOEX"/>
    <x v="3"/>
    <x v="1"/>
  </r>
  <r>
    <s v="CCTV"/>
    <x v="4"/>
    <x v="2"/>
  </r>
  <r>
    <s v="DMS"/>
    <x v="4"/>
    <x v="1"/>
  </r>
  <r>
    <s v="ESCOM"/>
    <x v="4"/>
    <x v="2"/>
  </r>
  <r>
    <s v="Queuing System @TCG"/>
    <x v="4"/>
    <x v="1"/>
  </r>
  <r>
    <s v="SCGL Web"/>
    <x v="4"/>
    <x v="2"/>
  </r>
  <r>
    <s v="LCC"/>
    <x v="5"/>
    <x v="1"/>
  </r>
  <r>
    <s v="WSA"/>
    <x v="5"/>
    <x v="2"/>
  </r>
  <r>
    <s v="Carrier Management System"/>
    <x v="6"/>
    <x v="1"/>
  </r>
  <r>
    <s v="TMS-C"/>
    <x v="6"/>
    <x v="1"/>
  </r>
  <r>
    <s v="Claim &amp; Complaint"/>
    <x v="7"/>
    <x v="1"/>
  </r>
  <r>
    <s v="SCV"/>
    <x v="7"/>
    <x v="1"/>
  </r>
  <r>
    <s v="WMS"/>
    <x v="7"/>
    <x v="0"/>
  </r>
  <r>
    <s v="Next-Day"/>
    <x v="8"/>
    <x v="0"/>
  </r>
  <r>
    <s v="Sale Report"/>
    <x v="8"/>
    <x v="1"/>
  </r>
  <r>
    <s v="CPAC Net"/>
    <x v="9"/>
    <x v="1"/>
  </r>
  <r>
    <s v="EWM"/>
    <x v="9"/>
    <x v="0"/>
  </r>
  <r>
    <s v="POD"/>
    <x v="9"/>
    <x v="0"/>
  </r>
  <r>
    <s v="Rack Sensor"/>
    <x v="9"/>
    <x v="2"/>
  </r>
  <r>
    <s v="Reverse Logistics"/>
    <x v="9"/>
    <x v="1"/>
  </r>
  <r>
    <s v="SCGL e Portal"/>
    <x v="9"/>
    <x v="0"/>
  </r>
  <r>
    <s v="TMS OV"/>
    <x v="9"/>
    <x v="0"/>
  </r>
  <r>
    <s v="Truck Inspection"/>
    <x v="9"/>
    <x v="1"/>
  </r>
  <r>
    <s v="Truck Queuing at Watbandai"/>
    <x v="9"/>
    <x v="1"/>
  </r>
  <r>
    <s v="Insurance"/>
    <x v="9"/>
    <x v="2"/>
  </r>
  <r>
    <s v="Consolidated"/>
    <x v="10"/>
    <x v="0"/>
  </r>
  <r>
    <s v="CrossDocking"/>
    <x v="10"/>
    <x v="0"/>
  </r>
  <r>
    <s v="DWH"/>
    <x v="10"/>
    <x v="1"/>
  </r>
  <r>
    <s v="e-ISO"/>
    <x v="10"/>
    <x v="2"/>
  </r>
  <r>
    <s v="GPS-Interface"/>
    <x v="10"/>
    <x v="1"/>
  </r>
  <r>
    <s v="TMS TPE"/>
    <x v="10"/>
    <x v="0"/>
  </r>
  <r>
    <s v="Logistics e-Commerce"/>
    <x v="11"/>
    <x v="0"/>
  </r>
  <r>
    <s v="OTM"/>
    <x v="11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0">
  <r>
    <x v="0"/>
    <s v="GPS Interface for TPC"/>
    <s v="Customer Requirement"/>
    <m/>
    <x v="0"/>
    <m/>
    <x v="0"/>
    <m/>
    <m/>
    <m/>
    <m/>
    <m/>
    <m/>
    <m/>
  </r>
  <r>
    <x v="0"/>
    <s v="Queuing System @TCG"/>
    <s v="Customer Requirement"/>
    <m/>
    <x v="0"/>
    <m/>
    <x v="0"/>
    <m/>
    <m/>
    <m/>
    <m/>
    <m/>
    <m/>
    <m/>
  </r>
  <r>
    <x v="0"/>
    <s v="RFID Enhancement (เหมืองแม่ทาน)"/>
    <s v="Existing Operation"/>
    <m/>
    <x v="0"/>
    <m/>
    <x v="0"/>
    <m/>
    <m/>
    <m/>
    <m/>
    <m/>
    <m/>
    <m/>
  </r>
  <r>
    <x v="0"/>
    <s v="ปรับปรุง Web Intranet/Internet"/>
    <s v="Existing Operation"/>
    <m/>
    <x v="0"/>
    <m/>
    <x v="0"/>
    <m/>
    <m/>
    <m/>
    <m/>
    <m/>
    <m/>
    <m/>
  </r>
  <r>
    <x v="0"/>
    <s v="ESC Network Enhancement"/>
    <s v="Existing Operation"/>
    <m/>
    <x v="0"/>
    <m/>
    <x v="0"/>
    <m/>
    <m/>
    <m/>
    <m/>
    <m/>
    <m/>
    <m/>
  </r>
  <r>
    <x v="0"/>
    <s v="CCTV for Bulk Operation"/>
    <s v="Existing Operation"/>
    <m/>
    <x v="0"/>
    <m/>
    <x v="0"/>
    <m/>
    <m/>
    <m/>
    <m/>
    <m/>
    <m/>
    <m/>
  </r>
  <r>
    <x v="0"/>
    <s v="Server Consolidation"/>
    <s v="Existing Operation"/>
    <m/>
    <x v="0"/>
    <m/>
    <x v="0"/>
    <m/>
    <m/>
    <m/>
    <m/>
    <m/>
    <m/>
    <m/>
  </r>
  <r>
    <x v="0"/>
    <s v="Order Management (Multi-Shipment Order): Delivery Management"/>
    <s v="New Operation"/>
    <m/>
    <x v="0"/>
    <m/>
    <x v="0"/>
    <m/>
    <m/>
    <m/>
    <m/>
    <m/>
    <m/>
    <m/>
  </r>
  <r>
    <x v="0"/>
    <s v="Mobile Camera Record for Container Management"/>
    <s v="New Operation"/>
    <m/>
    <x v="0"/>
    <m/>
    <x v="0"/>
    <m/>
    <m/>
    <m/>
    <m/>
    <m/>
    <m/>
    <m/>
  </r>
  <r>
    <x v="0"/>
    <s v="Logistics for Modular Home Solution"/>
    <s v="New Operation"/>
    <m/>
    <x v="0"/>
    <m/>
    <x v="0"/>
    <m/>
    <m/>
    <m/>
    <m/>
    <m/>
    <m/>
    <m/>
  </r>
  <r>
    <x v="0"/>
    <s v="RFID Coal Hub Mahachai"/>
    <s v="New Operation"/>
    <m/>
    <x v="0"/>
    <m/>
    <x v="0"/>
    <m/>
    <m/>
    <m/>
    <m/>
    <m/>
    <m/>
    <m/>
  </r>
  <r>
    <x v="0"/>
    <s v="SAP TPC @ ESC"/>
    <s v="Sustain Growth"/>
    <m/>
    <x v="0"/>
    <m/>
    <x v="0"/>
    <m/>
    <m/>
    <m/>
    <m/>
    <m/>
    <m/>
    <m/>
  </r>
  <r>
    <x v="1"/>
    <s v="Paper Count System"/>
    <s v="Customer Requirement"/>
    <m/>
    <x v="0"/>
    <m/>
    <x v="0"/>
    <m/>
    <m/>
    <m/>
    <m/>
    <m/>
    <m/>
    <m/>
  </r>
  <r>
    <x v="1"/>
    <s v="SCGL IPAD App"/>
    <s v="Customer Requirement"/>
    <m/>
    <x v="0"/>
    <m/>
    <x v="0"/>
    <m/>
    <m/>
    <m/>
    <m/>
    <m/>
    <m/>
    <m/>
  </r>
  <r>
    <x v="1"/>
    <s v="Digital Map Enhancement"/>
    <s v="Existing Operation"/>
    <m/>
    <x v="0"/>
    <m/>
    <x v="0"/>
    <m/>
    <m/>
    <m/>
    <m/>
    <m/>
    <m/>
    <m/>
  </r>
  <r>
    <x v="1"/>
    <s v="Business Performance Monitoring Website"/>
    <s v="Existing Operation"/>
    <m/>
    <x v="0"/>
    <m/>
    <x v="0"/>
    <m/>
    <m/>
    <m/>
    <m/>
    <m/>
    <m/>
    <m/>
  </r>
  <r>
    <x v="1"/>
    <s v="Handheld Barcode for TPC"/>
    <s v="Existing Operation"/>
    <m/>
    <x v="0"/>
    <m/>
    <x v="0"/>
    <m/>
    <m/>
    <m/>
    <m/>
    <m/>
    <m/>
    <m/>
  </r>
  <r>
    <x v="1"/>
    <s v="Desktop Mgt. (Control authorization)"/>
    <s v="Existing Operation"/>
    <m/>
    <x v="0"/>
    <m/>
    <x v="0"/>
    <m/>
    <m/>
    <m/>
    <m/>
    <m/>
    <m/>
    <m/>
  </r>
  <r>
    <x v="1"/>
    <s v="TPT System Improvement (CCTV)"/>
    <s v="Existing Operation"/>
    <m/>
    <x v="0"/>
    <m/>
    <x v="0"/>
    <m/>
    <m/>
    <m/>
    <m/>
    <m/>
    <m/>
    <m/>
  </r>
  <r>
    <x v="1"/>
    <s v="Doc. Return for TSTH"/>
    <s v="Existing Operation"/>
    <m/>
    <x v="0"/>
    <m/>
    <x v="0"/>
    <m/>
    <m/>
    <m/>
    <m/>
    <m/>
    <m/>
    <m/>
  </r>
  <r>
    <x v="1"/>
    <s v="CCTV for TROK"/>
    <s v="Existing Operation"/>
    <m/>
    <x v="0"/>
    <m/>
    <x v="0"/>
    <m/>
    <m/>
    <m/>
    <m/>
    <m/>
    <m/>
    <m/>
  </r>
  <r>
    <x v="1"/>
    <s v="Weight Scale Automation for ESC3"/>
    <s v="New Operation"/>
    <m/>
    <x v="0"/>
    <m/>
    <x v="0"/>
    <m/>
    <m/>
    <m/>
    <m/>
    <m/>
    <m/>
    <m/>
  </r>
  <r>
    <x v="1"/>
    <s v="WSA"/>
    <s v="New Operation"/>
    <m/>
    <x v="0"/>
    <m/>
    <x v="0"/>
    <m/>
    <m/>
    <m/>
    <m/>
    <m/>
    <m/>
    <m/>
  </r>
  <r>
    <x v="1"/>
    <s v="IT System for Waste Paper"/>
    <s v="New Operation"/>
    <m/>
    <x v="0"/>
    <m/>
    <x v="0"/>
    <m/>
    <m/>
    <m/>
    <m/>
    <m/>
    <m/>
    <m/>
  </r>
  <r>
    <x v="1"/>
    <s v="Safety Monitoring Center : War Room"/>
    <s v="Sustain Growth"/>
    <m/>
    <x v="0"/>
    <m/>
    <x v="0"/>
    <m/>
    <m/>
    <m/>
    <m/>
    <m/>
    <m/>
    <m/>
  </r>
  <r>
    <x v="1"/>
    <s v="GPS Lignite installation"/>
    <s v="Sustain Growth"/>
    <m/>
    <x v="0"/>
    <m/>
    <x v="0"/>
    <m/>
    <m/>
    <m/>
    <m/>
    <m/>
    <m/>
    <m/>
  </r>
  <r>
    <x v="2"/>
    <s v="GPS App for SFT"/>
    <s v="Customer Requirement"/>
    <m/>
    <x v="0"/>
    <m/>
    <x v="0"/>
    <m/>
    <m/>
    <m/>
    <m/>
    <m/>
    <m/>
    <m/>
  </r>
  <r>
    <x v="2"/>
    <s v="Carrier Billing Interface"/>
    <s v="Customer Requirement"/>
    <m/>
    <x v="0"/>
    <m/>
    <x v="0"/>
    <m/>
    <m/>
    <m/>
    <m/>
    <m/>
    <m/>
    <m/>
  </r>
  <r>
    <x v="2"/>
    <s v="SKIC Import/Export Operation"/>
    <s v="Customer Requirement"/>
    <m/>
    <x v="0"/>
    <m/>
    <x v="0"/>
    <m/>
    <m/>
    <m/>
    <m/>
    <m/>
    <m/>
    <m/>
  </r>
  <r>
    <x v="2"/>
    <s v="Operation Performance Web"/>
    <s v="Existing Operation"/>
    <m/>
    <x v="0"/>
    <m/>
    <x v="0"/>
    <m/>
    <m/>
    <m/>
    <m/>
    <m/>
    <m/>
    <m/>
  </r>
  <r>
    <x v="2"/>
    <s v="CCTV for Northern Operation"/>
    <s v="Existing Operation"/>
    <m/>
    <x v="0"/>
    <m/>
    <x v="0"/>
    <m/>
    <m/>
    <m/>
    <m/>
    <m/>
    <m/>
    <m/>
  </r>
  <r>
    <x v="2"/>
    <s v="Shipment Barcode"/>
    <s v="Existing Operation"/>
    <m/>
    <x v="0"/>
    <m/>
    <x v="0"/>
    <m/>
    <m/>
    <m/>
    <m/>
    <m/>
    <m/>
    <m/>
  </r>
  <r>
    <x v="2"/>
    <s v="Interface GPS Tipparath"/>
    <s v="Existing Operation"/>
    <m/>
    <x v="0"/>
    <m/>
    <x v="0"/>
    <m/>
    <m/>
    <m/>
    <m/>
    <m/>
    <m/>
    <m/>
  </r>
  <r>
    <x v="2"/>
    <s v="New SAP Pricing"/>
    <s v="Existing Operation"/>
    <m/>
    <x v="0"/>
    <m/>
    <x v="0"/>
    <m/>
    <m/>
    <m/>
    <m/>
    <m/>
    <m/>
    <m/>
  </r>
  <r>
    <x v="2"/>
    <s v="MCR Enhancement support Yard management, Monitor Dashboard"/>
    <s v="Existing Operation"/>
    <m/>
    <x v="0"/>
    <m/>
    <x v="0"/>
    <m/>
    <m/>
    <m/>
    <m/>
    <m/>
    <m/>
    <m/>
  </r>
  <r>
    <x v="2"/>
    <s v="E Document return"/>
    <s v="New Operation"/>
    <m/>
    <x v="0"/>
    <m/>
    <x v="0"/>
    <m/>
    <m/>
    <m/>
    <m/>
    <m/>
    <m/>
    <m/>
  </r>
  <r>
    <x v="2"/>
    <s v="Warehouse Management System for Klongluang"/>
    <s v="New Operation"/>
    <m/>
    <x v="0"/>
    <m/>
    <x v="0"/>
    <m/>
    <m/>
    <m/>
    <m/>
    <m/>
    <m/>
    <m/>
  </r>
  <r>
    <x v="2"/>
    <s v="Logistics system in South China"/>
    <s v="New Operation"/>
    <m/>
    <x v="0"/>
    <m/>
    <x v="0"/>
    <m/>
    <m/>
    <m/>
    <m/>
    <m/>
    <m/>
    <m/>
  </r>
  <r>
    <x v="2"/>
    <s v="Proof of Delivery"/>
    <s v="New Operation"/>
    <m/>
    <x v="0"/>
    <m/>
    <x v="0"/>
    <m/>
    <m/>
    <m/>
    <m/>
    <m/>
    <m/>
    <m/>
  </r>
  <r>
    <x v="2"/>
    <s v="TPT System Improvement (MCR)"/>
    <s v="New Operation"/>
    <m/>
    <x v="0"/>
    <m/>
    <x v="0"/>
    <m/>
    <m/>
    <m/>
    <m/>
    <m/>
    <m/>
    <m/>
  </r>
  <r>
    <x v="2"/>
    <s v="System Integration with SCG Chemical"/>
    <s v="Sustain Growth"/>
    <m/>
    <x v="0"/>
    <m/>
    <x v="0"/>
    <m/>
    <m/>
    <m/>
    <m/>
    <m/>
    <m/>
    <m/>
  </r>
  <r>
    <x v="2"/>
    <s v="PO Interfacing"/>
    <s v="Sustain Growth"/>
    <m/>
    <x v="0"/>
    <m/>
    <x v="0"/>
    <m/>
    <m/>
    <m/>
    <m/>
    <m/>
    <m/>
    <m/>
  </r>
  <r>
    <x v="3"/>
    <s v="TPC Interface@hub"/>
    <s v="Customer Requirement"/>
    <s v="Yui"/>
    <x v="1"/>
    <s v="Tatthep"/>
    <x v="1"/>
    <m/>
    <m/>
    <m/>
    <m/>
    <m/>
    <m/>
    <m/>
  </r>
  <r>
    <x v="3"/>
    <s v="SAP PI Implementation to replace P2P Integration with SAP R/3"/>
    <s v="Existing Operation"/>
    <s v="Sien"/>
    <x v="2"/>
    <s v="Thanasin"/>
    <x v="1"/>
    <m/>
    <m/>
    <s v="Fail"/>
    <m/>
    <s v="Yes"/>
    <m/>
    <m/>
  </r>
  <r>
    <x v="3"/>
    <s v="Document Management System: Roll-out"/>
    <s v="Existing Operation"/>
    <s v="Bas"/>
    <x v="2"/>
    <s v="Thanasin"/>
    <x v="1"/>
    <m/>
    <m/>
    <m/>
    <m/>
    <s v="Yes"/>
    <m/>
    <m/>
  </r>
  <r>
    <x v="3"/>
    <s v="TROK web tracking"/>
    <s v="Existing Operation"/>
    <s v="Fon"/>
    <x v="2"/>
    <s v="Mongkolchai"/>
    <x v="2"/>
    <m/>
    <m/>
    <m/>
    <m/>
    <m/>
    <m/>
    <m/>
  </r>
  <r>
    <x v="3"/>
    <s v="New billing"/>
    <s v="Existing Operation"/>
    <s v="Nan"/>
    <x v="2"/>
    <s v="Thanasin"/>
    <x v="1"/>
    <m/>
    <m/>
    <m/>
    <m/>
    <m/>
    <m/>
    <m/>
  </r>
  <r>
    <x v="3"/>
    <s v="New Claim &amp; Complaint System"/>
    <s v="Existing Operation"/>
    <s v="Nantanit"/>
    <x v="2"/>
    <s v="Mongkolchai"/>
    <x v="1"/>
    <m/>
    <m/>
    <m/>
    <m/>
    <m/>
    <m/>
    <m/>
  </r>
  <r>
    <x v="3"/>
    <s v="System integration with Vitamilk"/>
    <s v="New Customer"/>
    <s v="X"/>
    <x v="1"/>
    <s v="Mongkolchai"/>
    <x v="1"/>
    <m/>
    <m/>
    <m/>
    <m/>
    <m/>
    <m/>
    <m/>
  </r>
  <r>
    <x v="3"/>
    <s v="Kubota system Phase I"/>
    <s v="New Customer"/>
    <s v="X"/>
    <x v="1"/>
    <s v="Mongkolchai"/>
    <x v="1"/>
    <m/>
    <m/>
    <m/>
    <m/>
    <s v="Yes"/>
    <m/>
    <m/>
  </r>
  <r>
    <x v="3"/>
    <s v="Kubota system Phase II"/>
    <s v="New Customer"/>
    <s v="X"/>
    <x v="1"/>
    <s v="Mongkolchai"/>
    <x v="1"/>
    <m/>
    <m/>
    <m/>
    <m/>
    <m/>
    <m/>
    <m/>
  </r>
  <r>
    <x v="3"/>
    <s v="GPS Solution for Cold Chain Business"/>
    <s v="New Customer"/>
    <s v="Eak"/>
    <x v="2"/>
    <s v="Mongkolchai"/>
    <x v="1"/>
    <m/>
    <m/>
    <m/>
    <m/>
    <m/>
    <m/>
    <m/>
  </r>
  <r>
    <x v="3"/>
    <s v="Setup WMS and IT infrastructure at RDC Khonkaen"/>
    <s v="New Operation"/>
    <s v="Meng"/>
    <x v="1"/>
    <s v="Thaworn"/>
    <x v="2"/>
    <m/>
    <m/>
    <m/>
    <m/>
    <m/>
    <m/>
    <m/>
  </r>
  <r>
    <x v="3"/>
    <s v="Setup ESC system at ESC4"/>
    <s v="New Operation"/>
    <s v="Chao"/>
    <x v="1"/>
    <s v="Thaworn"/>
    <x v="1"/>
    <m/>
    <m/>
    <m/>
    <m/>
    <m/>
    <m/>
    <m/>
  </r>
  <r>
    <x v="3"/>
    <s v="Supply Chain Visibility: Delivery plan, SCV - Phase I (Internal SCG)"/>
    <s v="Sustain Growth"/>
    <s v="Eak"/>
    <x v="2"/>
    <s v="Mongkolchai"/>
    <x v="1"/>
    <m/>
    <m/>
    <m/>
    <m/>
    <s v="Yes"/>
    <m/>
    <m/>
  </r>
  <r>
    <x v="3"/>
    <s v="Logistics Command Center"/>
    <s v="Sustain Growth"/>
    <s v="Eak"/>
    <x v="2"/>
    <s v="Mongkolchai"/>
    <x v="1"/>
    <m/>
    <m/>
    <m/>
    <m/>
    <s v="Yes"/>
    <m/>
    <m/>
  </r>
  <r>
    <x v="4"/>
    <s v="WMS for Mitrphuviang (MPV)"/>
    <s v="Customer Requirement"/>
    <s v="Ford"/>
    <x v="1"/>
    <s v="Thaworn"/>
    <x v="2"/>
    <m/>
    <m/>
    <m/>
    <m/>
    <m/>
    <m/>
    <m/>
  </r>
  <r>
    <x v="4"/>
    <s v="VMI for Affiliate Customer"/>
    <s v="Customer Requirement"/>
    <s v="Sien"/>
    <x v="2"/>
    <s v="Thanasin"/>
    <x v="1"/>
    <m/>
    <m/>
    <s v="Success"/>
    <m/>
    <m/>
    <m/>
    <m/>
  </r>
  <r>
    <x v="4"/>
    <s v="Accounting Web Upgrade"/>
    <s v="Existing Operation"/>
    <s v="Nan"/>
    <x v="2"/>
    <s v="Thanasin"/>
    <x v="1"/>
    <m/>
    <m/>
    <m/>
    <m/>
    <s v="Yes"/>
    <m/>
    <m/>
  </r>
  <r>
    <x v="4"/>
    <s v="Data Warehouse Upgrade: Pilot SAP Cambodia"/>
    <s v="Existing Operation"/>
    <s v="Joob"/>
    <x v="1"/>
    <s v="Tatthep"/>
    <x v="1"/>
    <m/>
    <m/>
    <m/>
    <m/>
    <s v="Yes"/>
    <m/>
    <m/>
  </r>
  <r>
    <x v="4"/>
    <s v="Automate report: Sales"/>
    <s v="Existing Operation"/>
    <s v="Joob"/>
    <x v="1"/>
    <s v="Tatthep"/>
    <x v="1"/>
    <m/>
    <m/>
    <m/>
    <m/>
    <m/>
    <m/>
    <m/>
  </r>
  <r>
    <x v="4"/>
    <s v="Automate report: Operation"/>
    <s v="Existing Operation"/>
    <s v="Joob"/>
    <x v="1"/>
    <s v="Tatthep"/>
    <x v="2"/>
    <m/>
    <m/>
    <m/>
    <m/>
    <m/>
    <m/>
    <m/>
  </r>
  <r>
    <x v="4"/>
    <s v="Claim &amp; Complaint Enhancement"/>
    <s v="Existing Operation"/>
    <s v="Nantanit"/>
    <x v="2"/>
    <s v="Mongkolchai"/>
    <x v="1"/>
    <m/>
    <m/>
    <m/>
    <m/>
    <s v="Yes"/>
    <m/>
    <m/>
  </r>
  <r>
    <x v="4"/>
    <s v="Transportation Web for Lao"/>
    <s v="Existing Operation"/>
    <s v="Sarun"/>
    <x v="1"/>
    <s v="Sarun"/>
    <x v="1"/>
    <m/>
    <m/>
    <m/>
    <m/>
    <m/>
    <m/>
    <m/>
  </r>
  <r>
    <x v="4"/>
    <s v="WMS for DC Rangsit"/>
    <s v="New Customer"/>
    <s v="Sarun"/>
    <x v="1"/>
    <s v="Sarun"/>
    <x v="1"/>
    <m/>
    <m/>
    <m/>
    <m/>
    <m/>
    <m/>
    <m/>
  </r>
  <r>
    <x v="4"/>
    <s v="WMS for Kubota Wangnoi"/>
    <s v="New Customer"/>
    <s v="Ford"/>
    <x v="2"/>
    <s v="Thaworn"/>
    <x v="1"/>
    <m/>
    <m/>
    <m/>
    <m/>
    <m/>
    <m/>
    <m/>
  </r>
  <r>
    <x v="4"/>
    <s v="IT solution for Kubota Spare Part"/>
    <s v="New Customer"/>
    <s v="X"/>
    <x v="1"/>
    <s v="Mongkolchai"/>
    <x v="1"/>
    <m/>
    <m/>
    <m/>
    <m/>
    <m/>
    <m/>
    <m/>
  </r>
  <r>
    <x v="4"/>
    <s v="WMS Kubota Lube"/>
    <s v="New Customer"/>
    <s v="Ford"/>
    <x v="2"/>
    <s v="Thaworn"/>
    <x v="1"/>
    <m/>
    <m/>
    <m/>
    <m/>
    <m/>
    <m/>
    <m/>
  </r>
  <r>
    <x v="4"/>
    <s v="SAP Cambodia Implementation"/>
    <s v="New Operation"/>
    <s v="Sarun"/>
    <x v="1"/>
    <s v="Sarun"/>
    <x v="1"/>
    <m/>
    <m/>
    <m/>
    <m/>
    <m/>
    <m/>
    <m/>
  </r>
  <r>
    <x v="4"/>
    <s v="GPS pilot test in Indonesia (ready-mix)"/>
    <s v="New Operation"/>
    <s v="Eak"/>
    <x v="2"/>
    <s v="Mongkolchai"/>
    <x v="1"/>
    <m/>
    <m/>
    <m/>
    <m/>
    <m/>
    <m/>
    <m/>
  </r>
  <r>
    <x v="4"/>
    <s v="SAP Extended Warehouse Management"/>
    <s v="New Operation"/>
    <s v="Meng"/>
    <x v="1"/>
    <s v="Thaworn"/>
    <x v="1"/>
    <m/>
    <m/>
    <m/>
    <m/>
    <s v="Yes"/>
    <m/>
    <m/>
  </r>
  <r>
    <x v="5"/>
    <s v="System Integration with TCG"/>
    <s v="Customer Requirement"/>
    <s v="Joob"/>
    <x v="1"/>
    <s v="Tatthep"/>
    <x v="3"/>
    <m/>
    <m/>
    <m/>
    <s v="Technical issue (Old DB Version not support new programming technic)"/>
    <s v="Yes (TCG Platform)"/>
    <m/>
    <s v="Business Architecture"/>
  </r>
  <r>
    <x v="6"/>
    <s v="CPAC Net Interface"/>
    <s v="Customer Requirement"/>
    <s v="Sien"/>
    <x v="2"/>
    <s v="Thanasin"/>
    <x v="1"/>
    <m/>
    <m/>
    <s v="Success"/>
    <m/>
    <m/>
    <m/>
    <s v="IT Operation"/>
  </r>
  <r>
    <x v="6"/>
    <s v="Rack Sensor for Mitr Phuviang"/>
    <s v="Customer Requirement"/>
    <s v="Arm"/>
    <x v="2"/>
    <s v="Nattawut"/>
    <x v="1"/>
    <m/>
    <m/>
    <m/>
    <m/>
    <m/>
    <m/>
    <s v="IT Operation"/>
  </r>
  <r>
    <x v="6"/>
    <s v="Import / Export Visibility Platform (Bright &amp; Shine) - Quick-win"/>
    <s v="Existing Operation"/>
    <s v="Arm"/>
    <x v="2"/>
    <s v="Nattawut"/>
    <x v="1"/>
    <m/>
    <m/>
    <m/>
    <m/>
    <s v="Yes"/>
    <m/>
    <s v="IT Operation"/>
  </r>
  <r>
    <x v="6"/>
    <s v="Truck Inspection"/>
    <s v="Existing Operation"/>
    <s v="Joob"/>
    <x v="1"/>
    <s v="Tatthep"/>
    <x v="1"/>
    <m/>
    <m/>
    <m/>
    <m/>
    <s v="Yes"/>
    <m/>
    <s v="Business Architecture"/>
  </r>
  <r>
    <x v="6"/>
    <s v="Truck Queuing at Watbandai"/>
    <s v="Existing Operation"/>
    <s v="Pong"/>
    <x v="2"/>
    <s v="Nattawut"/>
    <x v="1"/>
    <m/>
    <m/>
    <m/>
    <m/>
    <m/>
    <m/>
    <s v="IT Operation"/>
  </r>
  <r>
    <x v="6"/>
    <s v="TMS-OV: Indonesia"/>
    <s v="Existing Operation"/>
    <s v="Sarun"/>
    <x v="1"/>
    <s v="Sarun"/>
    <x v="1"/>
    <m/>
    <m/>
    <m/>
    <m/>
    <m/>
    <m/>
    <s v="Business Architecture"/>
  </r>
  <r>
    <x v="6"/>
    <s v="TMS-OV: Lao"/>
    <s v="Existing Operation"/>
    <s v="Sarun"/>
    <x v="1"/>
    <s v="Sarun"/>
    <x v="1"/>
    <m/>
    <m/>
    <m/>
    <m/>
    <m/>
    <m/>
    <s v="Business Architecture"/>
  </r>
  <r>
    <x v="6"/>
    <s v="TMS Server Upgrade"/>
    <s v="Existing Operation"/>
    <s v="Chok"/>
    <x v="1"/>
    <s v="Chokchai"/>
    <x v="1"/>
    <m/>
    <m/>
    <m/>
    <m/>
    <m/>
    <m/>
    <s v="Business Architecture"/>
  </r>
  <r>
    <x v="6"/>
    <s v="TMS - TPE"/>
    <s v="Existing Operation"/>
    <s v="Eak"/>
    <x v="1"/>
    <s v="Mongkolchai"/>
    <x v="1"/>
    <m/>
    <m/>
    <m/>
    <m/>
    <m/>
    <m/>
    <s v="Business Architecture"/>
  </r>
  <r>
    <x v="5"/>
    <s v="CNV (CFR no VAT)"/>
    <s v="Existing Operation"/>
    <s v="Sien"/>
    <x v="2"/>
    <s v="Thanasin"/>
    <x v="1"/>
    <m/>
    <m/>
    <m/>
    <s v="Change in business requirement"/>
    <m/>
    <m/>
    <s v="IT Operation"/>
  </r>
  <r>
    <x v="6"/>
    <s v="Mobille proof of delivery"/>
    <s v="New Customer"/>
    <s v="X"/>
    <x v="1"/>
    <s v="Mongkolchai"/>
    <x v="1"/>
    <m/>
    <m/>
    <m/>
    <m/>
    <s v="Yes"/>
    <m/>
    <s v="Business Architecture"/>
  </r>
  <r>
    <x v="6"/>
    <s v="IT system for Hino"/>
    <s v="New Customer"/>
    <s v="X"/>
    <x v="1"/>
    <s v="Mongkolchai"/>
    <x v="1"/>
    <m/>
    <m/>
    <m/>
    <m/>
    <s v="Yes"/>
    <m/>
    <s v="Business Architecture"/>
  </r>
  <r>
    <x v="6"/>
    <s v="IT system for Mitsu Fuso"/>
    <s v="New Customer"/>
    <s v="X"/>
    <x v="1"/>
    <s v="Mongkolchai"/>
    <x v="1"/>
    <m/>
    <m/>
    <m/>
    <m/>
    <s v="Yes"/>
    <m/>
    <s v="Business Architecture"/>
  </r>
  <r>
    <x v="6"/>
    <s v="SCGL e Portal"/>
    <s v="New Operation"/>
    <s v="Meng"/>
    <x v="1"/>
    <s v="Thaworn"/>
    <x v="1"/>
    <m/>
    <m/>
    <m/>
    <m/>
    <s v="Yes"/>
    <m/>
    <s v="Business Architecture"/>
  </r>
  <r>
    <x v="5"/>
    <s v="Product Return System (Reverse Logistics)"/>
    <s v="New Operation"/>
    <s v="Bas"/>
    <x v="2"/>
    <s v="Thanasin"/>
    <x v="3"/>
    <m/>
    <m/>
    <m/>
    <s v="Expand scope to serve business process"/>
    <s v="Yes"/>
    <m/>
    <s v="IT Operation"/>
  </r>
  <r>
    <x v="5"/>
    <s v="Cross-docking system at CDC Wangnoi"/>
    <s v="New Operation"/>
    <s v="Meng"/>
    <x v="1"/>
    <s v="Thaworn"/>
    <x v="3"/>
    <m/>
    <m/>
    <m/>
    <s v="Renew plan after production of SAP EWM"/>
    <s v="Yes"/>
    <m/>
    <s v="Business Architecture"/>
  </r>
  <r>
    <x v="6"/>
    <s v="Mobile app for GPS"/>
    <s v="Sustain Growth"/>
    <s v="Eak"/>
    <x v="2"/>
    <s v="Mongkolchai"/>
    <x v="1"/>
    <m/>
    <m/>
    <m/>
    <m/>
    <s v="Yes"/>
    <m/>
    <m/>
  </r>
  <r>
    <x v="5"/>
    <s v="Import-Export Visibility Platform - Bright &amp; Shine Project"/>
    <m/>
    <m/>
    <x v="2"/>
    <m/>
    <x v="3"/>
    <m/>
    <m/>
    <m/>
    <m/>
    <m/>
    <s v="B&amp;S Project"/>
    <m/>
  </r>
  <r>
    <x v="5"/>
    <s v="Medium WMS"/>
    <m/>
    <m/>
    <x v="1"/>
    <m/>
    <x v="3"/>
    <m/>
    <m/>
    <m/>
    <m/>
    <m/>
    <s v="Warehouse"/>
    <m/>
  </r>
  <r>
    <x v="5"/>
    <s v="e-ISO"/>
    <m/>
    <m/>
    <x v="1"/>
    <m/>
    <x v="3"/>
    <m/>
    <m/>
    <m/>
    <m/>
    <m/>
    <s v="ERP-TMS "/>
    <m/>
  </r>
  <r>
    <x v="5"/>
    <s v="Business Intelligent"/>
    <m/>
    <m/>
    <x v="1"/>
    <m/>
    <x v="1"/>
    <m/>
    <m/>
    <m/>
    <m/>
    <m/>
    <s v="Operation Intelligent"/>
    <m/>
  </r>
  <r>
    <x v="5"/>
    <s v="IT-Oversea System Platform"/>
    <m/>
    <m/>
    <x v="1"/>
    <m/>
    <x v="3"/>
    <m/>
    <m/>
    <m/>
    <m/>
    <m/>
    <s v="Oversea"/>
    <m/>
  </r>
  <r>
    <x v="5"/>
    <s v="SCGL GPS Interface Improvement"/>
    <m/>
    <m/>
    <x v="2"/>
    <m/>
    <x v="1"/>
    <m/>
    <m/>
    <m/>
    <m/>
    <m/>
    <s v="Logistics Commerce"/>
    <m/>
  </r>
  <r>
    <x v="5"/>
    <s v="Supply Chain Visibility"/>
    <m/>
    <m/>
    <x v="2"/>
    <m/>
    <x v="3"/>
    <m/>
    <m/>
    <m/>
    <m/>
    <m/>
    <s v="Logistics Commerce"/>
    <m/>
  </r>
  <r>
    <x v="5"/>
    <s v="Consolidate Platform"/>
    <m/>
    <m/>
    <x v="1"/>
    <m/>
    <x v="3"/>
    <m/>
    <m/>
    <m/>
    <m/>
    <m/>
    <s v="Logistics Commerce"/>
    <m/>
  </r>
  <r>
    <x v="5"/>
    <s v="Logistics e-Commerce"/>
    <m/>
    <m/>
    <x v="1"/>
    <m/>
    <x v="3"/>
    <m/>
    <m/>
    <m/>
    <m/>
    <m/>
    <s v="Logistics Commerce"/>
    <m/>
  </r>
  <r>
    <x v="5"/>
    <s v="Carrier Management System"/>
    <m/>
    <m/>
    <x v="2"/>
    <m/>
    <x v="3"/>
    <m/>
    <m/>
    <m/>
    <m/>
    <m/>
    <s v="Logistics Commerce"/>
    <m/>
  </r>
  <r>
    <x v="5"/>
    <s v="VMI-Cement Bulk for Dealer"/>
    <m/>
    <m/>
    <x v="2"/>
    <m/>
    <x v="3"/>
    <m/>
    <m/>
    <m/>
    <m/>
    <m/>
    <s v="ERP-TMS 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89">
  <r>
    <x v="0"/>
    <s v="Order Management (Multi-Shipment Order): Delivery Management"/>
    <x v="0"/>
  </r>
  <r>
    <x v="0"/>
    <s v="GPS Interface for TPC"/>
    <x v="1"/>
  </r>
  <r>
    <x v="0"/>
    <s v="Queuing System @TCG"/>
    <x v="1"/>
  </r>
  <r>
    <x v="0"/>
    <s v="SAP TPC @ ESC"/>
    <x v="2"/>
  </r>
  <r>
    <x v="0"/>
    <s v="Mobile Camera Record for Container Management"/>
    <x v="0"/>
  </r>
  <r>
    <x v="0"/>
    <s v="Logistics for Modular Home Solution"/>
    <x v="0"/>
  </r>
  <r>
    <x v="0"/>
    <s v="RFID Enhancement (เหมืองแม่ทาน)"/>
    <x v="3"/>
  </r>
  <r>
    <x v="0"/>
    <s v="ปรับปรุง Web Intranet/Internet"/>
    <x v="3"/>
  </r>
  <r>
    <x v="0"/>
    <s v="RFID Coal Hub Mahachai"/>
    <x v="0"/>
  </r>
  <r>
    <x v="0"/>
    <s v="ESC Network Enhancement"/>
    <x v="3"/>
  </r>
  <r>
    <x v="0"/>
    <s v="CCTV for Bulk Operation"/>
    <x v="3"/>
  </r>
  <r>
    <x v="0"/>
    <s v="Server Consolidation"/>
    <x v="3"/>
  </r>
  <r>
    <x v="1"/>
    <s v="Weight Scale Automation for ESC3"/>
    <x v="0"/>
  </r>
  <r>
    <x v="1"/>
    <s v="Safety Monitoring Center : War Room"/>
    <x v="2"/>
  </r>
  <r>
    <x v="1"/>
    <s v="Paper Count System"/>
    <x v="1"/>
  </r>
  <r>
    <x v="1"/>
    <s v="Digital Map Enhancement"/>
    <x v="3"/>
  </r>
  <r>
    <x v="1"/>
    <s v="Business Performance Monitoring Website"/>
    <x v="3"/>
  </r>
  <r>
    <x v="1"/>
    <s v="WSA"/>
    <x v="0"/>
  </r>
  <r>
    <x v="1"/>
    <s v="Handheld Barcode for TPC"/>
    <x v="3"/>
  </r>
  <r>
    <x v="1"/>
    <s v="SCGL IPAD App"/>
    <x v="1"/>
  </r>
  <r>
    <x v="1"/>
    <s v="Desktop Mgt. (Control authorization)"/>
    <x v="3"/>
  </r>
  <r>
    <x v="1"/>
    <s v="GPS Lignite installation"/>
    <x v="2"/>
  </r>
  <r>
    <x v="1"/>
    <s v="IT System for Waste Paper"/>
    <x v="0"/>
  </r>
  <r>
    <x v="1"/>
    <s v="TPT System Improvement (CCTV)"/>
    <x v="3"/>
  </r>
  <r>
    <x v="1"/>
    <s v="Doc. Return for TSTH"/>
    <x v="3"/>
  </r>
  <r>
    <x v="1"/>
    <s v="CCTV for TROK"/>
    <x v="3"/>
  </r>
  <r>
    <x v="2"/>
    <s v="System Integration with SCG Chemical"/>
    <x v="2"/>
  </r>
  <r>
    <x v="2"/>
    <s v="E Document return"/>
    <x v="0"/>
  </r>
  <r>
    <x v="2"/>
    <s v="Warehouse Management System for Klongluang"/>
    <x v="0"/>
  </r>
  <r>
    <x v="2"/>
    <s v="Logistics system in South China"/>
    <x v="0"/>
  </r>
  <r>
    <x v="2"/>
    <s v="Proof of Delivery"/>
    <x v="0"/>
  </r>
  <r>
    <x v="2"/>
    <s v="Operation Performance Web"/>
    <x v="3"/>
  </r>
  <r>
    <x v="2"/>
    <s v="GPS App for SFT"/>
    <x v="1"/>
  </r>
  <r>
    <x v="2"/>
    <s v="Carrier Billing Interface"/>
    <x v="1"/>
  </r>
  <r>
    <x v="2"/>
    <s v="CCTV for Northern Operation"/>
    <x v="3"/>
  </r>
  <r>
    <x v="2"/>
    <s v="Shipment Barcode"/>
    <x v="3"/>
  </r>
  <r>
    <x v="2"/>
    <s v="Interface GPS Tipparath"/>
    <x v="3"/>
  </r>
  <r>
    <x v="2"/>
    <s v="SKIC Import/Export Operation"/>
    <x v="1"/>
  </r>
  <r>
    <x v="2"/>
    <s v="New SAP Pricing"/>
    <x v="3"/>
  </r>
  <r>
    <x v="2"/>
    <s v="PO Interfacing"/>
    <x v="2"/>
  </r>
  <r>
    <x v="2"/>
    <s v="MCR Enhancement support Yard management, Monitor Dashboard"/>
    <x v="3"/>
  </r>
  <r>
    <x v="2"/>
    <s v="TPT System Improvement (MCR)"/>
    <x v="0"/>
  </r>
  <r>
    <x v="3"/>
    <s v="Setup WMS and IT infrastructure at RDC Khonkaen"/>
    <x v="0"/>
  </r>
  <r>
    <x v="3"/>
    <s v="Setup ESC system at ESC4"/>
    <x v="0"/>
  </r>
  <r>
    <x v="3"/>
    <s v="Supply Chain Visibility: Delivery plan, SCV - Phase I (Internal SCG)"/>
    <x v="2"/>
  </r>
  <r>
    <x v="3"/>
    <s v="Logistics Command Center"/>
    <x v="2"/>
  </r>
  <r>
    <x v="3"/>
    <s v="SAP PI Implementation to replace P2P Integration with SAP R/3"/>
    <x v="3"/>
  </r>
  <r>
    <x v="3"/>
    <s v="Document Management System: Roll-out"/>
    <x v="3"/>
  </r>
  <r>
    <x v="3"/>
    <s v="System integration with Vitamilk"/>
    <x v="4"/>
  </r>
  <r>
    <x v="3"/>
    <s v="Kubota system Phase I"/>
    <x v="4"/>
  </r>
  <r>
    <x v="3"/>
    <s v="Kubota system Phase II"/>
    <x v="4"/>
  </r>
  <r>
    <x v="3"/>
    <s v="TROK web tracking"/>
    <x v="3"/>
  </r>
  <r>
    <x v="3"/>
    <s v="GPS Solution for Cold Chain Business"/>
    <x v="4"/>
  </r>
  <r>
    <x v="3"/>
    <s v="New billing"/>
    <x v="3"/>
  </r>
  <r>
    <x v="3"/>
    <s v="TPC Interface@hub"/>
    <x v="1"/>
  </r>
  <r>
    <x v="3"/>
    <s v="New Claim &amp; Complaint System"/>
    <x v="3"/>
  </r>
  <r>
    <x v="4"/>
    <s v="Accounting Web Upgrade"/>
    <x v="3"/>
  </r>
  <r>
    <x v="4"/>
    <s v="WMS for DC Rangsit"/>
    <x v="4"/>
  </r>
  <r>
    <x v="4"/>
    <s v="WMS for Mitrphuviang (MPV)"/>
    <x v="1"/>
  </r>
  <r>
    <x v="4"/>
    <s v="WMS for Kubota Wangnoi"/>
    <x v="4"/>
  </r>
  <r>
    <x v="4"/>
    <s v="SAP Cambodia Implementation"/>
    <x v="0"/>
  </r>
  <r>
    <x v="4"/>
    <s v="Data Warehouse Upgrade: Pilot SAP Cambodia"/>
    <x v="3"/>
  </r>
  <r>
    <x v="4"/>
    <s v="Automate report: Sales"/>
    <x v="3"/>
  </r>
  <r>
    <x v="4"/>
    <s v="Automate report: Operation"/>
    <x v="3"/>
  </r>
  <r>
    <x v="4"/>
    <s v="Claim &amp; Complaint Enhancement"/>
    <x v="3"/>
  </r>
  <r>
    <x v="4"/>
    <s v="VMI for Affiliate Customer"/>
    <x v="1"/>
  </r>
  <r>
    <x v="4"/>
    <s v="GPS pilot test in Indonesia (ready-mix)"/>
    <x v="0"/>
  </r>
  <r>
    <x v="4"/>
    <s v="IT solution for Kubota Spare Part"/>
    <x v="4"/>
  </r>
  <r>
    <x v="4"/>
    <s v="WMS Kubota Lube"/>
    <x v="4"/>
  </r>
  <r>
    <x v="4"/>
    <s v="Transportation Web for Lao"/>
    <x v="3"/>
  </r>
  <r>
    <x v="4"/>
    <s v="SAP Extended Warehouse Management"/>
    <x v="0"/>
  </r>
  <r>
    <x v="5"/>
    <s v="Import / Export Visibility Platform (Bright &amp; Shine) - Quick-win"/>
    <x v="3"/>
  </r>
  <r>
    <x v="5"/>
    <s v="System Integration with TCG"/>
    <x v="1"/>
  </r>
  <r>
    <x v="5"/>
    <s v="Truck Inspection"/>
    <x v="3"/>
  </r>
  <r>
    <x v="5"/>
    <s v="SCGL e Portal"/>
    <x v="0"/>
  </r>
  <r>
    <x v="5"/>
    <s v="Truck Queuing at Watbandai"/>
    <x v="3"/>
  </r>
  <r>
    <x v="5"/>
    <s v="Product Return System"/>
    <x v="0"/>
  </r>
  <r>
    <x v="5"/>
    <s v="TMS-OV: Indonesia"/>
    <x v="3"/>
  </r>
  <r>
    <x v="5"/>
    <s v="TMS-OV: Lao"/>
    <x v="3"/>
  </r>
  <r>
    <x v="5"/>
    <s v="Mobille proof of delivery"/>
    <x v="4"/>
  </r>
  <r>
    <x v="5"/>
    <s v="TMS Server Upgrade"/>
    <x v="3"/>
  </r>
  <r>
    <x v="5"/>
    <s v="TMS - TPE"/>
    <x v="3"/>
  </r>
  <r>
    <x v="5"/>
    <s v="CNV (CFR no VAT)"/>
    <x v="3"/>
  </r>
  <r>
    <x v="5"/>
    <s v="CPAC Net Interface"/>
    <x v="1"/>
  </r>
  <r>
    <x v="5"/>
    <s v="IT system for Hino"/>
    <x v="4"/>
  </r>
  <r>
    <x v="5"/>
    <s v="Rack Sensor for Mitr Phuviang"/>
    <x v="1"/>
  </r>
  <r>
    <x v="5"/>
    <s v="Mobile app for GPS"/>
    <x v="2"/>
  </r>
  <r>
    <x v="5"/>
    <s v="IT system for Mitsu Fuso"/>
    <x v="4"/>
  </r>
  <r>
    <x v="5"/>
    <s v="Cross-docking system at CDC Wangnoi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88">
  <r>
    <x v="0"/>
    <s v="System Integration with SCG Chemical"/>
    <s v="Sustain Growth"/>
    <m/>
    <s v="Service Improvement"/>
    <s v="S1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</r>
  <r>
    <x v="0"/>
    <s v="E Document return"/>
    <s v="New Operation"/>
    <m/>
    <s v="Service Improvement"/>
    <s v="S1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</r>
  <r>
    <x v="0"/>
    <s v="Warehouse Management System for Klongluang"/>
    <s v="New Operation"/>
    <m/>
    <s v="New Business"/>
    <s v="S1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</r>
  <r>
    <x v="0"/>
    <s v="Logistics system in South China"/>
    <s v="New Operation"/>
    <m/>
    <s v="New Business"/>
    <s v="S4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</r>
  <r>
    <x v="0"/>
    <s v="Proof of Delivery"/>
    <s v="New Operation"/>
    <m/>
    <s v="New Business"/>
    <s v="S5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</r>
  <r>
    <x v="0"/>
    <s v="Operation Performance Web"/>
    <s v="Existing Operation"/>
    <m/>
    <s v="Internal Improvement"/>
    <s v="S5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</r>
  <r>
    <x v="0"/>
    <s v="GPS App for SFT"/>
    <s v="Customer Requirement"/>
    <m/>
    <s v="Service Improvement"/>
    <m/>
    <s v="Dept"/>
    <s v="Yes"/>
    <n v="1"/>
    <m/>
    <m/>
    <s v="M1"/>
    <s v="Simple"/>
    <s v="Y"/>
    <d v="2012-09-01T00:00:00"/>
    <m/>
    <m/>
    <d v="2012-12-01T00:00:00"/>
    <d v="2012-12-01T00:00:00"/>
    <d v="1900-03-31T00:00:00"/>
    <s v="X-Sense"/>
    <s v="A"/>
    <s v="Eakapon"/>
    <m/>
    <m/>
    <m/>
    <m/>
    <n v="0"/>
    <m/>
    <s v="D"/>
    <m/>
    <s v="-"/>
    <s v="Co-create"/>
    <s v="Customer need"/>
    <x v="0"/>
    <s v="Collaborate"/>
    <m/>
    <m/>
    <m/>
    <m/>
    <m/>
    <m/>
    <m/>
    <m/>
    <m/>
    <m/>
    <s v="Siam Forestry (Customer)"/>
    <s v="Customer requirement ในเรื่องของการทำ จองคิว / ตอบรับงาน / จัดเที่ยวรถ ด้วยระบบ GPS_x000a_"/>
    <m/>
  </r>
  <r>
    <x v="0"/>
    <s v="Carrier Billing Interface"/>
    <s v="Customer Requirement"/>
    <m/>
    <s v="Service Improvement"/>
    <m/>
    <s v="Dept"/>
    <s v="Yes"/>
    <n v="1"/>
    <m/>
    <m/>
    <s v="M1"/>
    <s v="Simple"/>
    <s v="Y"/>
    <m/>
    <m/>
    <m/>
    <d v="2013-07-01T00:00:00"/>
    <d v="2013-07-01T00:00:00"/>
    <d v="2013-07-01T00:00:00"/>
    <s v="IT-One"/>
    <m/>
    <s v="Nuchnara"/>
    <m/>
    <m/>
    <m/>
    <m/>
    <m/>
    <m/>
    <m/>
    <m/>
    <m/>
    <s v="No"/>
    <s v="Customer need"/>
    <x v="0"/>
    <m/>
    <m/>
    <m/>
    <m/>
    <m/>
    <m/>
    <m/>
    <m/>
    <m/>
    <m/>
    <m/>
    <m/>
    <m/>
    <m/>
  </r>
  <r>
    <x v="0"/>
    <s v="CCTV for Northern Operation"/>
    <s v="Existing Operation"/>
    <m/>
    <s v="Internal Improvement"/>
    <m/>
    <s v="Dept"/>
    <s v="Yes"/>
    <m/>
    <m/>
    <n v="1"/>
    <s v="M3"/>
    <s v="Simple"/>
    <s v="Y"/>
    <d v="2012-05-01T00:00:00"/>
    <m/>
    <m/>
    <d v="2012-07-01T00:00:00"/>
    <d v="2012-07-01T00:00:00"/>
    <d v="1900-03-01T00:00:00"/>
    <s v="WIT"/>
    <m/>
    <s v="Chokchai"/>
    <m/>
    <m/>
    <m/>
    <m/>
    <m/>
    <m/>
    <m/>
    <m/>
    <s v="Simplify"/>
    <s v="No"/>
    <s v="Performance"/>
    <x v="0"/>
    <m/>
    <m/>
    <m/>
    <m/>
    <m/>
    <m/>
    <m/>
    <m/>
    <m/>
    <m/>
    <s v="Yes"/>
    <s v="Operation"/>
    <m/>
    <m/>
  </r>
  <r>
    <x v="0"/>
    <s v="Shipment Barcode"/>
    <s v="Existing Operation"/>
    <m/>
    <s v="Internal Improvement"/>
    <m/>
    <s v="Dept"/>
    <s v="Yes"/>
    <m/>
    <n v="1"/>
    <m/>
    <s v="M2"/>
    <s v="Complex"/>
    <s v="Y"/>
    <m/>
    <m/>
    <m/>
    <d v="2012-05-01T00:00:00"/>
    <d v="2012-05-01T00:00:00"/>
    <d v="2012-05-01T00:00:00"/>
    <s v="IT-One"/>
    <s v="A"/>
    <s v="Sukanya"/>
    <m/>
    <m/>
    <m/>
    <m/>
    <m/>
    <m/>
    <m/>
    <m/>
    <m/>
    <s v="No"/>
    <s v="Performance"/>
    <x v="0"/>
    <m/>
    <m/>
    <m/>
    <m/>
    <m/>
    <m/>
    <m/>
    <m/>
    <m/>
    <m/>
    <m/>
    <m/>
    <m/>
    <m/>
  </r>
  <r>
    <x v="0"/>
    <s v="Interface GPS Tipparath"/>
    <s v="Existing Operation"/>
    <m/>
    <s v="Internal Improvement"/>
    <m/>
    <s v="Dept"/>
    <s v="Yes"/>
    <m/>
    <n v="1"/>
    <m/>
    <s v="M2"/>
    <s v="Simple"/>
    <s v="Y"/>
    <d v="2011-11-01T00:00:00"/>
    <m/>
    <m/>
    <d v="2012-01-01T00:00:00"/>
    <d v="2012-01-01T00:00:00"/>
    <d v="1900-03-01T00:00:00"/>
    <s v="Tipparath"/>
    <s v="A"/>
    <s v="Eakapon"/>
    <m/>
    <m/>
    <m/>
    <m/>
    <n v="0"/>
    <m/>
    <s v="S"/>
    <m/>
    <s v="Simplify"/>
    <s v="No"/>
    <s v="Customer need"/>
    <x v="0"/>
    <m/>
    <m/>
    <m/>
    <m/>
    <m/>
    <m/>
    <m/>
    <m/>
    <m/>
    <m/>
    <m/>
    <s v="Opearation / CSM"/>
    <s v="Safety เพื่อให้สามารถนำข้อมูลรถที่ติดตั้ง GPS กับทิพพรัฐเข้ามา monitor ได้ โดย user ไม่ต้อง monitor หลายหน้าจอ"/>
    <m/>
  </r>
  <r>
    <x v="0"/>
    <s v="SKIC Import/Export Operation"/>
    <s v="Customer Requirement"/>
    <m/>
    <s v="Service Improvement"/>
    <m/>
    <s v="Dept"/>
    <s v="Yes"/>
    <n v="1"/>
    <m/>
    <m/>
    <s v="M1"/>
    <s v="-"/>
    <m/>
    <s v="Cancel"/>
    <m/>
    <m/>
    <d v="2012-11-01T00:00:00"/>
    <m/>
    <m/>
    <s v="BN Auto ID"/>
    <m/>
    <s v="Thanasin"/>
    <m/>
    <m/>
    <m/>
    <m/>
    <m/>
    <m/>
    <m/>
    <m/>
    <m/>
    <s v="No"/>
    <m/>
    <x v="0"/>
    <m/>
    <m/>
    <m/>
    <m/>
    <m/>
    <m/>
    <m/>
    <m/>
    <m/>
    <m/>
    <m/>
    <m/>
    <m/>
    <m/>
  </r>
  <r>
    <x v="0"/>
    <s v="New SAP Pricing"/>
    <s v="Existing Operation"/>
    <m/>
    <s v="Internal Improvement"/>
    <m/>
    <s v="Dept"/>
    <s v="Yes"/>
    <m/>
    <n v="1"/>
    <m/>
    <s v="M2"/>
    <s v="-"/>
    <m/>
    <s v="Cancel"/>
    <m/>
    <m/>
    <d v="2012-12-01T00:00:00"/>
    <m/>
    <m/>
    <m/>
    <m/>
    <s v="Sarun"/>
    <m/>
    <m/>
    <m/>
    <m/>
    <m/>
    <m/>
    <m/>
    <m/>
    <m/>
    <s v="No"/>
    <s v="Performance"/>
    <x v="0"/>
    <m/>
    <m/>
    <m/>
    <m/>
    <m/>
    <m/>
    <m/>
    <m/>
    <m/>
    <m/>
    <m/>
    <m/>
    <m/>
    <m/>
  </r>
  <r>
    <x v="0"/>
    <s v="PO Interfacing"/>
    <s v="Sustain Growth"/>
    <m/>
    <s v="Service Improvement"/>
    <m/>
    <s v="Dept"/>
    <s v="Yes"/>
    <n v="1"/>
    <m/>
    <m/>
    <s v="M1"/>
    <s v="Complex"/>
    <s v="Y"/>
    <d v="2012-01-01T00:00:00"/>
    <m/>
    <m/>
    <d v="2012-04-01T00:00:00"/>
    <d v="2012-04-01T00:00:00"/>
    <d v="1900-03-31T00:00:00"/>
    <s v="IT-One"/>
    <s v="A"/>
    <s v="Sarun"/>
    <m/>
    <m/>
    <m/>
    <m/>
    <n v="0.5"/>
    <m/>
    <s v="D"/>
    <m/>
    <s v="Combine"/>
    <s v="Co-create"/>
    <s v="Performance"/>
    <x v="0"/>
    <s v="Collaborate"/>
    <m/>
    <m/>
    <m/>
    <m/>
    <m/>
    <m/>
    <m/>
    <m/>
    <m/>
    <s v="Yes"/>
    <s v="Operation"/>
    <s v="ทำให้ลดงาน Manual นอกระบบลง และ สามารถทราบแผนของลูกค้าและทำให้การส่งมอบตรงตามเวลามากขึ้น"/>
    <m/>
  </r>
  <r>
    <x v="0"/>
    <s v="MCR Enhancement support Yard management, Monitor Dashboard"/>
    <s v="Existing Operation"/>
    <m/>
    <s v="Internal Improvement"/>
    <m/>
    <s v="Dept"/>
    <s v="Yes"/>
    <n v="1"/>
    <m/>
    <m/>
    <s v="M1"/>
    <s v="Complex"/>
    <s v="Y"/>
    <m/>
    <m/>
    <m/>
    <d v="2012-12-01T00:00:00"/>
    <d v="2012-12-01T00:00:00"/>
    <d v="2012-12-01T00:00:00"/>
    <s v="Thai Intersol"/>
    <m/>
    <s v="Chaicharn"/>
    <m/>
    <m/>
    <m/>
    <m/>
    <m/>
    <m/>
    <m/>
    <m/>
    <m/>
    <s v="No"/>
    <s v="Performance"/>
    <x v="0"/>
    <m/>
    <m/>
    <m/>
    <m/>
    <m/>
    <m/>
    <m/>
    <m/>
    <m/>
    <m/>
    <m/>
    <m/>
    <m/>
    <m/>
  </r>
  <r>
    <x v="0"/>
    <s v="TPT System Improvement (MCR)"/>
    <s v="New Operation"/>
    <m/>
    <s v="Service Improvement"/>
    <m/>
    <s v="Dept"/>
    <s v="Yes"/>
    <n v="1"/>
    <m/>
    <m/>
    <s v="M1"/>
    <s v="Complex"/>
    <s v="N"/>
    <m/>
    <m/>
    <m/>
    <d v="2012-12-01T00:00:00"/>
    <d v="2013-02-01T00:00:00"/>
    <d v="2013-02-01T00:00:00"/>
    <s v="Thai Intersol"/>
    <m/>
    <s v="Chaicharn"/>
    <m/>
    <m/>
    <m/>
    <m/>
    <m/>
    <m/>
    <m/>
    <m/>
    <m/>
    <s v="No"/>
    <s v="Customer need"/>
    <x v="0"/>
    <m/>
    <m/>
    <m/>
    <m/>
    <m/>
    <m/>
    <m/>
    <m/>
    <m/>
    <m/>
    <m/>
    <m/>
    <m/>
    <m/>
  </r>
  <r>
    <x v="1"/>
    <s v="Setup WMS and IT infrastructure at RDC Khonkaen"/>
    <s v="New Operation"/>
    <m/>
    <s v="Service Improvement"/>
    <m/>
    <m/>
    <s v="N"/>
    <n v="1"/>
    <m/>
    <m/>
    <s v="M1"/>
    <s v="-"/>
    <s v="N"/>
    <s v="ไม่ได้ implement Project"/>
    <m/>
    <m/>
    <m/>
    <m/>
    <e v="#VALUE!"/>
    <s v="Kasco"/>
    <m/>
    <s v="Thaworn"/>
    <m/>
    <m/>
    <m/>
    <m/>
    <m/>
    <m/>
    <m/>
    <m/>
    <m/>
    <m/>
    <m/>
    <x v="0"/>
    <s v="Collaborate"/>
    <n v="1"/>
    <m/>
    <m/>
    <m/>
    <s v="Efficiency"/>
    <m/>
    <m/>
    <m/>
    <m/>
    <m/>
    <m/>
    <m/>
    <m/>
  </r>
  <r>
    <x v="1"/>
    <s v="Setup ESC system at ESC4"/>
    <s v="New Operation"/>
    <m/>
    <s v="Service Improvement"/>
    <m/>
    <s v="AP2013"/>
    <m/>
    <m/>
    <n v="1"/>
    <m/>
    <s v="M2"/>
    <s v="Simple"/>
    <s v="Y"/>
    <d v="2013-11-01T00:00:00"/>
    <m/>
    <m/>
    <d v="2014-10-01T00:00:00"/>
    <d v="2014-10-01T00:00:00"/>
    <d v="1900-11-29T00:00:00"/>
    <s v="Thai Intersol"/>
    <m/>
    <s v="Chaicharn"/>
    <m/>
    <m/>
    <m/>
    <m/>
    <m/>
    <m/>
    <m/>
    <m/>
    <m/>
    <s v="No"/>
    <s v="Performance"/>
    <x v="1"/>
    <s v="Collaborate"/>
    <n v="1"/>
    <m/>
    <m/>
    <m/>
    <s v="Efficiency"/>
    <m/>
    <m/>
    <m/>
    <m/>
    <m/>
    <m/>
    <m/>
    <m/>
  </r>
  <r>
    <x v="1"/>
    <s v="Supply Chain Visibility: Delivery plan, SCV - Phase I (Internal SCG)"/>
    <s v="Sustain Growth"/>
    <m/>
    <s v="HVA"/>
    <m/>
    <m/>
    <m/>
    <m/>
    <n v="1"/>
    <m/>
    <s v="M2"/>
    <s v="Complex"/>
    <s v="Y"/>
    <d v="2013-04-01T00:00:00"/>
    <m/>
    <m/>
    <d v="2013-06-01T00:00:00"/>
    <d v="2013-06-01T00:00:00"/>
    <d v="1900-03-01T00:00:00"/>
    <s v="IT-One"/>
    <s v="A"/>
    <s v="Eakapon"/>
    <m/>
    <m/>
    <m/>
    <m/>
    <n v="0.8"/>
    <m/>
    <s v="S"/>
    <m/>
    <s v="-"/>
    <s v="No"/>
    <s v="Customer need"/>
    <x v="1"/>
    <s v="Collaborate"/>
    <m/>
    <m/>
    <n v="1"/>
    <m/>
    <s v="Flexible"/>
    <m/>
    <m/>
    <m/>
    <m/>
    <m/>
    <s v="ALL"/>
    <s v="Visibility เพื่อทำให้ข้อมูลที่กระจายอยู่ในหลายระบบ (SAP/TMS/GPS/e-Doc) รวมเข้ามาอยู่ในระบบเดียวกัน โดยสามารถเปิดให้ Carrier และ Customer เข้ามาดูได้"/>
    <m/>
  </r>
  <r>
    <x v="1"/>
    <s v="Logistics Command Center"/>
    <s v="Sustain Growth"/>
    <m/>
    <s v="HVA"/>
    <m/>
    <s v="AP2013"/>
    <m/>
    <m/>
    <n v="1"/>
    <m/>
    <s v="M2"/>
    <s v="Complex"/>
    <s v="Y"/>
    <d v="2013-03-01T00:00:00"/>
    <m/>
    <m/>
    <d v="2013-07-01T00:00:00"/>
    <d v="2013-07-01T00:00:00"/>
    <d v="1900-05-01T00:00:00"/>
    <s v="X-Sense"/>
    <s v="A"/>
    <s v="Eakapon"/>
    <m/>
    <m/>
    <m/>
    <m/>
    <n v="0"/>
    <m/>
    <s v="S"/>
    <m/>
    <s v="-"/>
    <s v="No"/>
    <s v="Performance"/>
    <x v="1"/>
    <s v="Collaborate"/>
    <m/>
    <m/>
    <m/>
    <n v="1"/>
    <s v="Innovation"/>
    <m/>
    <m/>
    <m/>
    <m/>
    <m/>
    <s v="ALL"/>
    <s v="เป็นการรวมระบบในที่ใช้ในเรื่องของ Safety / Visibility / Operation Efficiency "/>
    <m/>
  </r>
  <r>
    <x v="1"/>
    <s v="SAP PI Implementation to replace P2P Integration with SAP R/3"/>
    <s v="Existing Operation"/>
    <m/>
    <s v="Internal Improvement"/>
    <m/>
    <s v="AP2013"/>
    <m/>
    <m/>
    <n v="1"/>
    <m/>
    <s v="M2"/>
    <s v="Complex"/>
    <s v="Y"/>
    <d v="2013-12-01T00:00:00"/>
    <m/>
    <m/>
    <d v="2014-05-01T00:00:00"/>
    <d v="2014-05-01T00:00:00"/>
    <d v="1900-05-30T00:00:00"/>
    <s v="Incture/Itone"/>
    <s v="B"/>
    <s v="Thanasin"/>
    <m/>
    <m/>
    <m/>
    <m/>
    <n v="1"/>
    <m/>
    <m/>
    <m/>
    <s v="Simplify"/>
    <s v="No"/>
    <s v="Performance"/>
    <x v="2"/>
    <m/>
    <n v="1"/>
    <m/>
    <m/>
    <m/>
    <s v="Efficiency"/>
    <m/>
    <m/>
    <m/>
    <m/>
    <s v="Yes"/>
    <s v="AE Non SCG customer"/>
    <s v="1. ลดเวลาการเอางานเข้าระบบ_x000a_2. ลดปริมาณการ Mappng บน SAP_x000a_3. สามารถ Monitor การทำงานของการ Interface ได้_x000a_4. Standardize"/>
    <m/>
  </r>
  <r>
    <x v="1"/>
    <s v="Document Management System: Roll-out"/>
    <s v="Existing Operation"/>
    <m/>
    <s v="Service Roll-out"/>
    <m/>
    <m/>
    <m/>
    <m/>
    <n v="1"/>
    <m/>
    <s v="M2"/>
    <s v="Simple"/>
    <s v="Y"/>
    <m/>
    <m/>
    <m/>
    <m/>
    <d v="2013-03-01T00:00:00"/>
    <d v="2013-03-01T00:00:00"/>
    <m/>
    <m/>
    <s v="Tanaphon"/>
    <m/>
    <m/>
    <m/>
    <m/>
    <m/>
    <m/>
    <m/>
    <m/>
    <m/>
    <s v="No"/>
    <s v="Performance"/>
    <x v="3"/>
    <s v="Collaborate"/>
    <m/>
    <n v="1"/>
    <m/>
    <m/>
    <s v="Effective"/>
    <m/>
    <m/>
    <m/>
    <m/>
    <m/>
    <m/>
    <m/>
    <m/>
  </r>
  <r>
    <x v="1"/>
    <s v="System integration with Vitamilk"/>
    <s v="New Customer"/>
    <m/>
    <s v="Service Roll-out"/>
    <m/>
    <m/>
    <m/>
    <n v="1"/>
    <m/>
    <m/>
    <s v="M1"/>
    <s v="Complex"/>
    <s v="Y"/>
    <d v="2013-03-01T00:00:00"/>
    <m/>
    <m/>
    <d v="2013-06-01T00:00:00"/>
    <d v="2013-06-01T00:00:00"/>
    <d v="1900-04-01T00:00:00"/>
    <s v="IT-One"/>
    <s v="A"/>
    <s v="Mongkolchai"/>
    <m/>
    <m/>
    <m/>
    <m/>
    <n v="0.11"/>
    <s v="1.SCGL cost saving 7,150 baht/month_x000a_2.Customer cost saving 7,150 baht/month"/>
    <s v="D"/>
    <m/>
    <m/>
    <s v="Co-create"/>
    <s v="Customer need"/>
    <x v="3"/>
    <s v="Collaborate"/>
    <n v="1"/>
    <m/>
    <m/>
    <m/>
    <s v="Efficiency"/>
    <m/>
    <m/>
    <m/>
    <m/>
    <s v="Yes"/>
    <s v="Operation"/>
    <s v="1.ลดเวลาในการรับ-ส่ง textfile ระหว่าง Vitamilk และ SCGL (2 Hrs/Day)"/>
    <m/>
  </r>
  <r>
    <x v="1"/>
    <s v="Kubota system Phase I"/>
    <s v="New Customer"/>
    <m/>
    <s v="New Business"/>
    <m/>
    <m/>
    <s v="N"/>
    <n v="1"/>
    <m/>
    <m/>
    <s v="M1"/>
    <s v="-"/>
    <m/>
    <s v="ยกเลิก เนื่องจาก SKC ดำเนินการ upgrade EPR --&gt; ECC 6.0"/>
    <m/>
    <m/>
    <m/>
    <d v="2013-02-01T00:00:00"/>
    <m/>
    <s v="BN Auto ID"/>
    <m/>
    <s v="Mongkolchai"/>
    <m/>
    <m/>
    <m/>
    <m/>
    <m/>
    <m/>
    <m/>
    <m/>
    <m/>
    <m/>
    <m/>
    <x v="0"/>
    <m/>
    <m/>
    <m/>
    <m/>
    <m/>
    <b v="0"/>
    <m/>
    <m/>
    <m/>
    <m/>
    <m/>
    <m/>
    <m/>
    <m/>
  </r>
  <r>
    <x v="1"/>
    <s v="Kubota system Phase II"/>
    <s v="New Customer"/>
    <m/>
    <s v="New Business"/>
    <m/>
    <m/>
    <s v="N"/>
    <n v="1"/>
    <m/>
    <m/>
    <s v="M1"/>
    <s v="-"/>
    <m/>
    <s v="ยกเลิก เนื่องจาก SKC ดำเนินการ upgrade EPR --&gt; ECC 6.0"/>
    <m/>
    <m/>
    <m/>
    <d v="2013-07-01T00:00:00"/>
    <m/>
    <s v="BN Auto ID"/>
    <m/>
    <s v="Mongkolchai"/>
    <m/>
    <m/>
    <m/>
    <m/>
    <m/>
    <m/>
    <m/>
    <m/>
    <m/>
    <m/>
    <m/>
    <x v="0"/>
    <m/>
    <m/>
    <m/>
    <m/>
    <m/>
    <b v="0"/>
    <m/>
    <m/>
    <m/>
    <m/>
    <m/>
    <m/>
    <m/>
    <m/>
  </r>
  <r>
    <x v="1"/>
    <s v="TROK web tracking"/>
    <s v="Existing Operation"/>
    <m/>
    <s v="Internal Improvement"/>
    <m/>
    <m/>
    <m/>
    <m/>
    <n v="1"/>
    <m/>
    <s v="M2"/>
    <s v="Complex"/>
    <s v="N"/>
    <d v="2013-03-01T00:00:00"/>
    <m/>
    <m/>
    <d v="2013-06-01T00:00:00"/>
    <d v="2013-08-01T00:00:00"/>
    <d v="1900-06-01T00:00:00"/>
    <s v="Delisoft"/>
    <s v="B"/>
    <s v="Chaicharn"/>
    <m/>
    <m/>
    <m/>
    <m/>
    <n v="0.05"/>
    <s v="1.SCGL cost saving 1,300 baht/month"/>
    <s v="Q"/>
    <m/>
    <m/>
    <s v="No"/>
    <s v="Customer need"/>
    <x v="1"/>
    <s v="Collaborate"/>
    <m/>
    <m/>
    <n v="1"/>
    <m/>
    <s v="Flexible"/>
    <m/>
    <m/>
    <m/>
    <m/>
    <s v="Yes"/>
    <s v="Operation"/>
    <s v="1. ลด เวลาการสอบถามข้อมูล status จากลูกค้าผ่านทางหน้างาน"/>
    <m/>
  </r>
  <r>
    <x v="1"/>
    <s v="GPS Solution for Cold Chain Business"/>
    <s v="New Customer"/>
    <m/>
    <s v="New Business"/>
    <m/>
    <m/>
    <m/>
    <n v="1"/>
    <m/>
    <m/>
    <s v="M1"/>
    <s v="Simple"/>
    <s v="Y"/>
    <d v="2013-05-01T00:00:00"/>
    <m/>
    <m/>
    <d v="2013-07-01T00:00:00"/>
    <d v="2013-07-01T00:00:00"/>
    <d v="1900-03-01T00:00:00"/>
    <s v="X-Sense"/>
    <s v="A"/>
    <s v="Eakapon"/>
    <m/>
    <m/>
    <m/>
    <m/>
    <n v="0"/>
    <m/>
    <s v="Q"/>
    <m/>
    <s v="-"/>
    <s v="No"/>
    <s v="Customer need"/>
    <x v="3"/>
    <m/>
    <m/>
    <m/>
    <n v="1"/>
    <m/>
    <s v="Flexible"/>
    <m/>
    <m/>
    <m/>
    <m/>
    <s v="Yes"/>
    <s v="SCG Nichirei Logistics"/>
    <s v="Customer requirement SCGNL มีความต้องการในการ monitor อุณหภูมิสินค้าแบบ real-time เพื่อเป็น value added ให้กับลูกค้า"/>
    <m/>
  </r>
  <r>
    <x v="1"/>
    <s v="New billing"/>
    <s v="Existing Operation"/>
    <m/>
    <s v="Internal Improvement"/>
    <m/>
    <m/>
    <m/>
    <m/>
    <m/>
    <n v="1"/>
    <s v="M3"/>
    <s v="Simple"/>
    <s v="Y"/>
    <d v="2013-12-01T00:00:00"/>
    <m/>
    <m/>
    <d v="2015-08-01T00:00:00"/>
    <d v="2015-08-01T00:00:00"/>
    <d v="1901-08-30T00:00:00"/>
    <s v="IT-One"/>
    <m/>
    <s v="Sineekarn"/>
    <m/>
    <m/>
    <m/>
    <m/>
    <m/>
    <m/>
    <m/>
    <m/>
    <m/>
    <s v="No"/>
    <s v="Customer need"/>
    <x v="3"/>
    <s v="Collaborate"/>
    <m/>
    <n v="1"/>
    <m/>
    <m/>
    <s v="Effective"/>
    <m/>
    <m/>
    <m/>
    <m/>
    <m/>
    <m/>
    <m/>
    <m/>
  </r>
  <r>
    <x v="1"/>
    <s v="TPC Interface@hub"/>
    <s v="Customer Requirement"/>
    <m/>
    <s v="Service Improvement"/>
    <m/>
    <m/>
    <m/>
    <n v="1"/>
    <m/>
    <m/>
    <s v="M1"/>
    <s v="Complex"/>
    <s v="Y"/>
    <m/>
    <m/>
    <m/>
    <m/>
    <d v="2013-07-01T00:00:00"/>
    <d v="2013-07-01T00:00:00"/>
    <s v="IT-One"/>
    <m/>
    <s v="Tatthep"/>
    <m/>
    <m/>
    <m/>
    <m/>
    <m/>
    <m/>
    <m/>
    <m/>
    <m/>
    <s v="Co-create"/>
    <s v="Customer need"/>
    <x v="3"/>
    <s v="Collaborate"/>
    <m/>
    <n v="1"/>
    <m/>
    <m/>
    <s v="Effective"/>
    <m/>
    <m/>
    <m/>
    <m/>
    <m/>
    <m/>
    <m/>
    <m/>
  </r>
  <r>
    <x v="1"/>
    <s v="New Claim &amp; Complaint System (Phase 1)"/>
    <s v="Existing Operation"/>
    <m/>
    <s v="Internal Improvement"/>
    <m/>
    <m/>
    <m/>
    <m/>
    <n v="1"/>
    <m/>
    <s v="M2"/>
    <s v="Complex"/>
    <s v="Y"/>
    <d v="2013-01-01T00:00:00"/>
    <m/>
    <m/>
    <d v="2013-04-01T00:00:00"/>
    <d v="2013-04-01T00:00:00"/>
    <d v="1900-03-30T00:00:00"/>
    <s v="Thai Intersol"/>
    <s v="A"/>
    <s v="Nantanit"/>
    <m/>
    <m/>
    <m/>
    <m/>
    <n v="0.68"/>
    <s v="52443.9 per month"/>
    <s v="Q"/>
    <m/>
    <m/>
    <s v="No"/>
    <s v="Performance"/>
    <x v="1"/>
    <s v="Collaborate"/>
    <n v="1"/>
    <m/>
    <m/>
    <m/>
    <s v="Efficiency"/>
    <m/>
    <m/>
    <m/>
    <m/>
    <s v="Yes"/>
    <s v="Quality Management"/>
    <s v="1. รับข้อร้องเรียน (Claim &amp; Complaint), มอบหมายผู้รับผิดชอบ, การตอบข้อร้องเรียน, การร้าง CAR/PAR, การปิดข้อร้องเรียน_x000a_2. มีการแจ้งเตือนผ่าน Email และ SMS_x000a_3. การประเมิน Effectivenexx ของการแก้ไข_x000a_4. จัดทำรายงานสรุปเพื่อช่วยวิเคราะห์ข้อมูล_x000a_5. รับข้อมูลจากระบบ Claim &amp; Complaint จากระบบอื่นได้เช่น SCG Network, SCG Paper, SCG Chemical_x000a_6. การจัดการข้อมูล Master ต่างๆ"/>
    <m/>
  </r>
  <r>
    <x v="2"/>
    <s v="WMS for Mitrphuviang (MPV)"/>
    <s v="Customer Requirement"/>
    <m/>
    <s v="Service Improvement"/>
    <m/>
    <m/>
    <m/>
    <n v="1"/>
    <m/>
    <m/>
    <s v="M1"/>
    <s v="Complex"/>
    <s v="N"/>
    <d v="2013-10-01T00:00:00"/>
    <s v="N"/>
    <m/>
    <d v="2014-01-01T00:00:00"/>
    <d v="2014-02-01T00:00:00"/>
    <d v="1900-05-02T00:00:00"/>
    <s v="Kasco"/>
    <s v="D"/>
    <s v="Saranachon"/>
    <m/>
    <m/>
    <m/>
    <m/>
    <n v="3.21"/>
    <n v="-1"/>
    <s v="D"/>
    <m/>
    <m/>
    <s v="No"/>
    <s v="Customer need"/>
    <x v="3"/>
    <s v="Collaborate"/>
    <m/>
    <n v="1"/>
    <m/>
    <m/>
    <s v="Effective"/>
    <m/>
    <m/>
    <m/>
    <m/>
    <s v="No"/>
    <s v="Operation"/>
    <s v="SCGL เข้าบริหารคลังสินค้าน้ำตาลมิตรผล โรงงานภูเวียง จังหวัดขอนแก่น โดยสามารถบริหารงานคลังสินค้า_x000a_เพื่อจ่ายสินค้าน้ำตาลแบบ FIFO"/>
    <m/>
  </r>
  <r>
    <x v="2"/>
    <s v="Data Warehouse Upgrade: Pilot SAP Cambodia"/>
    <s v="Existing Operation"/>
    <m/>
    <s v="Internal Improvement"/>
    <m/>
    <m/>
    <m/>
    <n v="1"/>
    <m/>
    <m/>
    <s v="M1"/>
    <s v="Complex"/>
    <s v="Y"/>
    <s v="May-14"/>
    <s v="Y"/>
    <m/>
    <d v="2014-06-01T00:00:00"/>
    <d v="2014-06-01T00:00:00"/>
    <d v="1900-01-30T00:00:00"/>
    <s v="IT-One"/>
    <s v="A"/>
    <s v="Tatthep"/>
    <m/>
    <m/>
    <m/>
    <m/>
    <s v="1.4MB"/>
    <m/>
    <s v="Q"/>
    <n v="1"/>
    <s v="Combine"/>
    <s v="No"/>
    <s v="Performance"/>
    <x v="2"/>
    <s v="Collaborate"/>
    <n v="1"/>
    <m/>
    <m/>
    <m/>
    <s v="Efficiency"/>
    <m/>
    <m/>
    <m/>
    <m/>
    <s v="Yes"/>
    <s v="Overseas"/>
    <s v="The main objectives of this PROJECT are to fundamentally setup new Microsoft SQL 2012 as a database of data staging for data source extration(SAP SCG Logistics Cambodia as a pilot system)"/>
    <m/>
  </r>
  <r>
    <x v="2"/>
    <s v="SAP Cambodia Implementation"/>
    <s v="New Operation"/>
    <m/>
    <s v="Service Improvement"/>
    <m/>
    <s v="AP2014"/>
    <m/>
    <n v="1"/>
    <m/>
    <m/>
    <s v="M1"/>
    <s v="Complex"/>
    <s v="Y"/>
    <d v="2013-12-01T00:00:00"/>
    <s v="Y"/>
    <m/>
    <d v="2014-06-01T00:00:00"/>
    <d v="2014-06-01T00:00:00"/>
    <d v="1900-06-30T00:00:00"/>
    <s v="IT-One"/>
    <s v="A"/>
    <s v="Sarun"/>
    <m/>
    <m/>
    <m/>
    <m/>
    <n v="5"/>
    <m/>
    <s v="D"/>
    <m/>
    <s v="Combine"/>
    <s v="No"/>
    <s v="Performance"/>
    <x v="2"/>
    <s v="Collaborate"/>
    <m/>
    <m/>
    <n v="1"/>
    <m/>
    <s v="Flexible"/>
    <m/>
    <m/>
    <m/>
    <m/>
    <s v="Yes"/>
    <s v="Overseas"/>
    <s v="Support การขนส่ง Overseas และการเชื่อมต่อข้อมูลของลูกค้า"/>
    <m/>
  </r>
  <r>
    <x v="2"/>
    <s v="WMS for DC Rangsit"/>
    <s v="New Customer"/>
    <m/>
    <s v="New Business"/>
    <m/>
    <m/>
    <m/>
    <n v="1"/>
    <m/>
    <m/>
    <s v="M1"/>
    <s v="Complex"/>
    <s v="Y"/>
    <d v="2014-04-19T00:00:00"/>
    <s v="Y"/>
    <m/>
    <d v="2014-07-01T00:00:00"/>
    <d v="2014-07-01T00:00:00"/>
    <d v="1900-03-13T00:00:00"/>
    <s v="Kasco"/>
    <s v="A"/>
    <s v="Sarun"/>
    <m/>
    <m/>
    <m/>
    <m/>
    <n v="1.5"/>
    <m/>
    <s v="Q"/>
    <m/>
    <n v="2"/>
    <s v="No"/>
    <s v="Customer need"/>
    <x v="1"/>
    <s v="Collaborate"/>
    <m/>
    <n v="1"/>
    <m/>
    <m/>
    <s v="Effective"/>
    <m/>
    <m/>
    <m/>
    <m/>
    <s v="Yes"/>
    <s v="Operation"/>
    <s v="ทำให้สามารถควบคุมยอดสินค้าได้ถูกต้องมากขึ้น และ ลด Process Manual ลง"/>
    <m/>
  </r>
  <r>
    <x v="2"/>
    <s v="WMS for Kubota Wangnoi"/>
    <s v="New Customer"/>
    <m/>
    <s v="Service Roll-out"/>
    <m/>
    <m/>
    <m/>
    <n v="1"/>
    <m/>
    <m/>
    <s v="M1"/>
    <s v="Complex"/>
    <s v="N"/>
    <d v="2014-08-01T00:00:00"/>
    <s v="N"/>
    <m/>
    <d v="2014-08-01T00:00:00"/>
    <d v="2014-08-01T00:00:00"/>
    <d v="1899-12-30T00:00:00"/>
    <s v="Kasco"/>
    <s v="A"/>
    <s v="Saranachon"/>
    <m/>
    <m/>
    <m/>
    <m/>
    <n v="1.1399999999999999"/>
    <s v="Reduce personal"/>
    <s v="C"/>
    <m/>
    <m/>
    <s v="No"/>
    <s v="Customer need"/>
    <x v="3"/>
    <s v="Collaborate"/>
    <m/>
    <n v="1"/>
    <m/>
    <m/>
    <s v="Effective"/>
    <m/>
    <m/>
    <m/>
    <m/>
    <s v="Yes"/>
    <s v="Operation"/>
    <s v="ควบคุมการจ่ายสินค้าแบบ FIFO_x000a_สามารถตรวจสอบ stock เพื่อแจ้งลูกค้าได้_x000a_ควบคุมการรับ/จ่ายด้วยระบบ Handheld barcode_x000a_สามารถวางแผนการจ่ายล่วงหน้าได้_x000a_ออกรายงานวิเคราะคลังสินค้าได้"/>
    <m/>
  </r>
  <r>
    <x v="2"/>
    <s v="GPS pilot test in Indonesia (ready-mix)"/>
    <s v="New Operation"/>
    <m/>
    <s v="Service Roll-out"/>
    <m/>
    <m/>
    <m/>
    <n v="1"/>
    <m/>
    <m/>
    <s v="M1"/>
    <s v="Simple"/>
    <s v="Y"/>
    <d v="2014-05-01T00:00:00"/>
    <s v="Y"/>
    <m/>
    <d v="2014-08-01T00:00:00"/>
    <d v="2014-06-01T00:00:00"/>
    <d v="1900-01-30T00:00:00"/>
    <s v="X-Sense"/>
    <s v="A"/>
    <s v="Eakapon"/>
    <m/>
    <m/>
    <m/>
    <m/>
    <n v="0"/>
    <m/>
    <s v="D"/>
    <m/>
    <s v="-"/>
    <s v="No"/>
    <s v="Performance"/>
    <x v="1"/>
    <m/>
    <m/>
    <m/>
    <n v="1"/>
    <m/>
    <s v="Flexible"/>
    <m/>
    <m/>
    <m/>
    <m/>
    <m/>
    <s v="Overseas"/>
    <s v="ขยายผลการใช้งาน GPS ที่ใช้อยู่ในประเทศไทย ไปยังประเทศอินโดนิเซีย"/>
    <m/>
  </r>
  <r>
    <x v="2"/>
    <s v="Automate report: Sales"/>
    <s v="Existing Operation"/>
    <m/>
    <s v="Internal Improvement"/>
    <m/>
    <s v="AP2014"/>
    <m/>
    <n v="1"/>
    <m/>
    <m/>
    <s v="M1"/>
    <s v="Simple"/>
    <s v="Y"/>
    <s v="July-14"/>
    <s v="Y"/>
    <m/>
    <d v="2014-09-01T00:00:00"/>
    <d v="2014-09-01T00:00:00"/>
    <d v="1900-03-02T00:00:00"/>
    <s v="Self Develop"/>
    <s v="A"/>
    <s v="Tatthep"/>
    <m/>
    <m/>
    <m/>
    <m/>
    <s v="0MB"/>
    <m/>
    <s v="Q"/>
    <n v="1"/>
    <s v="Combine"/>
    <s v="No"/>
    <s v="Performance"/>
    <x v="1"/>
    <s v="Collaborate"/>
    <m/>
    <m/>
    <n v="1"/>
    <m/>
    <s v="Flexible"/>
    <m/>
    <m/>
    <m/>
    <m/>
    <s v="Yes"/>
    <s v="Sales"/>
    <s v="ให้นกต.สามารถดูรายงานยอดขายโดยดูได้ดังนี้ Daily/Monthly/ผ่านintranet และดูได้หลายมุมมองเช่นแยกBU/Sub Bu,MFG"/>
    <m/>
  </r>
  <r>
    <x v="2"/>
    <s v="Accounting Web Upgrade"/>
    <s v="Existing Operation"/>
    <m/>
    <s v="Internal Improvement"/>
    <m/>
    <m/>
    <m/>
    <m/>
    <m/>
    <n v="1"/>
    <s v="M3"/>
    <s v="Complex"/>
    <s v="Y"/>
    <d v="2014-03-01T00:00:00"/>
    <s v="Y"/>
    <m/>
    <d v="2014-09-01T00:00:00"/>
    <d v="2014-09-01T00:00:00"/>
    <d v="1900-07-02T00:00:00"/>
    <s v="IT-One"/>
    <m/>
    <s v="Sineekarn"/>
    <m/>
    <m/>
    <m/>
    <m/>
    <m/>
    <m/>
    <m/>
    <m/>
    <m/>
    <s v="No"/>
    <s v="Performance"/>
    <x v="2"/>
    <s v="Collaborate"/>
    <n v="1"/>
    <m/>
    <m/>
    <m/>
    <s v="Efficiency"/>
    <m/>
    <n v="1"/>
    <m/>
    <m/>
    <m/>
    <m/>
    <m/>
    <m/>
  </r>
  <r>
    <x v="2"/>
    <s v="Claim &amp; Complaint Enhancement (Phase 2)"/>
    <s v="Existing Operation"/>
    <m/>
    <s v="Internal Improvement"/>
    <m/>
    <m/>
    <m/>
    <m/>
    <n v="1"/>
    <m/>
    <s v="M2"/>
    <s v="Simple"/>
    <s v="Y"/>
    <d v="2014-06-01T00:00:00"/>
    <s v="Y"/>
    <m/>
    <d v="2014-10-01T00:00:00"/>
    <d v="2014-08-01T00:00:00"/>
    <d v="1900-03-01T00:00:00"/>
    <s v="Thai Intersol"/>
    <s v="B"/>
    <s v="Nantanit"/>
    <m/>
    <m/>
    <m/>
    <m/>
    <n v="0.21"/>
    <s v="19687.5 per month"/>
    <s v="Q"/>
    <m/>
    <m/>
    <s v="No"/>
    <s v="Performance"/>
    <x v="1"/>
    <s v="Collaborate"/>
    <n v="1"/>
    <m/>
    <m/>
    <m/>
    <s v="Efficiency"/>
    <m/>
    <m/>
    <m/>
    <m/>
    <s v="Yes"/>
    <s v="Quality Management"/>
    <s v="1. ปรับปรุง Function การทำงานเดิม_x000a_2. พัฒนาระบบแจ้งเตือนด้วย SMS เมื่อมีการเปลี่ยนแปลงสถานะและใกล้ถึงกำหนด KPI_x000a_3. ปรับปรุงการรับส่งข้อมูลกับ SKIC"/>
    <m/>
  </r>
  <r>
    <x v="2"/>
    <s v="WMS Kubota Lube"/>
    <s v="New Customer"/>
    <m/>
    <s v="Service Roll-out"/>
    <m/>
    <m/>
    <m/>
    <m/>
    <n v="1"/>
    <m/>
    <s v="M2"/>
    <s v="Complex"/>
    <s v="N"/>
    <d v="2014-09-01T00:00:00"/>
    <s v="N"/>
    <m/>
    <d v="2014-10-01T00:00:00"/>
    <d v="2014-11-01T00:00:00"/>
    <d v="1900-03-01T00:00:00"/>
    <s v="Kasco"/>
    <s v="A"/>
    <s v="Saranachon"/>
    <m/>
    <m/>
    <m/>
    <m/>
    <n v="0.15"/>
    <s v="Prevent item lost"/>
    <s v="Q"/>
    <m/>
    <m/>
    <s v="No"/>
    <s v="Customer need"/>
    <x v="3"/>
    <s v="Collaborate"/>
    <m/>
    <n v="1"/>
    <m/>
    <m/>
    <s v="Effective"/>
    <m/>
    <m/>
    <m/>
    <m/>
    <s v="Yes"/>
    <s v="Operation"/>
    <s v="ควบคุมการจ่ายสินค้าแบบ FIFO_x000a_สามารถตรวจสอบ stock เพื่อแจ้งลูกค้าได้_x000a_ควบคุมการรับ/จ่ายด้วยระบบ Handheld barcode_x000a_สามารถวางแผนการจ่ายล่วงหน้าได้_x000a_ออกรายงานวิเคราะคลังสินค้าได้"/>
    <m/>
  </r>
  <r>
    <x v="2"/>
    <s v="IT solution for Kubota Spare Part"/>
    <s v="New Customer"/>
    <m/>
    <s v="New Business"/>
    <m/>
    <m/>
    <m/>
    <n v="1"/>
    <m/>
    <m/>
    <s v="M1"/>
    <s v="Complex"/>
    <s v="Y"/>
    <d v="2014-09-01T00:00:00"/>
    <s v="Y"/>
    <m/>
    <d v="2014-12-01T00:00:00"/>
    <d v="2014-12-01T00:00:00"/>
    <d v="1900-03-31T00:00:00"/>
    <s v="BN Auto ID"/>
    <s v="A"/>
    <s v="Mongkolchai"/>
    <m/>
    <m/>
    <m/>
    <m/>
    <n v="0.2"/>
    <s v="1.SCGL cost saving 75,010 baht/month (employee 12 persons)"/>
    <s v="D"/>
    <m/>
    <m/>
    <s v="Co-create"/>
    <s v="Customer need"/>
    <x v="3"/>
    <s v="Collaborate"/>
    <m/>
    <m/>
    <m/>
    <n v="1"/>
    <s v="Innovation"/>
    <m/>
    <m/>
    <m/>
    <m/>
    <s v="Yes"/>
    <s v="Operation"/>
    <s v="1.ลดเวลาในการ Operate งานจาก 160 sec/box --&gt; 100 sec/box_x000a_2.ลด Human Error"/>
    <m/>
  </r>
  <r>
    <x v="3"/>
    <s v="Rack Sensor for Mitr Phuviang"/>
    <s v="Customer Requirement"/>
    <m/>
    <s v="Service Improvement"/>
    <m/>
    <m/>
    <m/>
    <n v="1"/>
    <m/>
    <m/>
    <s v="M1"/>
    <s v="Simple"/>
    <s v="Y"/>
    <d v="2015-02-01T00:00:00"/>
    <s v="Y"/>
    <m/>
    <d v="2015-02-01T00:00:00"/>
    <d v="2015-02-01T00:00:00"/>
    <d v="1899-12-30T00:00:00"/>
    <s v="WIT Innovation"/>
    <m/>
    <s v="Noppat"/>
    <m/>
    <m/>
    <m/>
    <m/>
    <m/>
    <m/>
    <m/>
    <m/>
    <m/>
    <s v="No"/>
    <s v="Customer need"/>
    <x v="3"/>
    <s v="Collaborate"/>
    <m/>
    <m/>
    <m/>
    <n v="1"/>
    <s v="Innovation"/>
    <m/>
    <m/>
    <n v="1"/>
    <s v="Buy"/>
    <m/>
    <m/>
    <m/>
    <s v="IT for Safety (PIR at MPV)"/>
  </r>
  <r>
    <x v="3"/>
    <s v="IT system for Hino"/>
    <s v="New Customer"/>
    <m/>
    <s v="Service Roll-out"/>
    <m/>
    <m/>
    <m/>
    <m/>
    <n v="1"/>
    <m/>
    <s v="M2"/>
    <s v="Simple"/>
    <s v="Y"/>
    <d v="2015-01-01T00:00:00"/>
    <s v="Y"/>
    <m/>
    <d v="2015-02-14T00:00:00"/>
    <d v="2015-02-14T00:00:00"/>
    <d v="1900-02-12T00:00:00"/>
    <s v="Self Develop"/>
    <s v="A"/>
    <s v="Mongkolchai"/>
    <m/>
    <m/>
    <m/>
    <m/>
    <n v="0.01"/>
    <s v="1.SCGL cost saving 1.665 baht/month (employee 1 persons)"/>
    <s v="D"/>
    <m/>
    <m/>
    <s v="Co-create"/>
    <s v="Customer need"/>
    <x v="3"/>
    <s v="Collaborate"/>
    <m/>
    <n v="1"/>
    <m/>
    <m/>
    <s v="Effective"/>
    <n v="1"/>
    <m/>
    <m/>
    <s v="Make"/>
    <s v="Yes"/>
    <s v="Operation"/>
    <s v="1.เพิ่ม speed ในการรับสินค้าต้นทางและแยก Route"/>
    <m/>
  </r>
  <r>
    <x v="3"/>
    <s v="Import / Export Visibility Platform (Bright &amp; Shine) - Quick-win"/>
    <s v="Existing Operation"/>
    <m/>
    <s v="Internal Improvement"/>
    <m/>
    <s v="AP2015"/>
    <m/>
    <n v="1"/>
    <m/>
    <m/>
    <s v="M1"/>
    <s v="Complex"/>
    <s v="Y"/>
    <m/>
    <s v="Y"/>
    <m/>
    <d v="2015-03-01T00:00:00"/>
    <d v="2015-03-01T00:00:00"/>
    <d v="2015-03-01T00:00:00"/>
    <s v="Multi-Vendor"/>
    <m/>
    <s v="Noppat"/>
    <m/>
    <m/>
    <m/>
    <m/>
    <m/>
    <m/>
    <m/>
    <m/>
    <m/>
    <s v="Co-create"/>
    <s v="Customer need"/>
    <x v="3"/>
    <s v="Collaborate"/>
    <m/>
    <m/>
    <n v="1"/>
    <m/>
    <s v="Flexible"/>
    <m/>
    <n v="1"/>
    <m/>
    <s v="Modify"/>
    <m/>
    <m/>
    <m/>
    <m/>
  </r>
  <r>
    <x v="2"/>
    <s v="SAP Extended Warehouse Management"/>
    <s v="New Operation"/>
    <m/>
    <s v="Service Improvement"/>
    <m/>
    <s v="AP2014"/>
    <m/>
    <m/>
    <n v="1"/>
    <m/>
    <s v="M2"/>
    <s v="Complex"/>
    <s v="Y"/>
    <d v="2014-10-01T00:00:00"/>
    <s v="Y"/>
    <m/>
    <d v="2015-05-01T00:00:00"/>
    <d v="2015-05-01T00:00:00"/>
    <d v="1900-07-30T00:00:00"/>
    <s v="Atos"/>
    <s v="A"/>
    <s v="Thaworn"/>
    <m/>
    <m/>
    <m/>
    <m/>
    <n v="29"/>
    <n v="0.08"/>
    <s v="C , Q"/>
    <m/>
    <m/>
    <s v="Co-create"/>
    <s v="Customer need"/>
    <x v="3"/>
    <s v="Collaborate"/>
    <m/>
    <m/>
    <m/>
    <n v="1"/>
    <s v="Innovation"/>
    <m/>
    <m/>
    <m/>
    <m/>
    <m/>
    <s v="Operation &amp; WH"/>
    <s v="Support Variety of product for customer &amp; and automation machine to use in warehouse"/>
    <s v="Paperless (ใช้ Tablet ในการปฏิบัติงานที่ CDC วังน้อย)"/>
  </r>
  <r>
    <x v="3"/>
    <s v="Truck Queuing at Watbandai"/>
    <s v="Existing Operation"/>
    <m/>
    <s v="Internal Improvement"/>
    <m/>
    <m/>
    <m/>
    <n v="1"/>
    <m/>
    <m/>
    <s v="M1"/>
    <s v="Complex"/>
    <s v="N"/>
    <d v="2015-03-01T00:00:00"/>
    <s v="N"/>
    <m/>
    <d v="2015-05-01T00:00:00"/>
    <d v="2015-08-01T00:00:00"/>
    <d v="1900-06-01T00:00:00"/>
    <s v="IT-One"/>
    <s v="B"/>
    <s v="Nattawut"/>
    <m/>
    <m/>
    <m/>
    <m/>
    <n v="0.4"/>
    <m/>
    <s v="Q"/>
    <m/>
    <m/>
    <s v="No"/>
    <s v="Customer need"/>
    <x v="3"/>
    <s v="Collaborate"/>
    <m/>
    <n v="1"/>
    <m/>
    <m/>
    <s v="Effective"/>
    <m/>
    <n v="1"/>
    <m/>
    <s v="Modify"/>
    <s v="Yes"/>
    <s v="AE"/>
    <m/>
    <m/>
  </r>
  <r>
    <x v="3"/>
    <s v="TMS-OV: Indonesia"/>
    <s v="Existing Operation"/>
    <m/>
    <s v="Service Roll-out"/>
    <m/>
    <s v="AP2015"/>
    <m/>
    <n v="1"/>
    <m/>
    <m/>
    <s v="M1"/>
    <s v="Simple"/>
    <s v="Y"/>
    <d v="2015-03-16T00:00:00"/>
    <s v="Y"/>
    <m/>
    <d v="2015-05-01T00:00:00"/>
    <d v="2015-05-01T00:00:00"/>
    <d v="1900-02-14T00:00:00"/>
    <s v="Self Develop"/>
    <s v="A"/>
    <s v="Sarun"/>
    <m/>
    <m/>
    <m/>
    <m/>
    <n v="0"/>
    <m/>
    <s v="D"/>
    <m/>
    <s v="Simplify"/>
    <s v="No"/>
    <s v="Performance"/>
    <x v="1"/>
    <s v="Collaborate"/>
    <m/>
    <m/>
    <m/>
    <n v="1"/>
    <s v="Innovation"/>
    <n v="1"/>
    <m/>
    <m/>
    <s v="Make"/>
    <s v="Yes"/>
    <s v="Overseas"/>
    <s v="Support การขนส่ง Raw Mat ของ Overseas  และลดงาน Manual"/>
    <s v="Roll-out Platform ที่ใช้ในประเทศไทย ไปยังต่างประเทศ"/>
  </r>
  <r>
    <x v="3"/>
    <s v="IT system for Mitsu Fuso"/>
    <s v="New Customer"/>
    <m/>
    <s v="Service Roll-out"/>
    <m/>
    <m/>
    <m/>
    <m/>
    <n v="1"/>
    <m/>
    <s v="M2"/>
    <s v="Simple"/>
    <s v="Y"/>
    <d v="2015-04-01T00:00:00"/>
    <s v="Y"/>
    <m/>
    <d v="2015-05-01T00:00:00"/>
    <d v="2015-05-01T00:00:00"/>
    <d v="1900-01-29T00:00:00"/>
    <s v="BN Auto ID"/>
    <s v="A"/>
    <s v="Mongkolchai"/>
    <m/>
    <m/>
    <m/>
    <m/>
    <n v="0.08"/>
    <s v="1.SCGL cost saving 2,505 baht/month (employee 1 persons)"/>
    <s v="D"/>
    <m/>
    <m/>
    <s v="Co-create"/>
    <s v="Customer need"/>
    <x v="3"/>
    <s v="Collaborate"/>
    <m/>
    <n v="1"/>
    <m/>
    <m/>
    <s v="Effective"/>
    <m/>
    <n v="1"/>
    <m/>
    <s v="Modify"/>
    <s v="Yes"/>
    <s v="Operation"/>
    <s v="1.เพิ่ม speed ในการรับสินค้าต้นทางและแยก Route"/>
    <m/>
  </r>
  <r>
    <x v="3"/>
    <s v="SCGL e Portal"/>
    <s v="New Operation"/>
    <m/>
    <s v="Service Improvement"/>
    <m/>
    <s v="AP2015"/>
    <m/>
    <m/>
    <n v="1"/>
    <m/>
    <s v="M2"/>
    <s v="Complex"/>
    <s v="Y"/>
    <d v="2015-02-01T00:00:00"/>
    <s v="Y"/>
    <m/>
    <d v="2015-07-01T00:00:00"/>
    <d v="2015-07-01T00:00:00"/>
    <d v="1900-05-29T00:00:00"/>
    <s v="IT-One"/>
    <s v="A"/>
    <s v="Thaworn"/>
    <m/>
    <m/>
    <m/>
    <m/>
    <n v="4.97"/>
    <n v="0.1"/>
    <s v="C , Q"/>
    <m/>
    <m/>
    <s v="No"/>
    <s v="Performance"/>
    <x v="2"/>
    <s v="Collaborate"/>
    <m/>
    <m/>
    <n v="1"/>
    <m/>
    <s v="Flexible"/>
    <m/>
    <m/>
    <n v="1"/>
    <s v="Buy"/>
    <m/>
    <s v="Operation &amp; LPC"/>
    <s v="Enhance the functionality of the LPC."/>
    <m/>
  </r>
  <r>
    <x v="3"/>
    <s v="Mobille proof of delivery"/>
    <s v="New Customer"/>
    <m/>
    <s v="New Business"/>
    <m/>
    <s v="AP2015"/>
    <m/>
    <n v="1"/>
    <m/>
    <m/>
    <s v="M1"/>
    <s v="Complex"/>
    <s v="Y"/>
    <d v="2015-05-01T00:00:00"/>
    <s v="Y"/>
    <m/>
    <d v="2015-07-01T00:00:00"/>
    <d v="2015-07-01T00:00:00"/>
    <d v="1900-03-01T00:00:00"/>
    <s v="G-Able"/>
    <s v="C"/>
    <s v="Mongkolchai"/>
    <m/>
    <m/>
    <m/>
    <m/>
    <n v="1"/>
    <s v="1.SCGL cost saving 160,000 baht/month_x000a_2.Customer cost saving 160,000 baht/month"/>
    <s v="Quality"/>
    <m/>
    <m/>
    <s v="No"/>
    <s v="Performance"/>
    <x v="3"/>
    <s v="Collaborate"/>
    <m/>
    <m/>
    <m/>
    <n v="1"/>
    <s v="Innovation"/>
    <m/>
    <n v="1"/>
    <m/>
    <s v="Modify"/>
    <s v="Yes"/>
    <s v="Operation"/>
    <s v="1.ลด Error ในการส่งสินค้า (ส่งผิด / ส่งสลับ)"/>
    <s v="ลดการส่งสินค้าผิดโดยการใช้ Technology (การทำ POD)"/>
  </r>
  <r>
    <x v="3"/>
    <s v="Mobile app for GPS"/>
    <s v="Sustain Growth"/>
    <m/>
    <s v="HVA"/>
    <m/>
    <m/>
    <m/>
    <m/>
    <n v="1"/>
    <m/>
    <s v="M2"/>
    <s v="Simple"/>
    <s v="Y"/>
    <d v="2015-02-01T00:00:00"/>
    <s v="Y"/>
    <m/>
    <d v="2015-07-01T00:00:00"/>
    <d v="2015-07-01T00:00:00"/>
    <d v="1900-05-29T00:00:00"/>
    <s v="X-Sense"/>
    <m/>
    <s v="Eakapon"/>
    <m/>
    <m/>
    <m/>
    <m/>
    <n v="0"/>
    <m/>
    <s v="D"/>
    <m/>
    <s v="-"/>
    <s v="No"/>
    <s v="Performance"/>
    <x v="1"/>
    <m/>
    <m/>
    <m/>
    <n v="1"/>
    <m/>
    <s v="Flexible"/>
    <m/>
    <n v="1"/>
    <m/>
    <s v="Modify"/>
    <m/>
    <s v="ALL"/>
    <s v="เพิ่มช่องทางในการตามสถานะ GPS ผ่าน Mobile Application"/>
    <s v="เพิ่ม Speed ในการเข้าถึงข้อมูล (GPS App on mobile)"/>
  </r>
  <r>
    <x v="3"/>
    <s v="CPAC Net Interface"/>
    <s v="Customer Requirement"/>
    <m/>
    <s v="Service Improvement"/>
    <m/>
    <m/>
    <m/>
    <n v="1"/>
    <m/>
    <m/>
    <s v="M1"/>
    <s v="Complex"/>
    <s v="Y"/>
    <d v="2015-04-01T00:00:00"/>
    <s v="Y"/>
    <m/>
    <d v="2015-08-01T00:00:00"/>
    <d v="2015-08-01T00:00:00"/>
    <d v="1900-05-01T00:00:00"/>
    <s v="IT-One"/>
    <s v="A"/>
    <s v="Thanasin"/>
    <m/>
    <m/>
    <m/>
    <m/>
    <n v="1.7"/>
    <m/>
    <m/>
    <m/>
    <s v="Combine"/>
    <s v="Co-create"/>
    <s v="Performance"/>
    <x v="3"/>
    <s v="Collaborate"/>
    <n v="1"/>
    <m/>
    <m/>
    <m/>
    <s v="Efficiency"/>
    <m/>
    <n v="1"/>
    <m/>
    <s v="Modify"/>
    <s v="Yes"/>
    <s v="AE Cement"/>
    <s v="1. Reduce manual workforce to manually enter data into these 2 systems._x000a_2. Improve integrity of data correctness for operation usage._x000a_3. Utilize existing SCG Logistics applications to monitor for tracing and tracking transportation status"/>
    <m/>
  </r>
  <r>
    <x v="3"/>
    <s v="Next Day Soiha"/>
    <m/>
    <m/>
    <m/>
    <m/>
    <m/>
    <m/>
    <m/>
    <m/>
    <m/>
    <m/>
    <s v="Simple"/>
    <s v="Y"/>
    <d v="2015-09-01T00:00:00"/>
    <s v="Y"/>
    <m/>
    <d v="2015-09-01T00:00:00"/>
    <d v="2015-09-01T00:00:00"/>
    <m/>
    <m/>
    <m/>
    <m/>
    <m/>
    <m/>
    <m/>
    <m/>
    <m/>
    <m/>
    <m/>
    <m/>
    <m/>
    <s v="Co-create"/>
    <s v="Customer need"/>
    <x v="3"/>
    <s v="Collaborate"/>
    <m/>
    <m/>
    <m/>
    <m/>
    <m/>
    <m/>
    <m/>
    <m/>
    <m/>
    <m/>
    <m/>
    <m/>
    <m/>
  </r>
  <r>
    <x v="3"/>
    <s v="Next Day Amway"/>
    <m/>
    <m/>
    <m/>
    <m/>
    <m/>
    <m/>
    <m/>
    <m/>
    <m/>
    <m/>
    <s v="Simple"/>
    <s v="Y"/>
    <d v="2015-09-01T00:00:00"/>
    <s v="Y"/>
    <m/>
    <d v="2015-09-01T00:00:00"/>
    <d v="2015-09-01T00:00:00"/>
    <m/>
    <m/>
    <m/>
    <m/>
    <m/>
    <m/>
    <m/>
    <m/>
    <m/>
    <m/>
    <m/>
    <m/>
    <m/>
    <s v="Co-create"/>
    <s v="Customer need"/>
    <x v="3"/>
    <s v="Collaborate"/>
    <m/>
    <m/>
    <m/>
    <m/>
    <m/>
    <m/>
    <m/>
    <m/>
    <m/>
    <m/>
    <m/>
    <m/>
    <m/>
  </r>
  <r>
    <x v="2"/>
    <s v="VMI for Affiliate Customer"/>
    <s v="Customer Requirement"/>
    <m/>
    <s v="Service Improvement"/>
    <m/>
    <m/>
    <m/>
    <n v="1"/>
    <m/>
    <m/>
    <s v="M1"/>
    <s v="Complex"/>
    <s v="Y"/>
    <d v="2015-05-01T00:00:00"/>
    <s v="Y"/>
    <m/>
    <d v="2015-10-01T00:00:00"/>
    <d v="2015-10-01T00:00:00"/>
    <d v="1900-06-01T00:00:00"/>
    <s v="IT-One"/>
    <s v="A"/>
    <s v="Thanasin"/>
    <m/>
    <m/>
    <m/>
    <m/>
    <n v="4"/>
    <m/>
    <m/>
    <m/>
    <s v="Simplify"/>
    <s v="Co-create"/>
    <s v="Customer need"/>
    <x v="3"/>
    <s v="Collaborate"/>
    <m/>
    <n v="1"/>
    <m/>
    <m/>
    <s v="Effective"/>
    <m/>
    <m/>
    <m/>
    <m/>
    <s v="Yes"/>
    <s v="AE Cement"/>
    <s v="1. Implement new VMI system with up-to-date technology to support new 4 SCG affiliate companies. _x000a_2. Integrate end-to-end business valued chain process among SCG Cement, and 4 affiliate companies._x000a_3. Utilize and plan transportation capability to feed business valued chain effectively. _x000a_4. Manage stock availability to serve business demand visibility and production. "/>
    <m/>
  </r>
  <r>
    <x v="3"/>
    <s v="Truck Inspection"/>
    <s v="Existing Operation"/>
    <m/>
    <s v="Internal Improvement"/>
    <m/>
    <m/>
    <m/>
    <m/>
    <n v="1"/>
    <m/>
    <s v="M2"/>
    <s v="Complex"/>
    <s v="Y"/>
    <d v="2015-04-01T00:00:00"/>
    <s v="Y"/>
    <m/>
    <d v="2015-10-01T00:00:00"/>
    <d v="2015-10-01T00:00:00"/>
    <d v="1900-07-01T00:00:00"/>
    <s v="TBSP"/>
    <m/>
    <s v="Patricia"/>
    <m/>
    <m/>
    <m/>
    <m/>
    <m/>
    <m/>
    <m/>
    <m/>
    <m/>
    <s v="No"/>
    <s v="Performance"/>
    <x v="1"/>
    <s v="Collaborate"/>
    <m/>
    <m/>
    <n v="1"/>
    <m/>
    <s v="Flexible"/>
    <m/>
    <n v="1"/>
    <m/>
    <s v="Modify"/>
    <m/>
    <m/>
    <m/>
    <s v="Truck Inspection "/>
  </r>
  <r>
    <x v="3"/>
    <s v="Next Day NSR"/>
    <m/>
    <m/>
    <m/>
    <m/>
    <m/>
    <m/>
    <m/>
    <m/>
    <m/>
    <m/>
    <s v="Simple"/>
    <s v="Y"/>
    <d v="2015-10-01T00:00:00"/>
    <s v="Y"/>
    <m/>
    <d v="2015-10-01T00:00:00"/>
    <d v="2015-10-01T00:00:00"/>
    <m/>
    <m/>
    <m/>
    <m/>
    <m/>
    <m/>
    <m/>
    <m/>
    <m/>
    <m/>
    <m/>
    <m/>
    <m/>
    <s v="Co-create"/>
    <s v="Customer need"/>
    <x v="3"/>
    <m/>
    <m/>
    <m/>
    <m/>
    <m/>
    <m/>
    <m/>
    <m/>
    <m/>
    <m/>
    <m/>
    <m/>
    <m/>
    <m/>
  </r>
  <r>
    <x v="3"/>
    <s v="TMS - TPE"/>
    <s v="Existing Operation"/>
    <m/>
    <s v="Internal Improvement"/>
    <m/>
    <m/>
    <m/>
    <n v="1"/>
    <m/>
    <m/>
    <s v="M1"/>
    <s v="Complex"/>
    <s v="Y"/>
    <d v="2015-03-01T00:00:00"/>
    <s v="Y"/>
    <m/>
    <d v="2015-11-01T00:00:00"/>
    <d v="2015-11-01T00:00:00"/>
    <d v="1900-09-01T00:00:00"/>
    <s v="IT-One"/>
    <m/>
    <s v="Eakapon"/>
    <m/>
    <m/>
    <m/>
    <m/>
    <n v="4.5"/>
    <m/>
    <s v="D"/>
    <m/>
    <s v="-"/>
    <s v="No"/>
    <s v="Performance"/>
    <x v="1"/>
    <s v="Collaborate"/>
    <n v="1"/>
    <m/>
    <m/>
    <m/>
    <s v="Efficiency"/>
    <m/>
    <n v="1"/>
    <m/>
    <s v="Modify"/>
    <m/>
    <s v="Operation"/>
    <s v="Operation efficiency พัฒนาระบบ TMS สำหรับการ Operate งาน chemical transportation"/>
    <m/>
  </r>
  <r>
    <x v="3"/>
    <s v="TMS-OV: Laos"/>
    <s v="Existing Operation"/>
    <m/>
    <s v="Service Roll-out"/>
    <m/>
    <s v="AP2015"/>
    <m/>
    <n v="1"/>
    <m/>
    <m/>
    <s v="M1"/>
    <s v="Simple"/>
    <s v="Y"/>
    <d v="2015-08-01T00:00:00"/>
    <s v="Y"/>
    <m/>
    <d v="2015-12-01T00:00:00"/>
    <d v="2015-12-01T00:00:00"/>
    <d v="1900-05-01T00:00:00"/>
    <s v="Self Develop"/>
    <s v="A"/>
    <s v="Sarun"/>
    <m/>
    <m/>
    <m/>
    <m/>
    <n v="0"/>
    <m/>
    <s v="D"/>
    <m/>
    <s v="Simplify"/>
    <s v="No"/>
    <s v="Performance"/>
    <x v="1"/>
    <s v="Collaborate"/>
    <m/>
    <m/>
    <m/>
    <n v="1"/>
    <s v="Innovation"/>
    <n v="1"/>
    <m/>
    <m/>
    <s v="Make"/>
    <s v="Yes"/>
    <s v="Overseas"/>
    <s v="Support การขนส่ง Cross border Overseas  และลดงาน Manual"/>
    <s v="Roll-out Platform ที่ใช้ในประเทศไทย ไปยังต่างประเทศ"/>
  </r>
  <r>
    <x v="3"/>
    <s v="TMS Server Upgrade"/>
    <s v="Existing Operation"/>
    <m/>
    <s v="Internal Improvement"/>
    <m/>
    <m/>
    <m/>
    <m/>
    <m/>
    <n v="1"/>
    <s v="M3"/>
    <s v="Complex"/>
    <s v="N"/>
    <d v="2015-10-01T00:00:00"/>
    <s v="N"/>
    <m/>
    <d v="2015-12-01T00:00:00"/>
    <d v="2016-01-19T00:00:00"/>
    <d v="1900-04-19T00:00:00"/>
    <s v="Nex Tech"/>
    <s v="B"/>
    <s v="Chokchai"/>
    <m/>
    <m/>
    <m/>
    <m/>
    <n v="4.5"/>
    <m/>
    <s v="C"/>
    <m/>
    <s v="Simplify"/>
    <s v="No"/>
    <s v="Performance"/>
    <x v="2"/>
    <m/>
    <n v="1"/>
    <m/>
    <m/>
    <m/>
    <s v="Efficiency"/>
    <m/>
    <m/>
    <n v="1"/>
    <s v="Buy"/>
    <s v="Yes"/>
    <s v="Operation"/>
    <s v="1. ลดค่าใช้จ่าย MA_x000a_2. อุปกรณ์ได้รับการ support จาก Vendor_x000a_3. เพิ่มความเร็วในการของ ระบบ TMS"/>
    <s v="การขยายผลเป็น Virtual Machine (Server Consolidation)"/>
  </r>
  <r>
    <x v="3"/>
    <s v="Next Day Stiebel"/>
    <m/>
    <m/>
    <m/>
    <m/>
    <m/>
    <m/>
    <m/>
    <m/>
    <m/>
    <m/>
    <s v="Simple"/>
    <s v="Y"/>
    <d v="2015-12-01T00:00:00"/>
    <s v="Y"/>
    <m/>
    <d v="2015-12-01T00:00:00"/>
    <d v="2015-12-01T00:00:00"/>
    <m/>
    <m/>
    <m/>
    <m/>
    <m/>
    <m/>
    <m/>
    <m/>
    <m/>
    <m/>
    <m/>
    <m/>
    <m/>
    <s v="Co-create"/>
    <s v="Customer need"/>
    <x v="3"/>
    <s v="Collaborate"/>
    <m/>
    <m/>
    <m/>
    <m/>
    <m/>
    <m/>
    <m/>
    <m/>
    <m/>
    <m/>
    <m/>
    <m/>
    <m/>
  </r>
  <r>
    <x v="4"/>
    <s v="Next Day Zongshen"/>
    <m/>
    <m/>
    <m/>
    <m/>
    <m/>
    <m/>
    <m/>
    <m/>
    <m/>
    <m/>
    <s v="Simple"/>
    <s v="Y"/>
    <d v="2016-02-01T00:00:00"/>
    <s v="Y"/>
    <m/>
    <d v="2016-02-01T00:00:00"/>
    <d v="2016-02-01T00:00:00"/>
    <m/>
    <m/>
    <m/>
    <m/>
    <m/>
    <m/>
    <m/>
    <m/>
    <m/>
    <m/>
    <m/>
    <m/>
    <m/>
    <s v="Co-create"/>
    <s v="Customer need"/>
    <x v="3"/>
    <s v="Collaborate"/>
    <m/>
    <m/>
    <m/>
    <m/>
    <m/>
    <m/>
    <m/>
    <m/>
    <m/>
    <m/>
    <m/>
    <m/>
    <m/>
  </r>
  <r>
    <x v="4"/>
    <s v="Leadtime PTT"/>
    <m/>
    <m/>
    <m/>
    <m/>
    <m/>
    <m/>
    <m/>
    <m/>
    <m/>
    <m/>
    <s v="Simple"/>
    <s v="Y"/>
    <d v="2016-03-01T00:00:00"/>
    <s v="Y"/>
    <m/>
    <d v="2016-03-01T00:00:00"/>
    <d v="2016-03-01T00:00:00"/>
    <m/>
    <m/>
    <m/>
    <m/>
    <m/>
    <m/>
    <m/>
    <m/>
    <m/>
    <m/>
    <m/>
    <m/>
    <m/>
    <s v="No"/>
    <s v="Customer need"/>
    <x v="3"/>
    <s v="Collaborate"/>
    <m/>
    <m/>
    <m/>
    <m/>
    <m/>
    <m/>
    <m/>
    <m/>
    <m/>
    <m/>
    <m/>
    <m/>
    <m/>
  </r>
  <r>
    <x v="4"/>
    <s v="Product Return System (Reverse Logistics System)"/>
    <s v="New Operation"/>
    <s v="on progress 2016"/>
    <s v="Service Improvement"/>
    <m/>
    <s v="AP2016"/>
    <m/>
    <m/>
    <n v="1"/>
    <m/>
    <s v="M2"/>
    <s v="Complex"/>
    <s v="Y"/>
    <s v="ม.ค-16"/>
    <s v="Y"/>
    <m/>
    <d v="2016-05-01T00:00:00"/>
    <d v="2016-05-01T00:00:00"/>
    <e v="#VALUE!"/>
    <s v="BN Auto ID"/>
    <m/>
    <s v="Tanaphon"/>
    <m/>
    <m/>
    <m/>
    <m/>
    <m/>
    <m/>
    <m/>
    <m/>
    <m/>
    <s v="No"/>
    <s v="Performance"/>
    <x v="1"/>
    <s v="Collaborate"/>
    <m/>
    <m/>
    <m/>
    <n v="1"/>
    <s v="Innovation"/>
    <m/>
    <n v="1"/>
    <m/>
    <s v="Modify"/>
    <m/>
    <m/>
    <m/>
    <m/>
  </r>
  <r>
    <x v="4"/>
    <s v="CNV (CFR no VAT)"/>
    <s v="Existing Operation"/>
    <s v="on progress 2016"/>
    <s v="Internal Improvement"/>
    <m/>
    <s v="AP2016"/>
    <m/>
    <m/>
    <n v="1"/>
    <m/>
    <s v="M2"/>
    <s v="Complex"/>
    <s v="Y"/>
    <d v="2016-01-01T00:00:00"/>
    <s v="Y"/>
    <m/>
    <d v="2016-05-01T00:00:00"/>
    <d v="2016-05-01T00:00:00"/>
    <d v="1900-04-30T00:00:00"/>
    <s v="IT-One"/>
    <s v="A"/>
    <s v="Thanasin"/>
    <m/>
    <m/>
    <m/>
    <m/>
    <n v="8"/>
    <m/>
    <m/>
    <m/>
    <s v="Simplify"/>
    <s v="Co-create"/>
    <s v="Performance"/>
    <x v="3"/>
    <s v="Collaborate"/>
    <m/>
    <n v="1"/>
    <m/>
    <m/>
    <s v="Effective"/>
    <m/>
    <n v="1"/>
    <m/>
    <s v="Modify"/>
    <s v="Yes"/>
    <s v="AE Cement"/>
    <s v="1. EXW hire SCGL will use credit control area 0180_x000a_2. Change payment term and due date for SCGL as same as CBM 0180_x000a_3. SCGL e-CN to CBM’s Dealer to be able to request credit/debit note EXW hire SCGL_x000a_4. Adjust Deletion program of Sales order and Delivery for EXW hire SCGL"/>
    <m/>
  </r>
  <r>
    <x v="4"/>
    <s v="e-ISO"/>
    <m/>
    <m/>
    <s v="Internal Improvement"/>
    <m/>
    <s v="AP2016"/>
    <m/>
    <m/>
    <n v="1"/>
    <m/>
    <s v="M2"/>
    <s v="Simple"/>
    <m/>
    <d v="2016-03-01T00:00:00"/>
    <m/>
    <m/>
    <d v="2016-05-01T00:00:00"/>
    <m/>
    <n v="-42430"/>
    <m/>
    <m/>
    <s v="Papatsorn"/>
    <m/>
    <m/>
    <m/>
    <m/>
    <m/>
    <m/>
    <m/>
    <m/>
    <m/>
    <s v="No"/>
    <s v="Performance"/>
    <x v="2"/>
    <s v="Collaborate"/>
    <m/>
    <m/>
    <n v="1"/>
    <m/>
    <s v="Flexible"/>
    <m/>
    <m/>
    <n v="1"/>
    <s v="Buy"/>
    <m/>
    <m/>
    <m/>
    <m/>
  </r>
  <r>
    <x v="4"/>
    <s v="SCGL GPS Interface Improvement"/>
    <m/>
    <m/>
    <s v="Internal Improvement"/>
    <m/>
    <m/>
    <m/>
    <m/>
    <m/>
    <n v="1"/>
    <s v="M3"/>
    <s v="Complex"/>
    <s v="Y"/>
    <d v="2015-03-01T00:00:00"/>
    <s v="Y"/>
    <m/>
    <d v="2016-06-01T00:00:00"/>
    <d v="2016-06-01T00:00:00"/>
    <d v="1901-04-02T00:00:00"/>
    <s v="IT-One"/>
    <s v="A"/>
    <s v="Eakapon"/>
    <m/>
    <m/>
    <m/>
    <m/>
    <n v="3"/>
    <m/>
    <s v="D"/>
    <m/>
    <s v="Combine"/>
    <s v="No"/>
    <s v="Performance"/>
    <x v="2"/>
    <m/>
    <m/>
    <m/>
    <n v="1"/>
    <m/>
    <s v="Flexible"/>
    <m/>
    <n v="1"/>
    <m/>
    <s v="Modify"/>
    <m/>
    <s v="Operation"/>
    <s v="ปรับปรุงประสิทธิภาพในการทำงานของระบบ GPS Interface (Performance) / เพื่อขั้นตอนในการเอาข้อมูล Interface เข้าระบบ / update technology ให้เป็นปัจจุบัน"/>
    <m/>
  </r>
  <r>
    <x v="4"/>
    <s v="Next Day Ware &amp; Fitting"/>
    <m/>
    <m/>
    <m/>
    <m/>
    <m/>
    <m/>
    <m/>
    <m/>
    <m/>
    <m/>
    <s v="Simple"/>
    <s v="Y"/>
    <d v="2016-06-01T00:00:00"/>
    <s v="Y"/>
    <m/>
    <d v="2016-06-01T00:00:00"/>
    <d v="2016-06-01T00:00:00"/>
    <m/>
    <m/>
    <m/>
    <m/>
    <m/>
    <m/>
    <m/>
    <m/>
    <m/>
    <m/>
    <m/>
    <m/>
    <m/>
    <s v="Co-create"/>
    <s v="Customer need"/>
    <x v="3"/>
    <s v="Collaborate"/>
    <m/>
    <m/>
    <m/>
    <m/>
    <m/>
    <m/>
    <m/>
    <m/>
    <m/>
    <m/>
    <m/>
    <m/>
    <m/>
  </r>
  <r>
    <x v="4"/>
    <s v="Next Day SUBARU"/>
    <m/>
    <m/>
    <m/>
    <m/>
    <m/>
    <m/>
    <m/>
    <m/>
    <m/>
    <m/>
    <s v="Simple"/>
    <s v="Y"/>
    <d v="2016-06-01T00:00:00"/>
    <s v="Y"/>
    <m/>
    <d v="2016-06-01T00:00:00"/>
    <d v="2016-06-01T00:00:00"/>
    <m/>
    <m/>
    <m/>
    <m/>
    <m/>
    <m/>
    <m/>
    <m/>
    <m/>
    <m/>
    <m/>
    <m/>
    <m/>
    <s v="Co-create"/>
    <s v="Customer need"/>
    <x v="3"/>
    <s v="Collaborate"/>
    <m/>
    <m/>
    <m/>
    <m/>
    <m/>
    <m/>
    <m/>
    <m/>
    <m/>
    <m/>
    <m/>
    <m/>
    <m/>
  </r>
  <r>
    <x v="4"/>
    <s v="Business Intelligent"/>
    <m/>
    <m/>
    <s v="Internal Improvement"/>
    <m/>
    <s v="AP2016"/>
    <s v="N"/>
    <m/>
    <m/>
    <n v="1"/>
    <s v="M3"/>
    <s v="Complex"/>
    <s v="Y"/>
    <s v="Mar-16"/>
    <s v="Y"/>
    <s v="N"/>
    <d v="2016-07-01T00:00:00"/>
    <d v="2016-07-01T00:00:00"/>
    <d v="1900-05-01T00:00:00"/>
    <s v="IT-One"/>
    <s v="A"/>
    <s v="Tatthep"/>
    <m/>
    <m/>
    <m/>
    <m/>
    <s v="5MB"/>
    <m/>
    <s v="Q"/>
    <m/>
    <s v="Combine"/>
    <s v="No"/>
    <s v="Performance"/>
    <x v="1"/>
    <s v="Collaborate"/>
    <m/>
    <m/>
    <n v="1"/>
    <m/>
    <s v="Flexible"/>
    <m/>
    <m/>
    <n v="1"/>
    <s v="Buy"/>
    <s v="Yes"/>
    <s v="QA"/>
    <s v="To migrate and enhance the remaining SCG Logistics data source from the existic SCG Logistics data warehouse(SQL2000) to the new SCG Logistics data warehouse(SQL2012)"/>
    <m/>
  </r>
  <r>
    <x v="4"/>
    <s v="Leadtime Global House"/>
    <m/>
    <m/>
    <m/>
    <m/>
    <m/>
    <s v="N"/>
    <m/>
    <m/>
    <m/>
    <m/>
    <s v="Simple"/>
    <s v="Y"/>
    <d v="2016-07-01T00:00:00"/>
    <s v="Y"/>
    <s v="N"/>
    <d v="2016-07-01T00:00:00"/>
    <d v="2016-07-01T00:00:00"/>
    <m/>
    <m/>
    <m/>
    <s v="Mongkolchai"/>
    <m/>
    <m/>
    <m/>
    <m/>
    <m/>
    <m/>
    <m/>
    <m/>
    <m/>
    <s v="No"/>
    <s v="Customer need"/>
    <x v="3"/>
    <m/>
    <m/>
    <m/>
    <m/>
    <m/>
    <m/>
    <m/>
    <m/>
    <m/>
    <m/>
    <m/>
    <m/>
    <m/>
    <m/>
  </r>
  <r>
    <x v="4"/>
    <s v="Cross-docking system at CDC Wangnoi"/>
    <s v="New Operation"/>
    <s v="on progress 2016"/>
    <s v="Service Improvement"/>
    <m/>
    <m/>
    <m/>
    <m/>
    <n v="1"/>
    <m/>
    <s v="M2"/>
    <s v="Complex"/>
    <m/>
    <d v="2016-02-01T00:00:00"/>
    <m/>
    <m/>
    <d v="2016-08-01T00:00:00"/>
    <m/>
    <m/>
    <s v="Kasco"/>
    <m/>
    <s v="Thaworn"/>
    <m/>
    <m/>
    <m/>
    <m/>
    <n v="1.1000000000000001"/>
    <m/>
    <s v="C , Q"/>
    <m/>
    <m/>
    <s v="No"/>
    <s v="Performance"/>
    <x v="1"/>
    <s v="Collaborate"/>
    <n v="1"/>
    <m/>
    <m/>
    <m/>
    <s v="Efficiency"/>
    <m/>
    <n v="1"/>
    <m/>
    <s v="Modify"/>
    <m/>
    <s v="Operation"/>
    <s v="Develop Consolidation Management System Platform"/>
    <m/>
  </r>
  <r>
    <x v="4"/>
    <s v="Next Day Lucky Star"/>
    <m/>
    <m/>
    <m/>
    <m/>
    <m/>
    <s v="N"/>
    <m/>
    <m/>
    <m/>
    <m/>
    <s v="Simple"/>
    <s v="Y"/>
    <d v="2016-08-01T00:00:00"/>
    <s v="Y"/>
    <s v="N"/>
    <d v="2016-08-01T00:00:00"/>
    <d v="2016-08-01T00:00:00"/>
    <m/>
    <m/>
    <m/>
    <s v="Nantanit"/>
    <m/>
    <m/>
    <m/>
    <m/>
    <m/>
    <m/>
    <m/>
    <m/>
    <m/>
    <s v="Co-create"/>
    <s v="Customer need"/>
    <x v="3"/>
    <s v="Collaborate"/>
    <m/>
    <m/>
    <m/>
    <m/>
    <m/>
    <m/>
    <m/>
    <m/>
    <m/>
    <m/>
    <m/>
    <m/>
    <m/>
  </r>
  <r>
    <x v="4"/>
    <s v="Next Day PTT"/>
    <m/>
    <m/>
    <m/>
    <m/>
    <m/>
    <s v="N"/>
    <m/>
    <m/>
    <m/>
    <m/>
    <s v="Simple"/>
    <m/>
    <d v="2016-08-01T00:00:00"/>
    <m/>
    <m/>
    <d v="2016-08-01T00:00:00"/>
    <m/>
    <m/>
    <m/>
    <m/>
    <m/>
    <m/>
    <m/>
    <m/>
    <m/>
    <m/>
    <m/>
    <m/>
    <m/>
    <m/>
    <s v="Co-create"/>
    <s v="Customer need"/>
    <x v="3"/>
    <s v="Collaborate"/>
    <m/>
    <m/>
    <m/>
    <m/>
    <m/>
    <m/>
    <m/>
    <m/>
    <m/>
    <m/>
    <m/>
    <m/>
    <m/>
  </r>
  <r>
    <x v="4"/>
    <s v="Medium WMS"/>
    <m/>
    <m/>
    <s v="Service Improvement"/>
    <m/>
    <s v="AP2016"/>
    <m/>
    <m/>
    <n v="1"/>
    <m/>
    <s v="M2"/>
    <s v="Complex"/>
    <m/>
    <d v="2016-03-01T00:00:00"/>
    <m/>
    <m/>
    <d v="2016-10-01T00:00:00"/>
    <m/>
    <m/>
    <s v="FulFill"/>
    <m/>
    <s v="Thaworn"/>
    <m/>
    <m/>
    <m/>
    <m/>
    <n v="1.2"/>
    <m/>
    <s v="Q"/>
    <m/>
    <m/>
    <s v="No"/>
    <s v="Performance"/>
    <x v="1"/>
    <m/>
    <n v="1"/>
    <m/>
    <m/>
    <m/>
    <s v="Efficiency"/>
    <m/>
    <n v="1"/>
    <m/>
    <s v="Modify"/>
    <m/>
    <s v="SD"/>
    <s v="Develop Warehouse Management System Platform"/>
    <m/>
  </r>
  <r>
    <x v="4"/>
    <s v="Supply Chain Visibility"/>
    <m/>
    <m/>
    <s v="Service Improvement"/>
    <m/>
    <s v="AP2016"/>
    <m/>
    <m/>
    <n v="1"/>
    <m/>
    <s v="M2"/>
    <s v="Complex"/>
    <m/>
    <d v="2016-04-01T00:00:00"/>
    <m/>
    <m/>
    <d v="2016-10-01T00:00:00"/>
    <m/>
    <n v="-42461"/>
    <s v="ABL"/>
    <m/>
    <s v="Eakapon"/>
    <m/>
    <m/>
    <m/>
    <m/>
    <m/>
    <m/>
    <m/>
    <m/>
    <m/>
    <s v="No"/>
    <s v="Customer need"/>
    <x v="1"/>
    <s v="Collaborate"/>
    <m/>
    <m/>
    <n v="1"/>
    <m/>
    <s v="Flexible"/>
    <m/>
    <n v="1"/>
    <m/>
    <s v="Modify"/>
    <m/>
    <m/>
    <s v="พัฒนา Visibility ในสำหรับกลุ่ม Consolidate"/>
    <m/>
  </r>
  <r>
    <x v="4"/>
    <s v="Carrier Management System"/>
    <m/>
    <m/>
    <s v="Internal Improvement"/>
    <m/>
    <m/>
    <m/>
    <m/>
    <n v="1"/>
    <m/>
    <s v="M2"/>
    <s v="Complex"/>
    <m/>
    <m/>
    <m/>
    <m/>
    <d v="2016-11-01T00:00:00"/>
    <m/>
    <d v="1899-12-30T00:00:00"/>
    <m/>
    <m/>
    <s v="Nantanit"/>
    <m/>
    <m/>
    <m/>
    <m/>
    <n v="4.49"/>
    <s v="15960 per month"/>
    <s v="Q"/>
    <m/>
    <m/>
    <s v="No"/>
    <s v="Customer need"/>
    <x v="1"/>
    <s v="Collaborate"/>
    <m/>
    <n v="1"/>
    <m/>
    <m/>
    <s v="Effective"/>
    <m/>
    <n v="1"/>
    <m/>
    <s v="Modify"/>
    <m/>
    <s v="Carrier, Opration, Safety"/>
    <s v="1. พัฒนาระบบ Logistics Network Database (LND) ขึ้นมาใหม่ เนื่องจากระบบเดิมใช้เทคโนโลยีที่ล้าสมัย_x000a_2. ปรับปรุงให้มีเสถียรภาพและตอบสนองให้รวดเร็วยิ่งขึ้น_x000a_3. พัฒนาให้สามารถตอบสนองต่อผู้ใช้งานได้อย่างมีประสิทธิภาพและเหมาะสม เช่น การจัดเก็บข้อมูล, การค้นหา, การรับส่งข้อมูลกับระบบอื่นๆ"/>
    <s v="ประสิทธิภาพการทำงานของ Partner ดีขึ้น (การทำระบบ IT ให้ Carrier )"/>
  </r>
  <r>
    <x v="4"/>
    <s v="System Integration with TCG"/>
    <s v="Customer Requirement"/>
    <s v="on progress 2016"/>
    <s v="Service Improvement"/>
    <m/>
    <m/>
    <m/>
    <n v="1"/>
    <m/>
    <m/>
    <s v="M1"/>
    <s v="Complex"/>
    <m/>
    <d v="2016-09-01T00:00:00"/>
    <m/>
    <m/>
    <d v="2016-12-01T00:00:00"/>
    <m/>
    <n v="-42614"/>
    <s v="Self Develop"/>
    <m/>
    <s v="Tatthep"/>
    <m/>
    <m/>
    <m/>
    <m/>
    <m/>
    <m/>
    <m/>
    <m/>
    <m/>
    <s v="Co-create"/>
    <s v="Customer need"/>
    <x v="3"/>
    <s v="Collaborate"/>
    <m/>
    <n v="1"/>
    <m/>
    <m/>
    <s v="Effective"/>
    <n v="1"/>
    <m/>
    <m/>
    <s v="Make"/>
    <m/>
    <m/>
    <m/>
    <s v="Outsource กับ in-house development"/>
  </r>
  <r>
    <x v="4"/>
    <s v="IT-Oversea System Platform"/>
    <m/>
    <m/>
    <s v="Service Roll-out"/>
    <m/>
    <m/>
    <m/>
    <m/>
    <n v="1"/>
    <m/>
    <s v="M2"/>
    <s v="Complex"/>
    <m/>
    <d v="2016-06-16T00:00:00"/>
    <m/>
    <m/>
    <d v="2016-12-01T00:00:00"/>
    <m/>
    <m/>
    <s v="Self Develop"/>
    <m/>
    <s v="Sarun"/>
    <m/>
    <m/>
    <m/>
    <m/>
    <m/>
    <m/>
    <m/>
    <m/>
    <m/>
    <s v="No"/>
    <s v="Performance"/>
    <x v="1"/>
    <s v="Collaborate"/>
    <n v="1"/>
    <m/>
    <m/>
    <m/>
    <s v="Efficiency"/>
    <n v="1"/>
    <m/>
    <m/>
    <s v="Make"/>
    <m/>
    <m/>
    <m/>
    <s v="Roll-out Platform ที่ใช้ในประเทศไทย ไปยังต่างประเทศ"/>
  </r>
  <r>
    <x v="4"/>
    <s v="VMI-Cement Bulk for Dealer"/>
    <m/>
    <m/>
    <s v="Service Improvement"/>
    <m/>
    <s v="AP2016"/>
    <m/>
    <n v="1"/>
    <m/>
    <m/>
    <s v="M1"/>
    <s v="Complex"/>
    <m/>
    <d v="2016-01-01T00:00:00"/>
    <m/>
    <m/>
    <d v="2016-12-01T00:00:00"/>
    <m/>
    <m/>
    <m/>
    <m/>
    <s v="Thanasin"/>
    <m/>
    <m/>
    <m/>
    <m/>
    <m/>
    <m/>
    <m/>
    <m/>
    <s v="Simplify"/>
    <s v="Co-create"/>
    <s v="Customer need"/>
    <x v="3"/>
    <s v="Collaborate"/>
    <m/>
    <m/>
    <n v="1"/>
    <m/>
    <s v="Flexible"/>
    <m/>
    <n v="1"/>
    <m/>
    <s v="Modify"/>
    <m/>
    <s v="AE Cement"/>
    <m/>
    <m/>
  </r>
  <r>
    <x v="4"/>
    <s v="Import-Export Visibility Platform - Bright &amp; Shine Project"/>
    <m/>
    <m/>
    <s v="Service Improvement"/>
    <m/>
    <s v="AP2016"/>
    <m/>
    <m/>
    <n v="1"/>
    <m/>
    <s v="M2"/>
    <s v="Complex"/>
    <m/>
    <d v="2016-02-01T00:00:00"/>
    <m/>
    <m/>
    <d v="2017-01-01T00:00:00"/>
    <m/>
    <m/>
    <s v="IT-One"/>
    <s v="B"/>
    <s v="Nattawut"/>
    <m/>
    <m/>
    <m/>
    <m/>
    <n v="4.0999999999999996"/>
    <m/>
    <s v="Q"/>
    <m/>
    <m/>
    <s v="Co-create"/>
    <s v="Customer need"/>
    <x v="3"/>
    <s v="Collaborate"/>
    <m/>
    <m/>
    <n v="1"/>
    <m/>
    <s v="Flexible"/>
    <m/>
    <n v="1"/>
    <m/>
    <s v="Modify"/>
    <s v="Yes"/>
    <s v="Carrier"/>
    <s v="Quality improvement"/>
    <s v="ลด manual work (โดยการแก้ระบบให้ที่ CDC วังน้อย)"/>
  </r>
  <r>
    <x v="4"/>
    <s v="Consolidate Platform"/>
    <m/>
    <m/>
    <s v="Internal Improvement"/>
    <m/>
    <s v="AP2016"/>
    <m/>
    <m/>
    <n v="1"/>
    <m/>
    <s v="M2"/>
    <s v="Complex"/>
    <m/>
    <d v="2016-08-01T00:00:00"/>
    <m/>
    <m/>
    <d v="2017-01-01T00:00:00"/>
    <m/>
    <m/>
    <s v="ABL"/>
    <m/>
    <s v="Pakamon"/>
    <m/>
    <m/>
    <m/>
    <m/>
    <n v="0.93"/>
    <s v="1.SCGL cost saving 3,900 baht/month/Hub"/>
    <s v="Q"/>
    <m/>
    <m/>
    <s v="No"/>
    <s v="Performance"/>
    <x v="1"/>
    <s v="Collaborate"/>
    <m/>
    <n v="1"/>
    <m/>
    <m/>
    <s v="Effective"/>
    <m/>
    <n v="1"/>
    <m/>
    <s v="Modify"/>
    <s v="-"/>
    <s v="Operation"/>
    <s v="1. ลด เวลาการรับ-ส่ง ข้อมูล โดยสามารถรับข้อมูลผ่านระบบได้ทันที_x000a_2. ลด การ Re-key จากเอกสาร โดยสามารถบันทึกผ่านระบบได้ทันที_x000a_3. ลด เวลาการสร้าง Report โดยสามารถดูผ่านระบบได้ทันที"/>
    <m/>
  </r>
  <r>
    <x v="4"/>
    <s v="Logistics e-Commerce"/>
    <m/>
    <m/>
    <s v="New Business"/>
    <m/>
    <m/>
    <m/>
    <m/>
    <n v="1"/>
    <m/>
    <s v="M2"/>
    <s v="Complex"/>
    <m/>
    <d v="2016-10-01T00:00:00"/>
    <m/>
    <m/>
    <d v="2017-04-01T00:00:00"/>
    <m/>
    <m/>
    <s v="TBC"/>
    <m/>
    <s v="Mongkolchai"/>
    <m/>
    <m/>
    <m/>
    <m/>
    <m/>
    <m/>
    <s v="D"/>
    <m/>
    <m/>
    <s v="No"/>
    <s v="Customer need"/>
    <x v="1"/>
    <s v="Collaborate"/>
    <m/>
    <m/>
    <n v="1"/>
    <m/>
    <s v="Flexible"/>
    <m/>
    <n v="1"/>
    <m/>
    <s v="Modify"/>
    <m/>
    <s v="AE"/>
    <s v="1.เพื่อเป็น Market Place สำหรับการซื้อขายสินค้าของ Supplier"/>
    <m/>
  </r>
  <r>
    <x v="2"/>
    <s v="Automate report: Operation"/>
    <s v="Existing Operation"/>
    <m/>
    <s v="Internal Improvement"/>
    <m/>
    <m/>
    <s v="N"/>
    <n v="1"/>
    <m/>
    <m/>
    <s v="M1"/>
    <s v="Simple"/>
    <s v="N"/>
    <m/>
    <s v="Y"/>
    <m/>
    <d v="2014-07-01T00:00:00"/>
    <d v="2014-07-01T00:00:00"/>
    <d v="2014-07-01T00:00:00"/>
    <m/>
    <m/>
    <s v="Tatthep"/>
    <m/>
    <m/>
    <m/>
    <m/>
    <m/>
    <m/>
    <m/>
    <m/>
    <m/>
    <m/>
    <m/>
    <x v="0"/>
    <m/>
    <m/>
    <m/>
    <n v="1"/>
    <m/>
    <s v="Flexible"/>
    <m/>
    <m/>
    <m/>
    <m/>
    <m/>
    <m/>
    <m/>
    <m/>
  </r>
  <r>
    <x v="2"/>
    <s v="Transportation Web for Lao"/>
    <s v="Existing Operation"/>
    <m/>
    <s v="Internal Improvement"/>
    <m/>
    <m/>
    <m/>
    <n v="1"/>
    <m/>
    <m/>
    <s v="M1"/>
    <s v="Simple"/>
    <s v="Y"/>
    <s v="Cancel"/>
    <s v="Y"/>
    <m/>
    <d v="2014-11-01T00:00:00"/>
    <d v="2014-11-01T00:00:00"/>
    <m/>
    <s v="Self Develop"/>
    <m/>
    <s v="Sarun"/>
    <m/>
    <m/>
    <m/>
    <m/>
    <n v="0"/>
    <m/>
    <m/>
    <m/>
    <m/>
    <s v="No"/>
    <s v="Performance"/>
    <x v="1"/>
    <m/>
    <m/>
    <m/>
    <m/>
    <n v="1"/>
    <s v="Innovation"/>
    <m/>
    <m/>
    <m/>
    <m/>
    <m/>
    <m/>
    <m/>
    <m/>
  </r>
  <r>
    <x v="4"/>
    <s v="Leadtime Idemitsu"/>
    <m/>
    <m/>
    <m/>
    <m/>
    <m/>
    <m/>
    <m/>
    <m/>
    <m/>
    <m/>
    <s v="Simple"/>
    <s v="Y"/>
    <m/>
    <s v="Y"/>
    <m/>
    <d v="2016-02-01T00:00:00"/>
    <d v="2016-02-01T00:00:00"/>
    <m/>
    <m/>
    <m/>
    <s v="Mongkolchai"/>
    <m/>
    <m/>
    <m/>
    <m/>
    <m/>
    <m/>
    <m/>
    <m/>
    <m/>
    <s v="No"/>
    <s v="Customer need"/>
    <x v="3"/>
    <s v="Collaborate"/>
    <m/>
    <m/>
    <m/>
    <m/>
    <m/>
    <m/>
    <m/>
    <m/>
    <m/>
    <m/>
    <m/>
    <m/>
    <m/>
  </r>
  <r>
    <x v="4"/>
    <s v="TROK Rongmeuang"/>
    <m/>
    <m/>
    <m/>
    <m/>
    <m/>
    <s v="N"/>
    <m/>
    <m/>
    <m/>
    <m/>
    <s v="Simple"/>
    <s v="Y"/>
    <m/>
    <s v="Y"/>
    <s v="N"/>
    <d v="2016-08-01T00:00:00"/>
    <d v="2016-08-01T00:00:00"/>
    <m/>
    <m/>
    <m/>
    <s v="Pakamon"/>
    <m/>
    <m/>
    <m/>
    <m/>
    <m/>
    <m/>
    <m/>
    <m/>
    <m/>
    <s v="No"/>
    <s v="Customer need"/>
    <x v="1"/>
    <m/>
    <m/>
    <m/>
    <m/>
    <m/>
    <m/>
    <m/>
    <m/>
    <m/>
    <m/>
    <m/>
    <m/>
    <m/>
    <m/>
  </r>
  <r>
    <x v="4"/>
    <s v="SCGL KPI Web"/>
    <m/>
    <m/>
    <m/>
    <m/>
    <m/>
    <s v="N"/>
    <m/>
    <m/>
    <m/>
    <m/>
    <s v="Complex"/>
    <m/>
    <m/>
    <m/>
    <m/>
    <d v="2016-08-01T00:00:00"/>
    <m/>
    <m/>
    <m/>
    <m/>
    <s v="Saranachon"/>
    <m/>
    <m/>
    <m/>
    <m/>
    <m/>
    <m/>
    <m/>
    <m/>
    <m/>
    <m/>
    <m/>
    <x v="1"/>
    <m/>
    <m/>
    <m/>
    <m/>
    <m/>
    <m/>
    <m/>
    <m/>
    <m/>
    <m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87">
  <r>
    <x v="0"/>
    <s v="System Integration with SCG Chemical"/>
    <s v="Sustain Growth"/>
    <m/>
    <s v="Service Improvement"/>
    <s v="S1"/>
    <m/>
    <m/>
    <m/>
    <m/>
    <m/>
    <m/>
    <m/>
    <m/>
    <m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</r>
  <r>
    <x v="0"/>
    <s v="E Document return"/>
    <s v="New Operation"/>
    <m/>
    <s v="Service Improvement"/>
    <s v="S1"/>
    <m/>
    <m/>
    <m/>
    <m/>
    <m/>
    <m/>
    <m/>
    <m/>
    <m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</r>
  <r>
    <x v="0"/>
    <s v="Warehouse Management System for Klongluang"/>
    <s v="New Operation"/>
    <m/>
    <s v="New Business"/>
    <s v="S1"/>
    <m/>
    <m/>
    <m/>
    <m/>
    <m/>
    <m/>
    <m/>
    <m/>
    <m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</r>
  <r>
    <x v="0"/>
    <s v="Logistics system in South China"/>
    <s v="New Operation"/>
    <m/>
    <s v="New Business"/>
    <s v="S4"/>
    <m/>
    <m/>
    <m/>
    <m/>
    <m/>
    <m/>
    <m/>
    <m/>
    <m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</r>
  <r>
    <x v="0"/>
    <s v="Proof of Delivery"/>
    <s v="New Operation"/>
    <m/>
    <s v="New Business"/>
    <s v="S5"/>
    <m/>
    <m/>
    <m/>
    <m/>
    <m/>
    <m/>
    <m/>
    <m/>
    <m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</r>
  <r>
    <x v="0"/>
    <s v="Operation Performance Web"/>
    <s v="Existing Operation"/>
    <m/>
    <s v="Internal Improvement"/>
    <s v="S5"/>
    <m/>
    <m/>
    <m/>
    <m/>
    <m/>
    <m/>
    <m/>
    <m/>
    <m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</r>
  <r>
    <x v="0"/>
    <s v="GPS App for SFT"/>
    <s v="Customer Requirement"/>
    <m/>
    <s v="Service Improvement"/>
    <m/>
    <s v="Dept"/>
    <s v="Yes"/>
    <n v="1"/>
    <m/>
    <m/>
    <s v="M1"/>
    <s v="Simple"/>
    <s v="Y"/>
    <d v="2012-09-01T00:00:00"/>
    <m/>
    <m/>
    <d v="2012-12-01T00:00:00"/>
    <d v="2012-12-01T00:00:00"/>
    <d v="1900-03-31T00:00:00"/>
    <s v="X-Sense"/>
    <s v="A"/>
    <s v="Eakapon"/>
    <m/>
    <m/>
    <m/>
    <m/>
    <n v="0"/>
    <m/>
    <s v="D"/>
    <m/>
    <s v="-"/>
    <x v="1"/>
    <s v="Customer need"/>
    <x v="0"/>
    <s v="Collaborate"/>
    <m/>
    <m/>
    <m/>
    <m/>
    <m/>
    <m/>
    <m/>
    <m/>
    <m/>
    <m/>
    <s v="Siam Forestry (Customer)"/>
    <s v="Customer requirement ในเรื่องของการทำ จองคิว / ตอบรับงาน / จัดเที่ยวรถ ด้วยระบบ GPS_x000a_"/>
    <m/>
  </r>
  <r>
    <x v="0"/>
    <s v="Carrier Billing Interface"/>
    <s v="Customer Requirement"/>
    <m/>
    <s v="Service Improvement"/>
    <m/>
    <s v="Dept"/>
    <s v="Yes"/>
    <n v="1"/>
    <m/>
    <m/>
    <s v="M1"/>
    <s v="Simple"/>
    <s v="Y"/>
    <m/>
    <m/>
    <m/>
    <d v="2013-07-01T00:00:00"/>
    <d v="2013-07-01T00:00:00"/>
    <d v="2013-07-01T00:00:00"/>
    <s v="IT-One"/>
    <m/>
    <s v="Nuchnara"/>
    <m/>
    <m/>
    <m/>
    <m/>
    <m/>
    <m/>
    <m/>
    <m/>
    <m/>
    <x v="2"/>
    <s v="Customer need"/>
    <x v="0"/>
    <m/>
    <m/>
    <m/>
    <m/>
    <m/>
    <m/>
    <m/>
    <m/>
    <m/>
    <m/>
    <m/>
    <m/>
    <m/>
    <m/>
  </r>
  <r>
    <x v="0"/>
    <s v="CCTV for Northern Operation"/>
    <s v="Existing Operation"/>
    <m/>
    <s v="Internal Improvement"/>
    <m/>
    <s v="Dept"/>
    <s v="Yes"/>
    <m/>
    <m/>
    <n v="1"/>
    <s v="M3"/>
    <s v="Simple"/>
    <s v="Y"/>
    <d v="2012-05-01T00:00:00"/>
    <m/>
    <m/>
    <d v="2012-07-01T00:00:00"/>
    <d v="2012-07-01T00:00:00"/>
    <d v="1900-03-01T00:00:00"/>
    <s v="WIT"/>
    <m/>
    <s v="Chokchai"/>
    <m/>
    <m/>
    <m/>
    <m/>
    <m/>
    <m/>
    <m/>
    <m/>
    <s v="Simplify"/>
    <x v="2"/>
    <s v="Performance"/>
    <x v="0"/>
    <m/>
    <m/>
    <m/>
    <m/>
    <m/>
    <m/>
    <m/>
    <m/>
    <m/>
    <m/>
    <s v="Yes"/>
    <s v="Operation"/>
    <m/>
    <m/>
  </r>
  <r>
    <x v="0"/>
    <s v="Shipment Barcode"/>
    <s v="Existing Operation"/>
    <m/>
    <s v="Internal Improvement"/>
    <m/>
    <s v="Dept"/>
    <s v="Yes"/>
    <m/>
    <n v="1"/>
    <m/>
    <s v="M2"/>
    <s v="Complex"/>
    <s v="Y"/>
    <m/>
    <m/>
    <m/>
    <d v="2012-05-01T00:00:00"/>
    <d v="2012-05-01T00:00:00"/>
    <d v="2012-05-01T00:00:00"/>
    <s v="IT-One"/>
    <s v="A"/>
    <s v="Sukanya"/>
    <m/>
    <m/>
    <m/>
    <m/>
    <m/>
    <m/>
    <m/>
    <m/>
    <m/>
    <x v="2"/>
    <s v="Performance"/>
    <x v="0"/>
    <m/>
    <m/>
    <m/>
    <m/>
    <m/>
    <m/>
    <m/>
    <m/>
    <m/>
    <m/>
    <m/>
    <m/>
    <m/>
    <m/>
  </r>
  <r>
    <x v="0"/>
    <s v="Interface GPS Tipparath"/>
    <s v="Existing Operation"/>
    <m/>
    <s v="Internal Improvement"/>
    <m/>
    <s v="Dept"/>
    <s v="Yes"/>
    <m/>
    <n v="1"/>
    <m/>
    <s v="M2"/>
    <s v="Simple"/>
    <s v="Y"/>
    <d v="2011-11-01T00:00:00"/>
    <m/>
    <m/>
    <d v="2012-01-01T00:00:00"/>
    <d v="2012-01-01T00:00:00"/>
    <d v="1900-03-01T00:00:00"/>
    <s v="Tipparath"/>
    <s v="A"/>
    <s v="Eakapon"/>
    <m/>
    <m/>
    <m/>
    <m/>
    <n v="0"/>
    <m/>
    <s v="S"/>
    <m/>
    <s v="Simplify"/>
    <x v="2"/>
    <s v="Customer need"/>
    <x v="0"/>
    <m/>
    <m/>
    <m/>
    <m/>
    <m/>
    <m/>
    <m/>
    <m/>
    <m/>
    <m/>
    <m/>
    <s v="Opearation / CSM"/>
    <s v="Safety เพื่อให้สามารถนำข้อมูลรถที่ติดตั้ง GPS กับทิพพรัฐเข้ามา monitor ได้ โดย user ไม่ต้อง monitor หลายหน้าจอ"/>
    <m/>
  </r>
  <r>
    <x v="0"/>
    <s v="SKIC Import/Export Operation"/>
    <s v="Customer Requirement"/>
    <m/>
    <s v="Service Improvement"/>
    <m/>
    <s v="Dept"/>
    <s v="Yes"/>
    <n v="1"/>
    <m/>
    <m/>
    <s v="M1"/>
    <s v="-"/>
    <m/>
    <s v="Cancel"/>
    <m/>
    <m/>
    <d v="2012-11-01T00:00:00"/>
    <m/>
    <m/>
    <s v="BN Auto ID"/>
    <m/>
    <s v="Thanasin"/>
    <m/>
    <m/>
    <m/>
    <m/>
    <m/>
    <m/>
    <m/>
    <m/>
    <m/>
    <x v="2"/>
    <m/>
    <x v="0"/>
    <m/>
    <m/>
    <m/>
    <m/>
    <m/>
    <m/>
    <m/>
    <m/>
    <m/>
    <m/>
    <m/>
    <m/>
    <m/>
    <m/>
  </r>
  <r>
    <x v="0"/>
    <s v="New SAP Pricing"/>
    <s v="Existing Operation"/>
    <m/>
    <s v="Internal Improvement"/>
    <m/>
    <s v="Dept"/>
    <s v="Yes"/>
    <m/>
    <n v="1"/>
    <m/>
    <s v="M2"/>
    <s v="-"/>
    <m/>
    <s v="Cancel"/>
    <m/>
    <m/>
    <d v="2012-12-01T00:00:00"/>
    <m/>
    <m/>
    <m/>
    <m/>
    <s v="Sarun"/>
    <m/>
    <m/>
    <m/>
    <m/>
    <m/>
    <m/>
    <m/>
    <m/>
    <m/>
    <x v="2"/>
    <s v="Performance"/>
    <x v="0"/>
    <m/>
    <m/>
    <m/>
    <m/>
    <m/>
    <m/>
    <m/>
    <m/>
    <m/>
    <m/>
    <m/>
    <m/>
    <m/>
    <m/>
  </r>
  <r>
    <x v="0"/>
    <s v="PO Interfacing"/>
    <s v="Sustain Growth"/>
    <m/>
    <s v="Service Improvement"/>
    <m/>
    <s v="Dept"/>
    <s v="Yes"/>
    <n v="1"/>
    <m/>
    <m/>
    <s v="M1"/>
    <s v="Complex"/>
    <s v="Y"/>
    <d v="2012-01-01T00:00:00"/>
    <m/>
    <m/>
    <d v="2012-04-01T00:00:00"/>
    <d v="2012-04-01T00:00:00"/>
    <d v="1900-03-31T00:00:00"/>
    <s v="IT-One"/>
    <s v="A"/>
    <s v="Sarun"/>
    <m/>
    <m/>
    <m/>
    <m/>
    <n v="0.5"/>
    <m/>
    <s v="D"/>
    <m/>
    <s v="Combine"/>
    <x v="1"/>
    <s v="Performance"/>
    <x v="0"/>
    <s v="Collaborate"/>
    <m/>
    <m/>
    <m/>
    <m/>
    <m/>
    <m/>
    <m/>
    <m/>
    <m/>
    <s v="Yes"/>
    <s v="Operation"/>
    <s v="ทำให้ลดงาน Manual นอกระบบลง และ สามารถทราบแผนของลูกค้าและทำให้การส่งมอบตรงตามเวลามากขึ้น"/>
    <m/>
  </r>
  <r>
    <x v="0"/>
    <s v="MCR Enhancement support Yard management, Monitor Dashboard"/>
    <s v="Existing Operation"/>
    <m/>
    <s v="Internal Improvement"/>
    <m/>
    <s v="Dept"/>
    <s v="Yes"/>
    <n v="1"/>
    <m/>
    <m/>
    <s v="M1"/>
    <s v="Complex"/>
    <s v="Y"/>
    <m/>
    <m/>
    <m/>
    <d v="2012-12-01T00:00:00"/>
    <d v="2012-12-01T00:00:00"/>
    <d v="2012-12-01T00:00:00"/>
    <s v="Thai Intersol"/>
    <m/>
    <s v="Chaicharn"/>
    <m/>
    <m/>
    <m/>
    <m/>
    <m/>
    <m/>
    <m/>
    <m/>
    <m/>
    <x v="2"/>
    <s v="Performance"/>
    <x v="0"/>
    <m/>
    <m/>
    <m/>
    <m/>
    <m/>
    <m/>
    <m/>
    <m/>
    <m/>
    <m/>
    <m/>
    <m/>
    <m/>
    <m/>
  </r>
  <r>
    <x v="0"/>
    <s v="TPT System Improvement (MCR)"/>
    <s v="New Operation"/>
    <m/>
    <s v="Service Improvement"/>
    <m/>
    <s v="Dept"/>
    <s v="Yes"/>
    <n v="1"/>
    <m/>
    <m/>
    <s v="M1"/>
    <s v="Complex"/>
    <s v="N"/>
    <m/>
    <m/>
    <m/>
    <d v="2012-12-01T00:00:00"/>
    <d v="2013-02-01T00:00:00"/>
    <d v="2013-02-01T00:00:00"/>
    <s v="Thai Intersol"/>
    <m/>
    <s v="Chaicharn"/>
    <m/>
    <m/>
    <m/>
    <m/>
    <m/>
    <m/>
    <m/>
    <m/>
    <m/>
    <x v="2"/>
    <s v="Customer need"/>
    <x v="0"/>
    <m/>
    <m/>
    <m/>
    <m/>
    <m/>
    <m/>
    <m/>
    <m/>
    <m/>
    <m/>
    <m/>
    <m/>
    <m/>
    <m/>
  </r>
  <r>
    <x v="1"/>
    <s v="Setup WMS and IT infrastructure at RDC Khonkaen"/>
    <s v="New Operation"/>
    <m/>
    <s v="Service Improvement"/>
    <m/>
    <m/>
    <s v="N"/>
    <n v="1"/>
    <m/>
    <m/>
    <s v="M1"/>
    <s v="-"/>
    <s v="N"/>
    <s v="ไม่ได้ implement Project"/>
    <m/>
    <m/>
    <m/>
    <m/>
    <e v="#VALUE!"/>
    <s v="Kasco"/>
    <m/>
    <s v="Thaworn"/>
    <m/>
    <m/>
    <m/>
    <m/>
    <m/>
    <m/>
    <m/>
    <m/>
    <m/>
    <x v="0"/>
    <m/>
    <x v="0"/>
    <s v="Collaborate"/>
    <n v="1"/>
    <m/>
    <m/>
    <m/>
    <s v="Efficiency"/>
    <m/>
    <m/>
    <m/>
    <m/>
    <m/>
    <m/>
    <m/>
    <m/>
  </r>
  <r>
    <x v="1"/>
    <s v="Setup ESC system at ESC4"/>
    <s v="New Operation"/>
    <m/>
    <s v="Service Improvement"/>
    <m/>
    <s v="AP2013"/>
    <m/>
    <m/>
    <n v="1"/>
    <m/>
    <s v="M2"/>
    <s v="Simple"/>
    <s v="Y"/>
    <d v="2013-11-01T00:00:00"/>
    <m/>
    <m/>
    <d v="2014-10-01T00:00:00"/>
    <d v="2014-10-01T00:00:00"/>
    <d v="1900-11-29T00:00:00"/>
    <s v="Thai Intersol"/>
    <m/>
    <s v="Chaicharn"/>
    <m/>
    <m/>
    <m/>
    <m/>
    <m/>
    <m/>
    <m/>
    <m/>
    <m/>
    <x v="2"/>
    <s v="Performance"/>
    <x v="1"/>
    <s v="Collaborate"/>
    <n v="1"/>
    <m/>
    <m/>
    <m/>
    <s v="Efficiency"/>
    <m/>
    <m/>
    <m/>
    <m/>
    <m/>
    <m/>
    <m/>
    <m/>
  </r>
  <r>
    <x v="1"/>
    <s v="Supply Chain Visibility: Delivery plan, SCV - Phase I (Internal SCG)"/>
    <s v="Sustain Growth"/>
    <m/>
    <s v="HVA"/>
    <m/>
    <m/>
    <m/>
    <m/>
    <n v="1"/>
    <m/>
    <s v="M2"/>
    <s v="Complex"/>
    <s v="Y"/>
    <d v="2013-04-01T00:00:00"/>
    <m/>
    <m/>
    <d v="2013-06-01T00:00:00"/>
    <d v="2013-06-01T00:00:00"/>
    <d v="1900-03-01T00:00:00"/>
    <s v="IT-One"/>
    <s v="A"/>
    <s v="Eakapon"/>
    <m/>
    <m/>
    <m/>
    <m/>
    <n v="0.8"/>
    <m/>
    <s v="S"/>
    <m/>
    <s v="-"/>
    <x v="2"/>
    <s v="Customer need"/>
    <x v="1"/>
    <s v="Collaborate"/>
    <m/>
    <m/>
    <n v="1"/>
    <m/>
    <s v="Flexible"/>
    <m/>
    <m/>
    <m/>
    <m/>
    <m/>
    <s v="ALL"/>
    <s v="Visibility เพื่อทำให้ข้อมูลที่กระจายอยู่ในหลายระบบ (SAP/TMS/GPS/e-Doc) รวมเข้ามาอยู่ในระบบเดียวกัน โดยสามารถเปิดให้ Carrier และ Customer เข้ามาดูได้"/>
    <m/>
  </r>
  <r>
    <x v="1"/>
    <s v="Logistics Command Center"/>
    <s v="Sustain Growth"/>
    <m/>
    <s v="HVA"/>
    <m/>
    <s v="AP2013"/>
    <m/>
    <m/>
    <n v="1"/>
    <m/>
    <s v="M2"/>
    <s v="Complex"/>
    <s v="Y"/>
    <d v="2013-03-01T00:00:00"/>
    <m/>
    <m/>
    <d v="2013-07-01T00:00:00"/>
    <d v="2013-07-01T00:00:00"/>
    <d v="1900-05-01T00:00:00"/>
    <s v="X-Sense"/>
    <s v="A"/>
    <s v="Eakapon"/>
    <m/>
    <m/>
    <m/>
    <m/>
    <n v="0"/>
    <m/>
    <s v="S"/>
    <m/>
    <s v="-"/>
    <x v="2"/>
    <s v="Performance"/>
    <x v="1"/>
    <s v="Collaborate"/>
    <m/>
    <m/>
    <m/>
    <n v="1"/>
    <s v="Innovation"/>
    <m/>
    <m/>
    <m/>
    <m/>
    <m/>
    <s v="ALL"/>
    <s v="เป็นการรวมระบบในที่ใช้ในเรื่องของ Safety / Visibility / Operation Efficiency "/>
    <m/>
  </r>
  <r>
    <x v="1"/>
    <s v="SAP PI Implementation to replace P2P Integration with SAP R/3"/>
    <s v="Existing Operation"/>
    <m/>
    <s v="Internal Improvement"/>
    <m/>
    <s v="AP2013"/>
    <m/>
    <m/>
    <n v="1"/>
    <m/>
    <s v="M2"/>
    <s v="Complex"/>
    <s v="Y"/>
    <d v="2013-12-01T00:00:00"/>
    <m/>
    <m/>
    <d v="2014-05-01T00:00:00"/>
    <d v="2014-05-01T00:00:00"/>
    <d v="1900-05-30T00:00:00"/>
    <s v="Incture/Itone"/>
    <s v="B"/>
    <s v="Thanasin"/>
    <m/>
    <m/>
    <m/>
    <m/>
    <n v="1"/>
    <m/>
    <m/>
    <m/>
    <s v="Simplify"/>
    <x v="2"/>
    <s v="Performance"/>
    <x v="2"/>
    <m/>
    <n v="1"/>
    <m/>
    <m/>
    <m/>
    <s v="Efficiency"/>
    <m/>
    <m/>
    <m/>
    <m/>
    <s v="Yes"/>
    <s v="AE Non SCG customer"/>
    <s v="1. ลดเวลาการเอางานเข้าระบบ_x000a_2. ลดปริมาณการ Mappng บน SAP_x000a_3. สามารถ Monitor การทำงานของการ Interface ได้_x000a_4. Standardize"/>
    <m/>
  </r>
  <r>
    <x v="1"/>
    <s v="Document Management System: Roll-out"/>
    <s v="Existing Operation"/>
    <m/>
    <s v="Service Roll-out"/>
    <m/>
    <m/>
    <m/>
    <m/>
    <n v="1"/>
    <m/>
    <s v="M2"/>
    <s v="Simple"/>
    <s v="Y"/>
    <m/>
    <m/>
    <m/>
    <m/>
    <d v="2013-03-01T00:00:00"/>
    <d v="2013-03-01T00:00:00"/>
    <m/>
    <m/>
    <s v="Tanaphon"/>
    <m/>
    <m/>
    <m/>
    <m/>
    <m/>
    <m/>
    <m/>
    <m/>
    <m/>
    <x v="2"/>
    <s v="Performance"/>
    <x v="3"/>
    <s v="Collaborate"/>
    <m/>
    <n v="1"/>
    <m/>
    <m/>
    <s v="Effective"/>
    <m/>
    <m/>
    <m/>
    <m/>
    <m/>
    <m/>
    <m/>
    <m/>
  </r>
  <r>
    <x v="1"/>
    <s v="System integration with Vitamilk"/>
    <s v="New Customer"/>
    <m/>
    <s v="Service Roll-out"/>
    <m/>
    <m/>
    <m/>
    <n v="1"/>
    <m/>
    <m/>
    <s v="M1"/>
    <s v="Complex"/>
    <s v="Y"/>
    <d v="2013-03-01T00:00:00"/>
    <m/>
    <m/>
    <d v="2013-06-01T00:00:00"/>
    <d v="2013-06-01T00:00:00"/>
    <d v="1900-04-01T00:00:00"/>
    <s v="IT-One"/>
    <s v="A"/>
    <s v="Mongkolchai"/>
    <m/>
    <m/>
    <m/>
    <m/>
    <n v="0.11"/>
    <s v="1.SCGL cost saving 7,150 baht/month_x000a_2.Customer cost saving 7,150 baht/month"/>
    <s v="D"/>
    <m/>
    <m/>
    <x v="1"/>
    <s v="Customer need"/>
    <x v="3"/>
    <s v="Collaborate"/>
    <n v="1"/>
    <m/>
    <m/>
    <m/>
    <s v="Efficiency"/>
    <m/>
    <m/>
    <m/>
    <m/>
    <s v="Yes"/>
    <s v="Operation"/>
    <s v="1.ลดเวลาในการรับ-ส่ง textfile ระหว่าง Vitamilk และ SCGL (2 Hrs/Day)"/>
    <m/>
  </r>
  <r>
    <x v="1"/>
    <s v="Kubota system Phase I"/>
    <s v="New Customer"/>
    <m/>
    <s v="New Business"/>
    <m/>
    <m/>
    <s v="N"/>
    <n v="1"/>
    <m/>
    <m/>
    <s v="M1"/>
    <s v="-"/>
    <m/>
    <s v="ยกเลิก เนื่องจาก SKC ดำเนินการ upgrade EPR --&gt; ECC 6.0"/>
    <m/>
    <m/>
    <m/>
    <d v="2013-02-01T00:00:00"/>
    <m/>
    <s v="BN Auto ID"/>
    <m/>
    <s v="Mongkolchai"/>
    <m/>
    <m/>
    <m/>
    <m/>
    <m/>
    <m/>
    <m/>
    <m/>
    <m/>
    <x v="0"/>
    <m/>
    <x v="0"/>
    <m/>
    <m/>
    <m/>
    <m/>
    <m/>
    <b v="0"/>
    <m/>
    <m/>
    <m/>
    <m/>
    <m/>
    <m/>
    <m/>
    <m/>
  </r>
  <r>
    <x v="1"/>
    <s v="Kubota system Phase II"/>
    <s v="New Customer"/>
    <m/>
    <s v="New Business"/>
    <m/>
    <m/>
    <s v="N"/>
    <n v="1"/>
    <m/>
    <m/>
    <s v="M1"/>
    <s v="-"/>
    <m/>
    <s v="ยกเลิก เนื่องจาก SKC ดำเนินการ upgrade EPR --&gt; ECC 6.0"/>
    <m/>
    <m/>
    <m/>
    <d v="2013-07-01T00:00:00"/>
    <m/>
    <s v="BN Auto ID"/>
    <m/>
    <s v="Mongkolchai"/>
    <m/>
    <m/>
    <m/>
    <m/>
    <m/>
    <m/>
    <m/>
    <m/>
    <m/>
    <x v="0"/>
    <m/>
    <x v="0"/>
    <m/>
    <m/>
    <m/>
    <m/>
    <m/>
    <b v="0"/>
    <m/>
    <m/>
    <m/>
    <m/>
    <m/>
    <m/>
    <m/>
    <m/>
  </r>
  <r>
    <x v="1"/>
    <s v="TROK web tracking"/>
    <s v="Existing Operation"/>
    <m/>
    <s v="Internal Improvement"/>
    <m/>
    <m/>
    <m/>
    <m/>
    <n v="1"/>
    <m/>
    <s v="M2"/>
    <s v="Complex"/>
    <s v="N"/>
    <d v="2013-03-01T00:00:00"/>
    <m/>
    <m/>
    <d v="2013-06-01T00:00:00"/>
    <d v="2013-08-01T00:00:00"/>
    <d v="1900-06-01T00:00:00"/>
    <s v="Delisoft"/>
    <s v="B"/>
    <s v="Chaicharn"/>
    <m/>
    <m/>
    <m/>
    <m/>
    <n v="0.05"/>
    <s v="1.SCGL cost saving 1,300 baht/month"/>
    <s v="Q"/>
    <m/>
    <m/>
    <x v="2"/>
    <s v="Customer need"/>
    <x v="1"/>
    <s v="Collaborate"/>
    <m/>
    <m/>
    <n v="1"/>
    <m/>
    <s v="Flexible"/>
    <m/>
    <m/>
    <m/>
    <m/>
    <s v="Yes"/>
    <s v="Operation"/>
    <s v="1. ลด เวลาการสอบถามข้อมูล status จากลูกค้าผ่านทางหน้างาน"/>
    <m/>
  </r>
  <r>
    <x v="1"/>
    <s v="GPS Solution for Cold Chain Business"/>
    <s v="New Customer"/>
    <m/>
    <s v="New Business"/>
    <m/>
    <m/>
    <m/>
    <n v="1"/>
    <m/>
    <m/>
    <s v="M1"/>
    <s v="Simple"/>
    <s v="Y"/>
    <d v="2013-05-01T00:00:00"/>
    <m/>
    <m/>
    <d v="2013-07-01T00:00:00"/>
    <d v="2013-07-01T00:00:00"/>
    <d v="1900-03-01T00:00:00"/>
    <s v="X-Sense"/>
    <s v="A"/>
    <s v="Eakapon"/>
    <m/>
    <m/>
    <m/>
    <m/>
    <n v="0"/>
    <m/>
    <s v="Q"/>
    <m/>
    <s v="-"/>
    <x v="2"/>
    <s v="Customer need"/>
    <x v="3"/>
    <m/>
    <m/>
    <m/>
    <n v="1"/>
    <m/>
    <s v="Flexible"/>
    <m/>
    <m/>
    <m/>
    <m/>
    <s v="Yes"/>
    <s v="SCG Nichirei Logistics"/>
    <s v="Customer requirement SCGNL มีความต้องการในการ monitor อุณหภูมิสินค้าแบบ real-time เพื่อเป็น value added ให้กับลูกค้า"/>
    <m/>
  </r>
  <r>
    <x v="1"/>
    <s v="New billing"/>
    <s v="Existing Operation"/>
    <m/>
    <s v="Internal Improvement"/>
    <m/>
    <m/>
    <m/>
    <m/>
    <m/>
    <n v="1"/>
    <s v="M3"/>
    <s v="Simple"/>
    <s v="Y"/>
    <d v="2013-12-01T00:00:00"/>
    <m/>
    <m/>
    <d v="2015-08-01T00:00:00"/>
    <d v="2015-08-01T00:00:00"/>
    <d v="1901-08-30T00:00:00"/>
    <s v="IT-One"/>
    <m/>
    <s v="Sineekarn"/>
    <m/>
    <m/>
    <m/>
    <m/>
    <m/>
    <m/>
    <m/>
    <m/>
    <m/>
    <x v="2"/>
    <s v="Customer need"/>
    <x v="3"/>
    <s v="Collaborate"/>
    <m/>
    <n v="1"/>
    <m/>
    <m/>
    <s v="Effective"/>
    <m/>
    <m/>
    <m/>
    <m/>
    <m/>
    <m/>
    <m/>
    <m/>
  </r>
  <r>
    <x v="1"/>
    <s v="TPC Interface@hub"/>
    <s v="Customer Requirement"/>
    <m/>
    <s v="Service Improvement"/>
    <m/>
    <m/>
    <m/>
    <n v="1"/>
    <m/>
    <m/>
    <s v="M1"/>
    <s v="Complex"/>
    <s v="Y"/>
    <m/>
    <m/>
    <m/>
    <m/>
    <d v="2013-07-01T00:00:00"/>
    <d v="2013-07-01T00:00:00"/>
    <s v="IT-One"/>
    <m/>
    <s v="Tatthep"/>
    <m/>
    <m/>
    <m/>
    <m/>
    <m/>
    <m/>
    <m/>
    <m/>
    <m/>
    <x v="1"/>
    <s v="Customer need"/>
    <x v="3"/>
    <s v="Collaborate"/>
    <m/>
    <n v="1"/>
    <m/>
    <m/>
    <s v="Effective"/>
    <m/>
    <m/>
    <m/>
    <m/>
    <m/>
    <m/>
    <m/>
    <m/>
  </r>
  <r>
    <x v="1"/>
    <s v="New Claim &amp; Complaint System (Phase 1)"/>
    <s v="Existing Operation"/>
    <m/>
    <s v="Internal Improvement"/>
    <m/>
    <m/>
    <m/>
    <m/>
    <n v="1"/>
    <m/>
    <s v="M2"/>
    <s v="Complex"/>
    <s v="Y"/>
    <d v="2013-01-01T00:00:00"/>
    <m/>
    <m/>
    <d v="2013-04-01T00:00:00"/>
    <d v="2013-04-01T00:00:00"/>
    <d v="1900-03-30T00:00:00"/>
    <s v="Thai Intersol"/>
    <s v="A"/>
    <s v="Nantanit"/>
    <m/>
    <m/>
    <m/>
    <m/>
    <n v="0.68"/>
    <s v="52443.9 per month"/>
    <s v="Q"/>
    <m/>
    <m/>
    <x v="2"/>
    <s v="Performance"/>
    <x v="1"/>
    <s v="Collaborate"/>
    <n v="1"/>
    <m/>
    <m/>
    <m/>
    <s v="Efficiency"/>
    <m/>
    <m/>
    <m/>
    <m/>
    <s v="Yes"/>
    <s v="Quality Management"/>
    <s v="1. รับข้อร้องเรียน (Claim &amp; Complaint), มอบหมายผู้รับผิดชอบ, การตอบข้อร้องเรียน, การร้าง CAR/PAR, การปิดข้อร้องเรียน_x000a_2. มีการแจ้งเตือนผ่าน Email และ SMS_x000a_3. การประเมิน Effectivenexx ของการแก้ไข_x000a_4. จัดทำรายงานสรุปเพื่อช่วยวิเคราะห์ข้อมูล_x000a_5. รับข้อมูลจากระบบ Claim &amp; Complaint จากระบบอื่นได้เช่น SCG Network, SCG Paper, SCG Chemical_x000a_6. การจัดการข้อมูล Master ต่างๆ"/>
    <m/>
  </r>
  <r>
    <x v="2"/>
    <s v="WMS for Mitrphuviang (MPV)"/>
    <s v="Customer Requirement"/>
    <m/>
    <s v="Service Improvement"/>
    <m/>
    <m/>
    <m/>
    <n v="1"/>
    <m/>
    <m/>
    <s v="M1"/>
    <s v="Complex"/>
    <s v="N"/>
    <d v="2013-10-01T00:00:00"/>
    <s v="N"/>
    <m/>
    <d v="2014-01-01T00:00:00"/>
    <d v="2014-02-01T00:00:00"/>
    <d v="1900-05-02T00:00:00"/>
    <s v="Kasco"/>
    <s v="D"/>
    <s v="Saranachon"/>
    <m/>
    <m/>
    <m/>
    <m/>
    <n v="3.21"/>
    <n v="-1"/>
    <s v="D"/>
    <m/>
    <m/>
    <x v="2"/>
    <s v="Customer need"/>
    <x v="3"/>
    <s v="Collaborate"/>
    <m/>
    <n v="1"/>
    <m/>
    <m/>
    <s v="Effective"/>
    <m/>
    <m/>
    <m/>
    <m/>
    <s v="No"/>
    <s v="Operation"/>
    <s v="SCGL เข้าบริหารคลังสินค้าน้ำตาลมิตรผล โรงงานภูเวียง จังหวัดขอนแก่น โดยสามารถบริหารงานคลังสินค้า_x000a_เพื่อจ่ายสินค้าน้ำตาลแบบ FIFO"/>
    <m/>
  </r>
  <r>
    <x v="2"/>
    <s v="Data Warehouse Upgrade: Pilot SAP Cambodia"/>
    <s v="Existing Operation"/>
    <m/>
    <s v="Internal Improvement"/>
    <m/>
    <m/>
    <m/>
    <n v="1"/>
    <m/>
    <m/>
    <s v="M1"/>
    <s v="Complex"/>
    <s v="Y"/>
    <s v="May-14"/>
    <s v="Y"/>
    <m/>
    <d v="2014-06-01T00:00:00"/>
    <d v="2014-06-01T00:00:00"/>
    <d v="1900-01-30T00:00:00"/>
    <s v="IT-One"/>
    <s v="A"/>
    <s v="Tatthep"/>
    <m/>
    <m/>
    <m/>
    <m/>
    <s v="1.4MB"/>
    <m/>
    <s v="Q"/>
    <n v="1"/>
    <s v="Combine"/>
    <x v="2"/>
    <s v="Performance"/>
    <x v="2"/>
    <s v="Collaborate"/>
    <n v="1"/>
    <m/>
    <m/>
    <m/>
    <s v="Efficiency"/>
    <m/>
    <m/>
    <m/>
    <m/>
    <s v="Yes"/>
    <s v="Overseas"/>
    <s v="The main objectives of this PROJECT are to fundamentally setup new Microsoft SQL 2012 as a database of data staging for data source extration(SAP SCG Logistics Cambodia as a pilot system)"/>
    <m/>
  </r>
  <r>
    <x v="2"/>
    <s v="SAP Cambodia Implementation"/>
    <s v="New Operation"/>
    <m/>
    <s v="Service Improvement"/>
    <m/>
    <s v="AP2014"/>
    <m/>
    <n v="1"/>
    <m/>
    <m/>
    <s v="M1"/>
    <s v="Complex"/>
    <s v="Y"/>
    <d v="2013-12-01T00:00:00"/>
    <s v="Y"/>
    <m/>
    <d v="2014-06-01T00:00:00"/>
    <d v="2014-06-01T00:00:00"/>
    <d v="1900-06-30T00:00:00"/>
    <s v="IT-One"/>
    <s v="A"/>
    <s v="Sarun"/>
    <m/>
    <m/>
    <m/>
    <m/>
    <n v="5"/>
    <m/>
    <s v="D"/>
    <m/>
    <s v="Combine"/>
    <x v="2"/>
    <s v="Performance"/>
    <x v="2"/>
    <s v="Collaborate"/>
    <m/>
    <m/>
    <n v="1"/>
    <m/>
    <s v="Flexible"/>
    <m/>
    <m/>
    <m/>
    <m/>
    <s v="Yes"/>
    <s v="Overseas"/>
    <s v="Support การขนส่ง Overseas และการเชื่อมต่อข้อมูลของลูกค้า"/>
    <m/>
  </r>
  <r>
    <x v="2"/>
    <s v="WMS for DC Rangsit"/>
    <s v="New Customer"/>
    <m/>
    <s v="New Business"/>
    <m/>
    <m/>
    <m/>
    <n v="1"/>
    <m/>
    <m/>
    <s v="M1"/>
    <s v="Complex"/>
    <s v="Y"/>
    <d v="2014-04-19T00:00:00"/>
    <s v="Y"/>
    <m/>
    <d v="2014-07-01T00:00:00"/>
    <d v="2014-07-01T00:00:00"/>
    <d v="1900-03-13T00:00:00"/>
    <s v="Kasco"/>
    <s v="A"/>
    <s v="Sarun"/>
    <m/>
    <m/>
    <m/>
    <m/>
    <n v="1.5"/>
    <m/>
    <s v="Q"/>
    <m/>
    <n v="2"/>
    <x v="2"/>
    <s v="Customer need"/>
    <x v="1"/>
    <s v="Collaborate"/>
    <m/>
    <n v="1"/>
    <m/>
    <m/>
    <s v="Effective"/>
    <m/>
    <m/>
    <m/>
    <m/>
    <s v="Yes"/>
    <s v="Operation"/>
    <s v="ทำให้สามารถควบคุมยอดสินค้าได้ถูกต้องมากขึ้น และ ลด Process Manual ลง"/>
    <m/>
  </r>
  <r>
    <x v="2"/>
    <s v="WMS for Kubota Wangnoi"/>
    <s v="New Customer"/>
    <m/>
    <s v="Service Roll-out"/>
    <m/>
    <m/>
    <m/>
    <n v="1"/>
    <m/>
    <m/>
    <s v="M1"/>
    <s v="Complex"/>
    <s v="N"/>
    <d v="2014-08-01T00:00:00"/>
    <s v="N"/>
    <m/>
    <d v="2014-08-01T00:00:00"/>
    <d v="2014-08-01T00:00:00"/>
    <d v="1899-12-30T00:00:00"/>
    <s v="Kasco"/>
    <s v="A"/>
    <s v="Saranachon"/>
    <m/>
    <m/>
    <m/>
    <m/>
    <n v="1.1399999999999999"/>
    <s v="Reduce personal"/>
    <s v="C"/>
    <m/>
    <m/>
    <x v="2"/>
    <s v="Customer need"/>
    <x v="3"/>
    <s v="Collaborate"/>
    <m/>
    <n v="1"/>
    <m/>
    <m/>
    <s v="Effective"/>
    <m/>
    <m/>
    <m/>
    <m/>
    <s v="Yes"/>
    <s v="Operation"/>
    <s v="ควบคุมการจ่ายสินค้าแบบ FIFO_x000a_สามารถตรวจสอบ stock เพื่อแจ้งลูกค้าได้_x000a_ควบคุมการรับ/จ่ายด้วยระบบ Handheld barcode_x000a_สามารถวางแผนการจ่ายล่วงหน้าได้_x000a_ออกรายงานวิเคราะคลังสินค้าได้"/>
    <m/>
  </r>
  <r>
    <x v="2"/>
    <s v="GPS pilot test in Indonesia (ready-mix)"/>
    <s v="New Operation"/>
    <m/>
    <s v="Service Roll-out"/>
    <m/>
    <m/>
    <m/>
    <n v="1"/>
    <m/>
    <m/>
    <s v="M1"/>
    <s v="Simple"/>
    <s v="Y"/>
    <d v="2014-05-01T00:00:00"/>
    <s v="Y"/>
    <m/>
    <d v="2014-08-01T00:00:00"/>
    <d v="2014-06-01T00:00:00"/>
    <d v="1900-01-30T00:00:00"/>
    <s v="X-Sense"/>
    <s v="A"/>
    <s v="Eakapon"/>
    <m/>
    <m/>
    <m/>
    <m/>
    <n v="0"/>
    <m/>
    <s v="D"/>
    <m/>
    <s v="-"/>
    <x v="2"/>
    <s v="Performance"/>
    <x v="1"/>
    <m/>
    <m/>
    <m/>
    <n v="1"/>
    <m/>
    <s v="Flexible"/>
    <m/>
    <m/>
    <m/>
    <m/>
    <m/>
    <s v="Overseas"/>
    <s v="ขยายผลการใช้งาน GPS ที่ใช้อยู่ในประเทศไทย ไปยังประเทศอินโดนิเซีย"/>
    <m/>
  </r>
  <r>
    <x v="2"/>
    <s v="Automate report: Sales"/>
    <s v="Existing Operation"/>
    <m/>
    <s v="Internal Improvement"/>
    <m/>
    <s v="AP2014"/>
    <m/>
    <n v="1"/>
    <m/>
    <m/>
    <s v="M1"/>
    <s v="Simple"/>
    <s v="Y"/>
    <s v="July-14"/>
    <s v="Y"/>
    <m/>
    <d v="2014-09-01T00:00:00"/>
    <d v="2014-09-01T00:00:00"/>
    <d v="1900-03-02T00:00:00"/>
    <s v="Self Develop"/>
    <s v="A"/>
    <s v="Tatthep"/>
    <m/>
    <m/>
    <m/>
    <m/>
    <s v="0MB"/>
    <m/>
    <s v="Q"/>
    <n v="1"/>
    <s v="Combine"/>
    <x v="2"/>
    <s v="Performance"/>
    <x v="1"/>
    <s v="Collaborate"/>
    <m/>
    <m/>
    <n v="1"/>
    <m/>
    <s v="Flexible"/>
    <m/>
    <m/>
    <m/>
    <m/>
    <s v="Yes"/>
    <s v="Sales"/>
    <s v="ให้นกต.สามารถดูรายงานยอดขายโดยดูได้ดังนี้ Daily/Monthly/ผ่านintranet และดูได้หลายมุมมองเช่นแยกBU/Sub Bu,MFG"/>
    <m/>
  </r>
  <r>
    <x v="2"/>
    <s v="Accounting Web Upgrade"/>
    <s v="Existing Operation"/>
    <m/>
    <s v="Internal Improvement"/>
    <m/>
    <m/>
    <m/>
    <m/>
    <m/>
    <n v="1"/>
    <s v="M3"/>
    <s v="Complex"/>
    <s v="Y"/>
    <d v="2014-03-01T00:00:00"/>
    <s v="Y"/>
    <m/>
    <d v="2014-09-01T00:00:00"/>
    <d v="2014-09-01T00:00:00"/>
    <d v="1900-07-02T00:00:00"/>
    <s v="IT-One"/>
    <m/>
    <s v="Sineekarn"/>
    <m/>
    <m/>
    <m/>
    <m/>
    <m/>
    <m/>
    <m/>
    <m/>
    <m/>
    <x v="2"/>
    <s v="Performance"/>
    <x v="2"/>
    <s v="Collaborate"/>
    <n v="1"/>
    <m/>
    <m/>
    <m/>
    <s v="Efficiency"/>
    <m/>
    <n v="1"/>
    <m/>
    <m/>
    <m/>
    <m/>
    <m/>
    <m/>
  </r>
  <r>
    <x v="2"/>
    <s v="Claim &amp; Complaint Enhancement (Phase 2)"/>
    <s v="Existing Operation"/>
    <m/>
    <s v="Internal Improvement"/>
    <m/>
    <m/>
    <m/>
    <m/>
    <n v="1"/>
    <m/>
    <s v="M2"/>
    <s v="Simple"/>
    <s v="Y"/>
    <d v="2014-06-01T00:00:00"/>
    <s v="Y"/>
    <m/>
    <d v="2014-10-01T00:00:00"/>
    <d v="2014-08-01T00:00:00"/>
    <d v="1900-03-01T00:00:00"/>
    <s v="Thai Intersol"/>
    <s v="B"/>
    <s v="Nantanit"/>
    <m/>
    <m/>
    <m/>
    <m/>
    <n v="0.21"/>
    <s v="19687.5 per month"/>
    <s v="Q"/>
    <m/>
    <m/>
    <x v="2"/>
    <s v="Performance"/>
    <x v="1"/>
    <s v="Collaborate"/>
    <n v="1"/>
    <m/>
    <m/>
    <m/>
    <s v="Efficiency"/>
    <m/>
    <m/>
    <m/>
    <m/>
    <s v="Yes"/>
    <s v="Quality Management"/>
    <s v="1. ปรับปรุง Function การทำงานเดิม_x000a_2. พัฒนาระบบแจ้งเตือนด้วย SMS เมื่อมีการเปลี่ยนแปลงสถานะและใกล้ถึงกำหนด KPI_x000a_3. ปรับปรุงการรับส่งข้อมูลกับ SKIC"/>
    <m/>
  </r>
  <r>
    <x v="2"/>
    <s v="WMS Kubota Lube"/>
    <s v="New Customer"/>
    <m/>
    <s v="Service Roll-out"/>
    <m/>
    <m/>
    <m/>
    <m/>
    <n v="1"/>
    <m/>
    <s v="M2"/>
    <s v="Complex"/>
    <s v="N"/>
    <d v="2014-09-01T00:00:00"/>
    <s v="N"/>
    <m/>
    <d v="2014-10-01T00:00:00"/>
    <d v="2014-11-01T00:00:00"/>
    <d v="1900-03-01T00:00:00"/>
    <s v="Kasco"/>
    <s v="A"/>
    <s v="Saranachon"/>
    <m/>
    <m/>
    <m/>
    <m/>
    <n v="0.15"/>
    <s v="Prevent item lost"/>
    <s v="Q"/>
    <m/>
    <m/>
    <x v="2"/>
    <s v="Customer need"/>
    <x v="3"/>
    <s v="Collaborate"/>
    <m/>
    <n v="1"/>
    <m/>
    <m/>
    <s v="Effective"/>
    <m/>
    <m/>
    <m/>
    <m/>
    <s v="Yes"/>
    <s v="Operation"/>
    <s v="ควบคุมการจ่ายสินค้าแบบ FIFO_x000a_สามารถตรวจสอบ stock เพื่อแจ้งลูกค้าได้_x000a_ควบคุมการรับ/จ่ายด้วยระบบ Handheld barcode_x000a_สามารถวางแผนการจ่ายล่วงหน้าได้_x000a_ออกรายงานวิเคราะคลังสินค้าได้"/>
    <m/>
  </r>
  <r>
    <x v="2"/>
    <s v="IT solution for Kubota Spare Part"/>
    <s v="New Customer"/>
    <m/>
    <s v="New Business"/>
    <m/>
    <m/>
    <m/>
    <n v="1"/>
    <m/>
    <m/>
    <s v="M1"/>
    <s v="Complex"/>
    <s v="Y"/>
    <d v="2014-09-01T00:00:00"/>
    <s v="Y"/>
    <m/>
    <d v="2014-12-01T00:00:00"/>
    <d v="2014-12-01T00:00:00"/>
    <d v="1900-03-31T00:00:00"/>
    <s v="BN Auto ID"/>
    <s v="A"/>
    <s v="Mongkolchai"/>
    <m/>
    <m/>
    <m/>
    <m/>
    <n v="0.2"/>
    <s v="1.SCGL cost saving 75,010 baht/month (employee 12 persons)"/>
    <s v="D"/>
    <m/>
    <m/>
    <x v="1"/>
    <s v="Customer need"/>
    <x v="3"/>
    <s v="Collaborate"/>
    <m/>
    <m/>
    <m/>
    <n v="1"/>
    <s v="Innovation"/>
    <m/>
    <m/>
    <m/>
    <m/>
    <s v="Yes"/>
    <s v="Operation"/>
    <s v="1.ลดเวลาในการ Operate งานจาก 160 sec/box --&gt; 100 sec/box_x000a_2.ลด Human Error"/>
    <m/>
  </r>
  <r>
    <x v="3"/>
    <s v="Rack Sensor for Mitr Phuviang"/>
    <s v="Customer Requirement"/>
    <m/>
    <s v="Service Improvement"/>
    <m/>
    <m/>
    <m/>
    <n v="1"/>
    <m/>
    <m/>
    <s v="M1"/>
    <s v="Simple"/>
    <s v="Y"/>
    <d v="2015-02-01T00:00:00"/>
    <s v="Y"/>
    <m/>
    <d v="2015-02-01T00:00:00"/>
    <d v="2015-02-01T00:00:00"/>
    <d v="1899-12-30T00:00:00"/>
    <s v="WIT Innovation"/>
    <m/>
    <s v="Noppat"/>
    <m/>
    <m/>
    <m/>
    <m/>
    <m/>
    <m/>
    <m/>
    <m/>
    <m/>
    <x v="2"/>
    <s v="Customer need"/>
    <x v="3"/>
    <s v="Collaborate"/>
    <m/>
    <m/>
    <m/>
    <n v="1"/>
    <s v="Innovation"/>
    <m/>
    <m/>
    <n v="1"/>
    <s v="Buy"/>
    <m/>
    <m/>
    <m/>
    <s v="IT for Safety (PIR at MPV)"/>
  </r>
  <r>
    <x v="3"/>
    <s v="IT system for Hino"/>
    <s v="New Customer"/>
    <m/>
    <s v="Service Roll-out"/>
    <m/>
    <m/>
    <m/>
    <m/>
    <n v="1"/>
    <m/>
    <s v="M2"/>
    <s v="Simple"/>
    <s v="Y"/>
    <d v="2015-01-01T00:00:00"/>
    <s v="Y"/>
    <m/>
    <d v="2015-02-14T00:00:00"/>
    <d v="2015-02-14T00:00:00"/>
    <d v="1900-02-12T00:00:00"/>
    <s v="Self Develop"/>
    <s v="A"/>
    <s v="Mongkolchai"/>
    <m/>
    <m/>
    <m/>
    <m/>
    <n v="0.01"/>
    <s v="1.SCGL cost saving 1.665 baht/month (employee 1 persons)"/>
    <s v="D"/>
    <m/>
    <m/>
    <x v="1"/>
    <s v="Customer need"/>
    <x v="3"/>
    <s v="Collaborate"/>
    <m/>
    <n v="1"/>
    <m/>
    <m/>
    <s v="Effective"/>
    <n v="1"/>
    <m/>
    <m/>
    <s v="Make"/>
    <s v="Yes"/>
    <s v="Operation"/>
    <s v="1.เพิ่ม speed ในการรับสินค้าต้นทางและแยก Route"/>
    <m/>
  </r>
  <r>
    <x v="3"/>
    <s v="Import / Export Visibility Platform (Bright &amp; Shine) - Quick-win"/>
    <s v="Existing Operation"/>
    <m/>
    <s v="Internal Improvement"/>
    <m/>
    <s v="AP2015"/>
    <m/>
    <n v="1"/>
    <m/>
    <m/>
    <s v="M1"/>
    <s v="Complex"/>
    <s v="Y"/>
    <m/>
    <s v="Y"/>
    <m/>
    <d v="2015-03-01T00:00:00"/>
    <d v="2015-03-01T00:00:00"/>
    <d v="2015-03-01T00:00:00"/>
    <s v="Multi-Vendor"/>
    <m/>
    <s v="Noppat"/>
    <m/>
    <m/>
    <m/>
    <m/>
    <m/>
    <m/>
    <m/>
    <m/>
    <m/>
    <x v="1"/>
    <s v="Customer need"/>
    <x v="3"/>
    <s v="Collaborate"/>
    <m/>
    <m/>
    <n v="1"/>
    <m/>
    <s v="Flexible"/>
    <m/>
    <n v="1"/>
    <m/>
    <s v="Modify"/>
    <m/>
    <m/>
    <m/>
    <m/>
  </r>
  <r>
    <x v="2"/>
    <s v="SAP Extended Warehouse Management"/>
    <s v="New Operation"/>
    <m/>
    <s v="Service Improvement"/>
    <m/>
    <s v="AP2014"/>
    <m/>
    <m/>
    <n v="1"/>
    <m/>
    <s v="M2"/>
    <s v="Complex"/>
    <s v="Y"/>
    <d v="2014-10-01T00:00:00"/>
    <s v="Y"/>
    <m/>
    <d v="2015-05-01T00:00:00"/>
    <d v="2015-05-01T00:00:00"/>
    <d v="1900-07-30T00:00:00"/>
    <s v="Atos"/>
    <s v="A"/>
    <s v="Thaworn"/>
    <m/>
    <m/>
    <m/>
    <m/>
    <n v="29"/>
    <n v="0.08"/>
    <s v="C , Q"/>
    <m/>
    <m/>
    <x v="1"/>
    <s v="Customer need"/>
    <x v="3"/>
    <s v="Collaborate"/>
    <m/>
    <m/>
    <m/>
    <n v="1"/>
    <s v="Innovation"/>
    <m/>
    <m/>
    <m/>
    <m/>
    <m/>
    <s v="Operation &amp; WH"/>
    <s v="Support Variety of product for customer &amp; and automation machine to use in warehouse"/>
    <s v="Paperless (ใช้ Tablet ในการปฏิบัติงานที่ CDC วังน้อย)"/>
  </r>
  <r>
    <x v="3"/>
    <s v="Truck Queuing at Watbandai"/>
    <s v="Existing Operation"/>
    <m/>
    <s v="Internal Improvement"/>
    <m/>
    <m/>
    <m/>
    <n v="1"/>
    <m/>
    <m/>
    <s v="M1"/>
    <s v="Complex"/>
    <s v="N"/>
    <d v="2015-03-01T00:00:00"/>
    <s v="N"/>
    <m/>
    <d v="2015-05-01T00:00:00"/>
    <d v="2015-08-01T00:00:00"/>
    <d v="1900-06-01T00:00:00"/>
    <s v="IT-One"/>
    <s v="B"/>
    <s v="Nattawut"/>
    <m/>
    <m/>
    <m/>
    <m/>
    <n v="0.4"/>
    <m/>
    <s v="Q"/>
    <m/>
    <m/>
    <x v="2"/>
    <s v="Customer need"/>
    <x v="3"/>
    <s v="Collaborate"/>
    <m/>
    <n v="1"/>
    <m/>
    <m/>
    <s v="Effective"/>
    <m/>
    <n v="1"/>
    <m/>
    <s v="Modify"/>
    <s v="Yes"/>
    <s v="AE"/>
    <m/>
    <m/>
  </r>
  <r>
    <x v="3"/>
    <s v="TMS-OV: Indonesia"/>
    <s v="Existing Operation"/>
    <m/>
    <s v="Service Roll-out"/>
    <m/>
    <s v="AP2015"/>
    <m/>
    <n v="1"/>
    <m/>
    <m/>
    <s v="M1"/>
    <s v="Simple"/>
    <s v="Y"/>
    <d v="2015-03-16T00:00:00"/>
    <s v="Y"/>
    <m/>
    <d v="2015-05-01T00:00:00"/>
    <d v="2015-05-01T00:00:00"/>
    <d v="1900-02-14T00:00:00"/>
    <s v="Self Develop"/>
    <s v="A"/>
    <s v="Sarun"/>
    <m/>
    <m/>
    <m/>
    <m/>
    <n v="0"/>
    <m/>
    <s v="D"/>
    <m/>
    <s v="Simplify"/>
    <x v="2"/>
    <s v="Performance"/>
    <x v="1"/>
    <s v="Collaborate"/>
    <m/>
    <m/>
    <m/>
    <n v="1"/>
    <s v="Innovation"/>
    <n v="1"/>
    <m/>
    <m/>
    <s v="Make"/>
    <s v="Yes"/>
    <s v="Overseas"/>
    <s v="Support การขนส่ง Raw Mat ของ Overseas  และลดงาน Manual"/>
    <s v="Roll-out Platform ที่ใช้ในประเทศไทย ไปยังต่างประเทศ"/>
  </r>
  <r>
    <x v="3"/>
    <s v="IT system for Mitsu Fuso"/>
    <s v="New Customer"/>
    <m/>
    <s v="Service Roll-out"/>
    <m/>
    <m/>
    <m/>
    <m/>
    <n v="1"/>
    <m/>
    <s v="M2"/>
    <s v="Simple"/>
    <s v="Y"/>
    <d v="2015-04-01T00:00:00"/>
    <s v="Y"/>
    <m/>
    <d v="2015-05-01T00:00:00"/>
    <d v="2015-05-01T00:00:00"/>
    <d v="1900-01-29T00:00:00"/>
    <s v="BN Auto ID"/>
    <s v="A"/>
    <s v="Mongkolchai"/>
    <m/>
    <m/>
    <m/>
    <m/>
    <n v="0.08"/>
    <s v="1.SCGL cost saving 2,505 baht/month (employee 1 persons)"/>
    <s v="D"/>
    <m/>
    <m/>
    <x v="1"/>
    <s v="Customer need"/>
    <x v="3"/>
    <s v="Collaborate"/>
    <m/>
    <n v="1"/>
    <m/>
    <m/>
    <s v="Effective"/>
    <m/>
    <n v="1"/>
    <m/>
    <s v="Modify"/>
    <s v="Yes"/>
    <s v="Operation"/>
    <s v="1.เพิ่ม speed ในการรับสินค้าต้นทางและแยก Route"/>
    <m/>
  </r>
  <r>
    <x v="3"/>
    <s v="SCGL e Portal"/>
    <s v="New Operation"/>
    <m/>
    <s v="Service Improvement"/>
    <m/>
    <s v="AP2015"/>
    <m/>
    <m/>
    <n v="1"/>
    <m/>
    <s v="M2"/>
    <s v="Complex"/>
    <s v="Y"/>
    <d v="2015-02-01T00:00:00"/>
    <s v="Y"/>
    <m/>
    <d v="2015-07-01T00:00:00"/>
    <d v="2015-07-01T00:00:00"/>
    <d v="1900-05-29T00:00:00"/>
    <s v="IT-One"/>
    <s v="A"/>
    <s v="Thaworn"/>
    <m/>
    <m/>
    <m/>
    <m/>
    <n v="4.97"/>
    <n v="0.1"/>
    <s v="C , Q"/>
    <m/>
    <m/>
    <x v="2"/>
    <s v="Performance"/>
    <x v="2"/>
    <s v="Collaborate"/>
    <m/>
    <m/>
    <n v="1"/>
    <m/>
    <s v="Flexible"/>
    <m/>
    <m/>
    <n v="1"/>
    <s v="Buy"/>
    <m/>
    <s v="Operation &amp; LPC"/>
    <s v="Enhance the functionality of the LPC."/>
    <m/>
  </r>
  <r>
    <x v="3"/>
    <s v="Mobille proof of delivery"/>
    <s v="New Customer"/>
    <m/>
    <s v="New Business"/>
    <m/>
    <s v="AP2015"/>
    <m/>
    <n v="1"/>
    <m/>
    <m/>
    <s v="M1"/>
    <s v="Complex"/>
    <s v="Y"/>
    <d v="2015-05-01T00:00:00"/>
    <s v="Y"/>
    <m/>
    <d v="2015-07-01T00:00:00"/>
    <d v="2015-07-01T00:00:00"/>
    <d v="1900-03-01T00:00:00"/>
    <s v="G-Able"/>
    <s v="C"/>
    <s v="Mongkolchai"/>
    <m/>
    <m/>
    <m/>
    <m/>
    <n v="1"/>
    <s v="1.SCGL cost saving 160,000 baht/month_x000a_2.Customer cost saving 160,000 baht/month"/>
    <s v="Quality"/>
    <m/>
    <m/>
    <x v="2"/>
    <s v="Performance"/>
    <x v="3"/>
    <s v="Collaborate"/>
    <m/>
    <m/>
    <m/>
    <n v="1"/>
    <s v="Innovation"/>
    <m/>
    <n v="1"/>
    <m/>
    <s v="Modify"/>
    <s v="Yes"/>
    <s v="Operation"/>
    <s v="1.ลด Error ในการส่งสินค้า (ส่งผิด / ส่งสลับ)"/>
    <s v="ลดการส่งสินค้าผิดโดยการใช้ Technology (การทำ POD)"/>
  </r>
  <r>
    <x v="3"/>
    <s v="Mobile app for GPS"/>
    <s v="Sustain Growth"/>
    <m/>
    <s v="HVA"/>
    <m/>
    <m/>
    <m/>
    <m/>
    <n v="1"/>
    <m/>
    <s v="M2"/>
    <s v="Simple"/>
    <s v="Y"/>
    <d v="2015-02-01T00:00:00"/>
    <s v="Y"/>
    <m/>
    <d v="2015-07-01T00:00:00"/>
    <d v="2015-07-01T00:00:00"/>
    <d v="1900-05-29T00:00:00"/>
    <s v="X-Sense"/>
    <m/>
    <s v="Eakapon"/>
    <m/>
    <m/>
    <m/>
    <m/>
    <n v="0"/>
    <m/>
    <s v="D"/>
    <m/>
    <s v="-"/>
    <x v="2"/>
    <s v="Performance"/>
    <x v="1"/>
    <m/>
    <m/>
    <m/>
    <n v="1"/>
    <m/>
    <s v="Flexible"/>
    <m/>
    <n v="1"/>
    <m/>
    <s v="Modify"/>
    <m/>
    <s v="ALL"/>
    <s v="เพิ่มช่องทางในการตามสถานะ GPS ผ่าน Mobile Application"/>
    <s v="เพิ่ม Speed ในการเข้าถึงข้อมูล (GPS App on mobile)"/>
  </r>
  <r>
    <x v="3"/>
    <s v="CPAC Net Interface"/>
    <s v="Customer Requirement"/>
    <m/>
    <s v="Service Improvement"/>
    <m/>
    <m/>
    <m/>
    <n v="1"/>
    <m/>
    <m/>
    <s v="M1"/>
    <s v="Complex"/>
    <s v="Y"/>
    <d v="2015-04-01T00:00:00"/>
    <s v="Y"/>
    <m/>
    <d v="2015-08-01T00:00:00"/>
    <d v="2015-08-01T00:00:00"/>
    <d v="1900-05-01T00:00:00"/>
    <s v="IT-One"/>
    <s v="A"/>
    <s v="Thanasin"/>
    <m/>
    <m/>
    <m/>
    <m/>
    <n v="1.7"/>
    <m/>
    <m/>
    <m/>
    <s v="Combine"/>
    <x v="1"/>
    <s v="Performance"/>
    <x v="3"/>
    <s v="Collaborate"/>
    <n v="1"/>
    <m/>
    <m/>
    <m/>
    <s v="Efficiency"/>
    <m/>
    <n v="1"/>
    <m/>
    <s v="Modify"/>
    <s v="Yes"/>
    <s v="AE Cement"/>
    <s v="1. Reduce manual workforce to manually enter data into these 2 systems._x000a_2. Improve integrity of data correctness for operation usage._x000a_3. Utilize existing SCG Logistics applications to monitor for tracing and tracking transportation status"/>
    <m/>
  </r>
  <r>
    <x v="3"/>
    <s v="Next Day Soiha"/>
    <m/>
    <m/>
    <m/>
    <m/>
    <m/>
    <m/>
    <m/>
    <m/>
    <m/>
    <m/>
    <s v="Simple"/>
    <s v="Y"/>
    <d v="2015-09-01T00:00:00"/>
    <s v="Y"/>
    <m/>
    <d v="2015-09-01T00:00:00"/>
    <d v="2015-09-01T00:00:00"/>
    <m/>
    <m/>
    <m/>
    <m/>
    <m/>
    <m/>
    <m/>
    <m/>
    <m/>
    <m/>
    <m/>
    <m/>
    <m/>
    <x v="1"/>
    <s v="Customer need"/>
    <x v="3"/>
    <s v="Collaborate"/>
    <m/>
    <m/>
    <m/>
    <m/>
    <m/>
    <m/>
    <m/>
    <m/>
    <m/>
    <m/>
    <m/>
    <m/>
    <m/>
  </r>
  <r>
    <x v="3"/>
    <s v="Next Day Amway"/>
    <m/>
    <m/>
    <m/>
    <m/>
    <m/>
    <m/>
    <m/>
    <m/>
    <m/>
    <m/>
    <s v="Simple"/>
    <s v="Y"/>
    <d v="2015-09-01T00:00:00"/>
    <s v="Y"/>
    <m/>
    <d v="2015-09-01T00:00:00"/>
    <d v="2015-09-01T00:00:00"/>
    <m/>
    <m/>
    <m/>
    <m/>
    <m/>
    <m/>
    <m/>
    <m/>
    <m/>
    <m/>
    <m/>
    <m/>
    <m/>
    <x v="1"/>
    <s v="Customer need"/>
    <x v="3"/>
    <s v="Collaborate"/>
    <m/>
    <m/>
    <m/>
    <m/>
    <m/>
    <m/>
    <m/>
    <m/>
    <m/>
    <m/>
    <m/>
    <m/>
    <m/>
  </r>
  <r>
    <x v="2"/>
    <s v="VMI for Affiliate Customer"/>
    <s v="Customer Requirement"/>
    <m/>
    <s v="Service Improvement"/>
    <m/>
    <m/>
    <m/>
    <n v="1"/>
    <m/>
    <m/>
    <s v="M1"/>
    <s v="Complex"/>
    <s v="Y"/>
    <d v="2015-05-01T00:00:00"/>
    <s v="Y"/>
    <m/>
    <d v="2015-10-01T00:00:00"/>
    <d v="2015-10-01T00:00:00"/>
    <d v="1900-06-01T00:00:00"/>
    <s v="IT-One"/>
    <s v="A"/>
    <s v="Thanasin"/>
    <m/>
    <m/>
    <m/>
    <m/>
    <n v="4"/>
    <m/>
    <m/>
    <m/>
    <s v="Simplify"/>
    <x v="1"/>
    <s v="Customer need"/>
    <x v="3"/>
    <s v="Collaborate"/>
    <m/>
    <n v="1"/>
    <m/>
    <m/>
    <s v="Effective"/>
    <m/>
    <m/>
    <m/>
    <m/>
    <s v="Yes"/>
    <s v="AE Cement"/>
    <s v="1. Implement new VMI system with up-to-date technology to support new 4 SCG affiliate companies. _x000a_2. Integrate end-to-end business valued chain process among SCG Cement, and 4 affiliate companies._x000a_3. Utilize and plan transportation capability to feed business valued chain effectively. _x000a_4. Manage stock availability to serve business demand visibility and production. "/>
    <m/>
  </r>
  <r>
    <x v="3"/>
    <s v="Truck Inspection"/>
    <s v="Existing Operation"/>
    <m/>
    <s v="Internal Improvement"/>
    <m/>
    <m/>
    <m/>
    <m/>
    <n v="1"/>
    <m/>
    <s v="M2"/>
    <s v="Complex"/>
    <s v="Y"/>
    <d v="2015-04-01T00:00:00"/>
    <s v="Y"/>
    <m/>
    <d v="2015-10-01T00:00:00"/>
    <d v="2015-10-01T00:00:00"/>
    <d v="1900-07-01T00:00:00"/>
    <s v="TBSP"/>
    <m/>
    <s v="Patricia"/>
    <m/>
    <m/>
    <m/>
    <m/>
    <m/>
    <m/>
    <m/>
    <m/>
    <m/>
    <x v="2"/>
    <s v="Performance"/>
    <x v="1"/>
    <s v="Collaborate"/>
    <m/>
    <m/>
    <n v="1"/>
    <m/>
    <s v="Flexible"/>
    <m/>
    <n v="1"/>
    <m/>
    <s v="Modify"/>
    <m/>
    <m/>
    <m/>
    <s v="Truck Inspection "/>
  </r>
  <r>
    <x v="3"/>
    <s v="Next Day NSR"/>
    <m/>
    <m/>
    <m/>
    <m/>
    <m/>
    <m/>
    <m/>
    <m/>
    <m/>
    <m/>
    <s v="Simple"/>
    <s v="Y"/>
    <d v="2015-10-01T00:00:00"/>
    <s v="Y"/>
    <m/>
    <d v="2015-10-01T00:00:00"/>
    <d v="2015-10-01T00:00:00"/>
    <m/>
    <m/>
    <m/>
    <m/>
    <m/>
    <m/>
    <m/>
    <m/>
    <m/>
    <m/>
    <m/>
    <m/>
    <m/>
    <x v="1"/>
    <s v="Customer need"/>
    <x v="3"/>
    <m/>
    <m/>
    <m/>
    <m/>
    <m/>
    <m/>
    <m/>
    <m/>
    <m/>
    <m/>
    <m/>
    <m/>
    <m/>
    <m/>
  </r>
  <r>
    <x v="3"/>
    <s v="TMS - TPE"/>
    <s v="Existing Operation"/>
    <m/>
    <s v="Internal Improvement"/>
    <m/>
    <m/>
    <m/>
    <n v="1"/>
    <m/>
    <m/>
    <s v="M1"/>
    <s v="Complex"/>
    <s v="Y"/>
    <d v="2015-03-01T00:00:00"/>
    <s v="Y"/>
    <m/>
    <d v="2015-11-01T00:00:00"/>
    <d v="2015-11-01T00:00:00"/>
    <d v="1900-09-01T00:00:00"/>
    <s v="IT-One"/>
    <m/>
    <s v="Eakapon"/>
    <m/>
    <m/>
    <m/>
    <m/>
    <n v="4.5"/>
    <m/>
    <s v="D"/>
    <m/>
    <s v="-"/>
    <x v="2"/>
    <s v="Performance"/>
    <x v="1"/>
    <s v="Collaborate"/>
    <n v="1"/>
    <m/>
    <m/>
    <m/>
    <s v="Efficiency"/>
    <m/>
    <n v="1"/>
    <m/>
    <s v="Modify"/>
    <m/>
    <s v="Operation"/>
    <s v="Operation efficiency พัฒนาระบบ TMS สำหรับการ Operate งาน chemical transportation"/>
    <m/>
  </r>
  <r>
    <x v="3"/>
    <s v="TMS-OV: Laos"/>
    <s v="Existing Operation"/>
    <m/>
    <s v="Service Roll-out"/>
    <m/>
    <s v="AP2015"/>
    <m/>
    <n v="1"/>
    <m/>
    <m/>
    <s v="M1"/>
    <s v="Simple"/>
    <s v="Y"/>
    <d v="2015-08-01T00:00:00"/>
    <s v="Y"/>
    <m/>
    <d v="2015-12-01T00:00:00"/>
    <d v="2015-12-01T00:00:00"/>
    <d v="1900-05-01T00:00:00"/>
    <s v="Self Develop"/>
    <s v="A"/>
    <s v="Sarun"/>
    <m/>
    <m/>
    <m/>
    <m/>
    <n v="0"/>
    <m/>
    <s v="D"/>
    <m/>
    <s v="Simplify"/>
    <x v="2"/>
    <s v="Performance"/>
    <x v="1"/>
    <s v="Collaborate"/>
    <m/>
    <m/>
    <m/>
    <n v="1"/>
    <s v="Innovation"/>
    <n v="1"/>
    <m/>
    <m/>
    <s v="Make"/>
    <s v="Yes"/>
    <s v="Overseas"/>
    <s v="Support การขนส่ง Cross border Overseas  และลดงาน Manual"/>
    <s v="Roll-out Platform ที่ใช้ในประเทศไทย ไปยังต่างประเทศ"/>
  </r>
  <r>
    <x v="3"/>
    <s v="TMS Server Upgrade"/>
    <s v="Existing Operation"/>
    <m/>
    <s v="Internal Improvement"/>
    <m/>
    <m/>
    <m/>
    <m/>
    <m/>
    <n v="1"/>
    <s v="M3"/>
    <s v="Complex"/>
    <s v="N"/>
    <d v="2015-10-01T00:00:00"/>
    <s v="N"/>
    <m/>
    <d v="2015-12-01T00:00:00"/>
    <d v="2016-01-19T00:00:00"/>
    <d v="1900-04-19T00:00:00"/>
    <s v="Nex Tech"/>
    <s v="B"/>
    <s v="Chokchai"/>
    <m/>
    <m/>
    <m/>
    <m/>
    <n v="4.5"/>
    <m/>
    <s v="C"/>
    <m/>
    <s v="Simplify"/>
    <x v="2"/>
    <s v="Performance"/>
    <x v="2"/>
    <m/>
    <n v="1"/>
    <m/>
    <m/>
    <m/>
    <s v="Efficiency"/>
    <m/>
    <m/>
    <n v="1"/>
    <s v="Buy"/>
    <s v="Yes"/>
    <s v="Operation"/>
    <s v="1. ลดค่าใช้จ่าย MA_x000a_2. อุปกรณ์ได้รับการ support จาก Vendor_x000a_3. เพิ่มความเร็วในการของ ระบบ TMS"/>
    <s v="การขยายผลเป็น Virtual Machine (Server Consolidation)"/>
  </r>
  <r>
    <x v="3"/>
    <s v="Next Day Stiebel"/>
    <m/>
    <m/>
    <m/>
    <m/>
    <m/>
    <m/>
    <m/>
    <m/>
    <m/>
    <m/>
    <s v="Simple"/>
    <s v="Y"/>
    <d v="2015-12-01T00:00:00"/>
    <s v="Y"/>
    <m/>
    <d v="2015-12-01T00:00:00"/>
    <d v="2015-12-01T00:00:00"/>
    <m/>
    <m/>
    <m/>
    <m/>
    <m/>
    <m/>
    <m/>
    <m/>
    <m/>
    <m/>
    <m/>
    <m/>
    <m/>
    <x v="1"/>
    <s v="Customer need"/>
    <x v="3"/>
    <s v="Collaborate"/>
    <m/>
    <m/>
    <m/>
    <m/>
    <m/>
    <m/>
    <m/>
    <m/>
    <m/>
    <m/>
    <m/>
    <m/>
    <m/>
  </r>
  <r>
    <x v="4"/>
    <s v="Next Day Zongshen"/>
    <m/>
    <m/>
    <m/>
    <m/>
    <m/>
    <m/>
    <m/>
    <m/>
    <m/>
    <m/>
    <s v="Simple"/>
    <s v="Y"/>
    <d v="2016-02-01T00:00:00"/>
    <s v="Y"/>
    <m/>
    <d v="2016-02-01T00:00:00"/>
    <d v="2016-02-01T00:00:00"/>
    <m/>
    <m/>
    <m/>
    <m/>
    <m/>
    <m/>
    <m/>
    <m/>
    <m/>
    <m/>
    <m/>
    <m/>
    <m/>
    <x v="1"/>
    <s v="Customer need"/>
    <x v="3"/>
    <s v="Collaborate"/>
    <m/>
    <m/>
    <m/>
    <m/>
    <m/>
    <m/>
    <m/>
    <m/>
    <m/>
    <m/>
    <m/>
    <m/>
    <m/>
  </r>
  <r>
    <x v="4"/>
    <s v="Leadtime PTT"/>
    <m/>
    <m/>
    <m/>
    <m/>
    <m/>
    <m/>
    <m/>
    <m/>
    <m/>
    <m/>
    <s v="Simple"/>
    <s v="Y"/>
    <d v="2016-03-01T00:00:00"/>
    <s v="Y"/>
    <m/>
    <d v="2016-03-01T00:00:00"/>
    <d v="2016-03-01T00:00:00"/>
    <m/>
    <m/>
    <m/>
    <m/>
    <m/>
    <m/>
    <m/>
    <m/>
    <m/>
    <m/>
    <m/>
    <m/>
    <m/>
    <x v="1"/>
    <s v="Customer need"/>
    <x v="3"/>
    <s v="Collaborate"/>
    <m/>
    <m/>
    <m/>
    <m/>
    <m/>
    <m/>
    <m/>
    <m/>
    <m/>
    <m/>
    <m/>
    <m/>
    <m/>
  </r>
  <r>
    <x v="4"/>
    <s v="Product Return System (Reverse Logistics System)"/>
    <s v="New Operation"/>
    <s v="on progress 2016"/>
    <s v="Service Improvement"/>
    <m/>
    <s v="AP2016"/>
    <m/>
    <m/>
    <n v="1"/>
    <m/>
    <s v="M2"/>
    <s v="Complex"/>
    <s v="Y"/>
    <s v="ม.ค-16"/>
    <s v="Y"/>
    <m/>
    <d v="2016-05-01T00:00:00"/>
    <d v="2016-05-01T00:00:00"/>
    <e v="#VALUE!"/>
    <s v="BN Auto ID"/>
    <m/>
    <s v="Tanaphon"/>
    <m/>
    <m/>
    <m/>
    <m/>
    <m/>
    <m/>
    <m/>
    <m/>
    <m/>
    <x v="2"/>
    <s v="Performance"/>
    <x v="1"/>
    <s v="Collaborate"/>
    <m/>
    <m/>
    <m/>
    <n v="1"/>
    <s v="Innovation"/>
    <m/>
    <n v="1"/>
    <m/>
    <s v="Modify"/>
    <m/>
    <m/>
    <m/>
    <m/>
  </r>
  <r>
    <x v="4"/>
    <s v="CNV (CFR no VAT)"/>
    <s v="Existing Operation"/>
    <s v="on progress 2016"/>
    <s v="Internal Improvement"/>
    <m/>
    <s v="AP2016"/>
    <m/>
    <m/>
    <n v="1"/>
    <m/>
    <s v="M2"/>
    <s v="Complex"/>
    <s v="Y"/>
    <d v="2016-01-01T00:00:00"/>
    <s v="Y"/>
    <m/>
    <d v="2016-05-01T00:00:00"/>
    <d v="2016-05-01T00:00:00"/>
    <d v="1900-04-30T00:00:00"/>
    <s v="IT-One"/>
    <s v="A"/>
    <s v="Thanasin"/>
    <m/>
    <m/>
    <m/>
    <m/>
    <n v="8"/>
    <m/>
    <m/>
    <m/>
    <s v="Simplify"/>
    <x v="1"/>
    <s v="Performance"/>
    <x v="3"/>
    <s v="Collaborate"/>
    <m/>
    <n v="1"/>
    <m/>
    <m/>
    <s v="Effective"/>
    <m/>
    <n v="1"/>
    <m/>
    <s v="Modify"/>
    <s v="Yes"/>
    <s v="AE Cement"/>
    <s v="1. EXW hire SCGL will use credit control area 0180_x000a_2. Change payment term and due date for SCGL as same as CBM 0180_x000a_3. SCGL e-CN to CBM’s Dealer to be able to request credit/debit note EXW hire SCGL_x000a_4. Adjust Deletion program of Sales order and Delivery for EXW hire SCGL"/>
    <m/>
  </r>
  <r>
    <x v="4"/>
    <s v="e-ISO"/>
    <m/>
    <m/>
    <s v="Internal Improvement"/>
    <m/>
    <s v="AP2016"/>
    <m/>
    <m/>
    <n v="1"/>
    <m/>
    <s v="M2"/>
    <s v="Simple"/>
    <m/>
    <d v="2016-03-01T00:00:00"/>
    <m/>
    <m/>
    <d v="2016-05-01T00:00:00"/>
    <m/>
    <n v="-42430"/>
    <m/>
    <m/>
    <s v="Papatsorn"/>
    <m/>
    <m/>
    <m/>
    <m/>
    <m/>
    <m/>
    <m/>
    <m/>
    <m/>
    <x v="2"/>
    <s v="Performance"/>
    <x v="2"/>
    <s v="Collaborate"/>
    <m/>
    <m/>
    <n v="1"/>
    <m/>
    <s v="Flexible"/>
    <m/>
    <m/>
    <n v="1"/>
    <s v="Buy"/>
    <m/>
    <m/>
    <m/>
    <m/>
  </r>
  <r>
    <x v="4"/>
    <s v="SCGL GPS Interface Improvement"/>
    <m/>
    <m/>
    <s v="Internal Improvement"/>
    <m/>
    <m/>
    <m/>
    <m/>
    <m/>
    <n v="1"/>
    <s v="M3"/>
    <s v="Complex"/>
    <s v="Y"/>
    <d v="2015-03-01T00:00:00"/>
    <s v="Y"/>
    <m/>
    <d v="2016-06-01T00:00:00"/>
    <d v="2016-06-01T00:00:00"/>
    <d v="1901-04-02T00:00:00"/>
    <s v="IT-One"/>
    <s v="A"/>
    <s v="Eakapon"/>
    <m/>
    <m/>
    <m/>
    <m/>
    <n v="3"/>
    <m/>
    <s v="D"/>
    <m/>
    <s v="Combine"/>
    <x v="2"/>
    <s v="Performance"/>
    <x v="2"/>
    <m/>
    <m/>
    <m/>
    <n v="1"/>
    <m/>
    <s v="Flexible"/>
    <m/>
    <n v="1"/>
    <m/>
    <s v="Modify"/>
    <m/>
    <s v="Operation"/>
    <s v="ปรับปรุงประสิทธิภาพในการทำงานของระบบ GPS Interface (Performance) / เพื่อขั้นตอนในการเอาข้อมูล Interface เข้าระบบ / update technology ให้เป็นปัจจุบัน"/>
    <m/>
  </r>
  <r>
    <x v="4"/>
    <s v="Next Day Ware &amp; Fitting"/>
    <m/>
    <m/>
    <m/>
    <m/>
    <m/>
    <m/>
    <m/>
    <m/>
    <m/>
    <m/>
    <s v="Simple"/>
    <s v="Y"/>
    <d v="2016-06-01T00:00:00"/>
    <s v="Y"/>
    <m/>
    <d v="2016-06-01T00:00:00"/>
    <d v="2016-06-01T00:00:00"/>
    <m/>
    <m/>
    <m/>
    <m/>
    <m/>
    <m/>
    <m/>
    <m/>
    <m/>
    <m/>
    <m/>
    <m/>
    <m/>
    <x v="1"/>
    <s v="Customer need"/>
    <x v="3"/>
    <s v="Collaborate"/>
    <m/>
    <m/>
    <m/>
    <m/>
    <m/>
    <m/>
    <m/>
    <m/>
    <m/>
    <m/>
    <m/>
    <m/>
    <m/>
  </r>
  <r>
    <x v="4"/>
    <s v="Next Day SUBARU"/>
    <m/>
    <m/>
    <m/>
    <m/>
    <m/>
    <m/>
    <m/>
    <m/>
    <m/>
    <m/>
    <s v="Simple"/>
    <s v="Y"/>
    <d v="2016-06-01T00:00:00"/>
    <s v="Y"/>
    <m/>
    <d v="2016-06-01T00:00:00"/>
    <d v="2016-06-01T00:00:00"/>
    <m/>
    <m/>
    <m/>
    <m/>
    <m/>
    <m/>
    <m/>
    <m/>
    <m/>
    <m/>
    <m/>
    <m/>
    <m/>
    <x v="1"/>
    <s v="Customer need"/>
    <x v="3"/>
    <s v="Collaborate"/>
    <m/>
    <m/>
    <m/>
    <m/>
    <m/>
    <m/>
    <m/>
    <m/>
    <m/>
    <m/>
    <m/>
    <m/>
    <m/>
  </r>
  <r>
    <x v="4"/>
    <s v="Business Intelligent"/>
    <m/>
    <m/>
    <s v="Internal Improvement"/>
    <m/>
    <s v="AP2016"/>
    <s v="N"/>
    <m/>
    <m/>
    <n v="1"/>
    <s v="M3"/>
    <s v="Complex"/>
    <s v="Y"/>
    <s v="Mar-16"/>
    <s v="Y"/>
    <s v="N"/>
    <d v="2016-07-01T00:00:00"/>
    <d v="2016-07-01T00:00:00"/>
    <d v="1900-05-01T00:00:00"/>
    <s v="IT-One"/>
    <s v="A"/>
    <s v="Tatthep"/>
    <m/>
    <m/>
    <m/>
    <m/>
    <s v="5MB"/>
    <m/>
    <s v="Q"/>
    <m/>
    <s v="Combine"/>
    <x v="2"/>
    <s v="Performance"/>
    <x v="1"/>
    <s v="Collaborate"/>
    <m/>
    <m/>
    <n v="1"/>
    <m/>
    <s v="Flexible"/>
    <m/>
    <m/>
    <n v="1"/>
    <s v="Buy"/>
    <s v="Yes"/>
    <s v="QA"/>
    <s v="To migrate and enhance the remaining SCG Logistics data source from the existic SCG Logistics data warehouse(SQL2000) to the new SCG Logistics data warehouse(SQL2012)"/>
    <m/>
  </r>
  <r>
    <x v="4"/>
    <s v="Leadtime Global House"/>
    <m/>
    <m/>
    <m/>
    <m/>
    <m/>
    <s v="N"/>
    <m/>
    <m/>
    <m/>
    <m/>
    <s v="Simple"/>
    <s v="Y"/>
    <d v="2016-07-01T00:00:00"/>
    <s v="Y"/>
    <s v="N"/>
    <d v="2016-07-01T00:00:00"/>
    <d v="2016-07-01T00:00:00"/>
    <m/>
    <m/>
    <m/>
    <s v="Mongkolchai"/>
    <m/>
    <m/>
    <m/>
    <m/>
    <m/>
    <m/>
    <m/>
    <m/>
    <m/>
    <x v="1"/>
    <s v="Customer need"/>
    <x v="3"/>
    <m/>
    <m/>
    <m/>
    <m/>
    <m/>
    <m/>
    <m/>
    <m/>
    <m/>
    <m/>
    <m/>
    <m/>
    <m/>
    <m/>
  </r>
  <r>
    <x v="4"/>
    <s v="Cross-docking system at CDC Wangnoi"/>
    <s v="New Operation"/>
    <s v="on progress 2016"/>
    <s v="Service Improvement"/>
    <m/>
    <m/>
    <m/>
    <m/>
    <n v="1"/>
    <m/>
    <s v="M2"/>
    <s v="Complex"/>
    <m/>
    <d v="2016-02-01T00:00:00"/>
    <m/>
    <m/>
    <d v="2016-08-01T00:00:00"/>
    <m/>
    <m/>
    <s v="Kasco"/>
    <m/>
    <s v="Thaworn"/>
    <m/>
    <m/>
    <m/>
    <m/>
    <n v="1.1000000000000001"/>
    <m/>
    <s v="C , Q"/>
    <m/>
    <m/>
    <x v="2"/>
    <s v="Performance"/>
    <x v="1"/>
    <s v="Collaborate"/>
    <n v="1"/>
    <m/>
    <m/>
    <m/>
    <s v="Efficiency"/>
    <m/>
    <n v="1"/>
    <m/>
    <s v="Modify"/>
    <m/>
    <s v="Operation"/>
    <s v="Develop Consolidation Management System Platform"/>
    <m/>
  </r>
  <r>
    <x v="4"/>
    <s v="Next Day Lucky Star"/>
    <m/>
    <m/>
    <m/>
    <m/>
    <m/>
    <s v="N"/>
    <m/>
    <m/>
    <m/>
    <m/>
    <s v="Simple"/>
    <s v="Y"/>
    <d v="2016-08-01T00:00:00"/>
    <s v="Y"/>
    <s v="N"/>
    <d v="2016-08-01T00:00:00"/>
    <d v="2016-08-01T00:00:00"/>
    <m/>
    <m/>
    <m/>
    <s v="Nantanit"/>
    <m/>
    <m/>
    <m/>
    <m/>
    <m/>
    <m/>
    <m/>
    <m/>
    <m/>
    <x v="1"/>
    <s v="Customer need"/>
    <x v="3"/>
    <s v="Collaborate"/>
    <m/>
    <m/>
    <m/>
    <m/>
    <m/>
    <m/>
    <m/>
    <m/>
    <m/>
    <m/>
    <m/>
    <m/>
    <m/>
  </r>
  <r>
    <x v="4"/>
    <s v="Next Day PTT"/>
    <m/>
    <m/>
    <m/>
    <m/>
    <m/>
    <s v="N"/>
    <m/>
    <m/>
    <m/>
    <m/>
    <s v="Simple"/>
    <m/>
    <d v="2016-08-01T00:00:00"/>
    <m/>
    <m/>
    <d v="2016-08-01T00:00:00"/>
    <m/>
    <m/>
    <m/>
    <m/>
    <m/>
    <m/>
    <m/>
    <m/>
    <m/>
    <m/>
    <m/>
    <m/>
    <m/>
    <m/>
    <x v="1"/>
    <s v="Customer need"/>
    <x v="3"/>
    <s v="Collaborate"/>
    <m/>
    <m/>
    <m/>
    <m/>
    <m/>
    <m/>
    <m/>
    <m/>
    <m/>
    <m/>
    <m/>
    <m/>
    <m/>
  </r>
  <r>
    <x v="4"/>
    <s v="Medium WMS"/>
    <m/>
    <m/>
    <s v="Service Improvement"/>
    <m/>
    <s v="AP2016"/>
    <m/>
    <m/>
    <n v="1"/>
    <m/>
    <s v="M2"/>
    <s v="Complex"/>
    <m/>
    <d v="2016-03-01T00:00:00"/>
    <m/>
    <m/>
    <d v="2016-10-01T00:00:00"/>
    <m/>
    <m/>
    <s v="FulFill"/>
    <m/>
    <s v="Thaworn"/>
    <m/>
    <m/>
    <m/>
    <m/>
    <n v="1.2"/>
    <m/>
    <s v="Q"/>
    <m/>
    <m/>
    <x v="2"/>
    <s v="Performance"/>
    <x v="1"/>
    <m/>
    <n v="1"/>
    <m/>
    <m/>
    <m/>
    <s v="Efficiency"/>
    <m/>
    <n v="1"/>
    <m/>
    <s v="Modify"/>
    <m/>
    <s v="SD"/>
    <s v="Develop Warehouse Management System Platform"/>
    <m/>
  </r>
  <r>
    <x v="4"/>
    <s v="Supply Chain Visibility"/>
    <m/>
    <m/>
    <s v="Service Improvement"/>
    <m/>
    <s v="AP2016"/>
    <m/>
    <m/>
    <n v="1"/>
    <m/>
    <s v="M2"/>
    <s v="Complex"/>
    <m/>
    <d v="2016-04-01T00:00:00"/>
    <m/>
    <m/>
    <d v="2016-10-01T00:00:00"/>
    <m/>
    <n v="-42461"/>
    <s v="ABL"/>
    <m/>
    <s v="Eakapon"/>
    <m/>
    <m/>
    <m/>
    <m/>
    <m/>
    <m/>
    <m/>
    <m/>
    <m/>
    <x v="2"/>
    <s v="Customer need"/>
    <x v="1"/>
    <s v="Collaborate"/>
    <m/>
    <m/>
    <n v="1"/>
    <m/>
    <s v="Flexible"/>
    <m/>
    <n v="1"/>
    <m/>
    <s v="Modify"/>
    <m/>
    <m/>
    <s v="พัฒนา Visibility ในสำหรับกลุ่ม Consolidate"/>
    <m/>
  </r>
  <r>
    <x v="4"/>
    <s v="Carrier Management System"/>
    <m/>
    <m/>
    <s v="Internal Improvement"/>
    <m/>
    <m/>
    <m/>
    <m/>
    <n v="1"/>
    <m/>
    <s v="M2"/>
    <s v="Complex"/>
    <m/>
    <m/>
    <m/>
    <m/>
    <d v="2016-11-01T00:00:00"/>
    <m/>
    <d v="1899-12-30T00:00:00"/>
    <m/>
    <m/>
    <s v="Nantanit"/>
    <m/>
    <m/>
    <m/>
    <m/>
    <n v="4.49"/>
    <s v="15960 per month"/>
    <s v="Q"/>
    <m/>
    <m/>
    <x v="2"/>
    <s v="Customer need"/>
    <x v="1"/>
    <s v="Collaborate"/>
    <m/>
    <n v="1"/>
    <m/>
    <m/>
    <s v="Effective"/>
    <m/>
    <n v="1"/>
    <m/>
    <s v="Modify"/>
    <m/>
    <s v="Carrier, Opration, Safety"/>
    <s v="1. พัฒนาระบบ Logistics Network Database (LND) ขึ้นมาใหม่ เนื่องจากระบบเดิมใช้เทคโนโลยีที่ล้าสมัย_x000a_2. ปรับปรุงให้มีเสถียรภาพและตอบสนองให้รวดเร็วยิ่งขึ้น_x000a_3. พัฒนาให้สามารถตอบสนองต่อผู้ใช้งานได้อย่างมีประสิทธิภาพและเหมาะสม เช่น การจัดเก็บข้อมูล, การค้นหา, การรับส่งข้อมูลกับระบบอื่นๆ"/>
    <s v="ประสิทธิภาพการทำงานของ Partner ดีขึ้น (การทำระบบ IT ให้ Carrier )"/>
  </r>
  <r>
    <x v="4"/>
    <s v="System Integration with TCG"/>
    <s v="Customer Requirement"/>
    <s v="on progress 2016"/>
    <s v="Service Improvement"/>
    <m/>
    <m/>
    <m/>
    <n v="1"/>
    <m/>
    <m/>
    <s v="M1"/>
    <s v="Complex"/>
    <m/>
    <d v="2016-09-01T00:00:00"/>
    <m/>
    <m/>
    <d v="2016-12-01T00:00:00"/>
    <m/>
    <n v="-42614"/>
    <s v="Self Develop"/>
    <m/>
    <s v="Tatthep"/>
    <m/>
    <m/>
    <m/>
    <m/>
    <m/>
    <m/>
    <m/>
    <m/>
    <m/>
    <x v="1"/>
    <s v="Customer need"/>
    <x v="3"/>
    <s v="Collaborate"/>
    <m/>
    <n v="1"/>
    <m/>
    <m/>
    <s v="Effective"/>
    <n v="1"/>
    <m/>
    <m/>
    <s v="Make"/>
    <m/>
    <m/>
    <m/>
    <s v="Outsource กับ in-house development"/>
  </r>
  <r>
    <x v="4"/>
    <s v="IT-Oversea System Platform"/>
    <m/>
    <m/>
    <s v="Service Roll-out"/>
    <m/>
    <m/>
    <m/>
    <m/>
    <n v="1"/>
    <m/>
    <s v="M2"/>
    <s v="Complex"/>
    <m/>
    <d v="2016-06-16T00:00:00"/>
    <m/>
    <m/>
    <d v="2016-12-01T00:00:00"/>
    <m/>
    <m/>
    <s v="Self Develop"/>
    <m/>
    <s v="Sarun"/>
    <m/>
    <m/>
    <m/>
    <m/>
    <m/>
    <m/>
    <m/>
    <m/>
    <m/>
    <x v="2"/>
    <s v="Performance"/>
    <x v="1"/>
    <s v="Collaborate"/>
    <n v="1"/>
    <m/>
    <m/>
    <m/>
    <s v="Efficiency"/>
    <n v="1"/>
    <m/>
    <m/>
    <s v="Make"/>
    <m/>
    <m/>
    <m/>
    <s v="Roll-out Platform ที่ใช้ในประเทศไทย ไปยังต่างประเทศ"/>
  </r>
  <r>
    <x v="4"/>
    <s v="VMI-Cement Bulk for Dealer"/>
    <m/>
    <m/>
    <s v="Service Improvement"/>
    <m/>
    <s v="AP2016"/>
    <m/>
    <n v="1"/>
    <m/>
    <m/>
    <s v="M1"/>
    <s v="Complex"/>
    <m/>
    <d v="2016-01-01T00:00:00"/>
    <m/>
    <m/>
    <d v="2016-12-01T00:00:00"/>
    <m/>
    <m/>
    <m/>
    <m/>
    <s v="Thanasin"/>
    <m/>
    <m/>
    <m/>
    <m/>
    <m/>
    <m/>
    <m/>
    <m/>
    <s v="Simplify"/>
    <x v="1"/>
    <s v="Customer need"/>
    <x v="3"/>
    <s v="Collaborate"/>
    <m/>
    <m/>
    <n v="1"/>
    <m/>
    <s v="Flexible"/>
    <m/>
    <n v="1"/>
    <m/>
    <s v="Modify"/>
    <m/>
    <s v="AE Cement"/>
    <m/>
    <m/>
  </r>
  <r>
    <x v="4"/>
    <s v="Import-Export Visibility Platform - Bright &amp; Shine Project"/>
    <m/>
    <m/>
    <s v="Service Improvement"/>
    <m/>
    <s v="AP2016"/>
    <m/>
    <m/>
    <n v="1"/>
    <m/>
    <s v="M2"/>
    <s v="Complex"/>
    <m/>
    <d v="2016-02-01T00:00:00"/>
    <m/>
    <m/>
    <d v="2017-01-01T00:00:00"/>
    <m/>
    <m/>
    <s v="IT-One"/>
    <s v="B"/>
    <s v="Nattawut"/>
    <m/>
    <m/>
    <m/>
    <m/>
    <n v="4.0999999999999996"/>
    <m/>
    <s v="Q"/>
    <m/>
    <m/>
    <x v="1"/>
    <s v="Customer need"/>
    <x v="3"/>
    <s v="Collaborate"/>
    <m/>
    <m/>
    <n v="1"/>
    <m/>
    <s v="Flexible"/>
    <m/>
    <n v="1"/>
    <m/>
    <s v="Modify"/>
    <s v="Yes"/>
    <s v="Carrier"/>
    <s v="Quality improvement"/>
    <s v="ลด manual work (โดยการแก้ระบบให้ที่ CDC วังน้อย)"/>
  </r>
  <r>
    <x v="4"/>
    <s v="Consolidate Platform"/>
    <m/>
    <m/>
    <s v="Internal Improvement"/>
    <m/>
    <s v="AP2016"/>
    <m/>
    <m/>
    <n v="1"/>
    <m/>
    <s v="M2"/>
    <s v="Complex"/>
    <m/>
    <d v="2016-08-01T00:00:00"/>
    <m/>
    <m/>
    <d v="2017-01-01T00:00:00"/>
    <m/>
    <m/>
    <s v="ABL"/>
    <m/>
    <s v="Pakamon"/>
    <m/>
    <m/>
    <m/>
    <m/>
    <n v="0.93"/>
    <s v="1.SCGL cost saving 3,900 baht/month/Hub"/>
    <s v="Q"/>
    <m/>
    <m/>
    <x v="2"/>
    <s v="Performance"/>
    <x v="1"/>
    <s v="Collaborate"/>
    <m/>
    <n v="1"/>
    <m/>
    <m/>
    <s v="Effective"/>
    <m/>
    <n v="1"/>
    <m/>
    <s v="Modify"/>
    <s v="-"/>
    <s v="Operation"/>
    <s v="1. ลด เวลาการรับ-ส่ง ข้อมูล โดยสามารถรับข้อมูลผ่านระบบได้ทันที_x000a_2. ลด การ Re-key จากเอกสาร โดยสามารถบันทึกผ่านระบบได้ทันที_x000a_3. ลด เวลาการสร้าง Report โดยสามารถดูผ่านระบบได้ทันที"/>
    <m/>
  </r>
  <r>
    <x v="4"/>
    <s v="Logistics e-Commerce"/>
    <m/>
    <m/>
    <s v="New Business"/>
    <m/>
    <m/>
    <m/>
    <m/>
    <n v="1"/>
    <m/>
    <s v="M2"/>
    <s v="Complex"/>
    <m/>
    <d v="2016-10-01T00:00:00"/>
    <m/>
    <m/>
    <d v="2017-04-01T00:00:00"/>
    <m/>
    <m/>
    <s v="TBC"/>
    <m/>
    <s v="Mongkolchai"/>
    <m/>
    <m/>
    <m/>
    <m/>
    <m/>
    <m/>
    <s v="D"/>
    <m/>
    <m/>
    <x v="2"/>
    <s v="Customer need"/>
    <x v="1"/>
    <s v="Collaborate"/>
    <m/>
    <m/>
    <n v="1"/>
    <m/>
    <s v="Flexible"/>
    <m/>
    <n v="1"/>
    <m/>
    <s v="Modify"/>
    <m/>
    <s v="AE"/>
    <s v="1.เพื่อเป็น Market Place สำหรับการซื้อขายสินค้าของ Supplier"/>
    <m/>
  </r>
  <r>
    <x v="2"/>
    <s v="Automate report: Operation"/>
    <s v="Existing Operation"/>
    <m/>
    <s v="Internal Improvement"/>
    <m/>
    <m/>
    <s v="N"/>
    <n v="1"/>
    <m/>
    <m/>
    <s v="M1"/>
    <s v="Simple"/>
    <s v="N"/>
    <m/>
    <s v="Y"/>
    <m/>
    <d v="2014-07-01T00:00:00"/>
    <d v="2014-07-01T00:00:00"/>
    <d v="2014-07-01T00:00:00"/>
    <m/>
    <m/>
    <s v="Tatthep"/>
    <m/>
    <m/>
    <m/>
    <m/>
    <m/>
    <m/>
    <m/>
    <m/>
    <m/>
    <x v="0"/>
    <m/>
    <x v="0"/>
    <m/>
    <m/>
    <m/>
    <n v="1"/>
    <m/>
    <s v="Flexible"/>
    <m/>
    <m/>
    <m/>
    <m/>
    <m/>
    <m/>
    <m/>
    <m/>
  </r>
  <r>
    <x v="2"/>
    <s v="Transportation Web for Lao"/>
    <s v="Existing Operation"/>
    <m/>
    <s v="Internal Improvement"/>
    <m/>
    <m/>
    <m/>
    <n v="1"/>
    <m/>
    <m/>
    <s v="M1"/>
    <s v="Simple"/>
    <s v="Y"/>
    <s v="Cancel"/>
    <s v="Y"/>
    <m/>
    <d v="2014-11-01T00:00:00"/>
    <d v="2014-11-01T00:00:00"/>
    <m/>
    <s v="Self Develop"/>
    <m/>
    <s v="Sarun"/>
    <m/>
    <m/>
    <m/>
    <m/>
    <n v="0"/>
    <m/>
    <m/>
    <m/>
    <m/>
    <x v="2"/>
    <s v="Performance"/>
    <x v="1"/>
    <m/>
    <m/>
    <m/>
    <m/>
    <n v="1"/>
    <s v="Innovation"/>
    <m/>
    <m/>
    <m/>
    <m/>
    <m/>
    <m/>
    <m/>
    <m/>
  </r>
  <r>
    <x v="4"/>
    <s v="Leadtime Idemitsu"/>
    <m/>
    <m/>
    <m/>
    <m/>
    <m/>
    <m/>
    <m/>
    <m/>
    <m/>
    <m/>
    <s v="Simple"/>
    <s v="Y"/>
    <m/>
    <s v="Y"/>
    <m/>
    <d v="2016-02-01T00:00:00"/>
    <d v="2016-02-01T00:00:00"/>
    <m/>
    <m/>
    <m/>
    <s v="Mongkolchai"/>
    <m/>
    <m/>
    <m/>
    <m/>
    <m/>
    <m/>
    <m/>
    <m/>
    <m/>
    <x v="1"/>
    <s v="Customer need"/>
    <x v="3"/>
    <s v="Collaborate"/>
    <m/>
    <m/>
    <m/>
    <m/>
    <m/>
    <m/>
    <m/>
    <m/>
    <m/>
    <m/>
    <m/>
    <m/>
    <m/>
  </r>
  <r>
    <x v="4"/>
    <s v="TROK Rongmeuang"/>
    <m/>
    <m/>
    <m/>
    <m/>
    <m/>
    <s v="N"/>
    <m/>
    <m/>
    <m/>
    <m/>
    <s v="Simple"/>
    <s v="Y"/>
    <m/>
    <s v="Y"/>
    <s v="N"/>
    <d v="2016-08-01T00:00:00"/>
    <d v="2016-08-01T00:00:00"/>
    <m/>
    <m/>
    <m/>
    <s v="Pakamon"/>
    <m/>
    <m/>
    <m/>
    <m/>
    <m/>
    <m/>
    <m/>
    <m/>
    <m/>
    <x v="2"/>
    <s v="Customer need"/>
    <x v="1"/>
    <m/>
    <m/>
    <m/>
    <m/>
    <m/>
    <m/>
    <m/>
    <m/>
    <m/>
    <m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88">
  <r>
    <x v="0"/>
    <s v="System Integration with SCG Chemical"/>
    <s v="Sustain Growth"/>
    <m/>
    <s v="Service Improvement"/>
    <s v="S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x v="0"/>
    <s v="E Document return"/>
    <s v="New Operation"/>
    <m/>
    <s v="Service Improvement"/>
    <s v="S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x v="0"/>
    <s v="Warehouse Management System for Klongluang"/>
    <s v="New Operation"/>
    <m/>
    <s v="New Business"/>
    <s v="S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x v="0"/>
    <s v="Logistics system in South China"/>
    <s v="New Operation"/>
    <m/>
    <s v="New Business"/>
    <s v="S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x v="0"/>
    <s v="Proof of Delivery"/>
    <s v="New Operation"/>
    <m/>
    <s v="New Business"/>
    <s v="S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x v="0"/>
    <s v="Operation Performance Web"/>
    <s v="Existing Operation"/>
    <m/>
    <s v="Internal Improvement"/>
    <s v="S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</r>
  <r>
    <x v="0"/>
    <s v="GPS App for SFT"/>
    <s v="Customer Requirement"/>
    <m/>
    <s v="Service Improvement"/>
    <m/>
    <s v="Dept"/>
    <s v="Yes"/>
    <n v="1"/>
    <m/>
    <m/>
    <s v="M1"/>
    <s v="Simple"/>
    <s v="Y"/>
    <d v="2012-09-01T00:00:00"/>
    <m/>
    <m/>
    <d v="2012-12-01T00:00:00"/>
    <d v="2012-12-01T00:00:00"/>
    <d v="1900-03-31T00:00:00"/>
    <s v="X-Sense"/>
    <s v="A"/>
    <s v="Eakapon"/>
    <m/>
    <m/>
    <m/>
    <m/>
    <n v="0"/>
    <m/>
    <s v="D"/>
    <m/>
    <s v="-"/>
    <s v="Co-create"/>
    <s v="Customer need"/>
    <m/>
    <s v="Collaborate"/>
    <m/>
    <m/>
    <m/>
    <m/>
    <m/>
    <m/>
    <m/>
    <m/>
    <x v="0"/>
  </r>
  <r>
    <x v="0"/>
    <s v="Carrier Billing Interface"/>
    <s v="Customer Requirement"/>
    <m/>
    <s v="Service Improvement"/>
    <m/>
    <s v="Dept"/>
    <s v="Yes"/>
    <n v="1"/>
    <m/>
    <m/>
    <s v="M1"/>
    <s v="Simple"/>
    <s v="Y"/>
    <m/>
    <m/>
    <m/>
    <d v="2013-07-01T00:00:00"/>
    <d v="2013-07-01T00:00:00"/>
    <d v="2013-07-01T00:00:00"/>
    <s v="IT-One"/>
    <m/>
    <s v="Nuchnara"/>
    <m/>
    <m/>
    <m/>
    <m/>
    <m/>
    <m/>
    <m/>
    <m/>
    <m/>
    <s v="No"/>
    <s v="Customer need"/>
    <m/>
    <m/>
    <m/>
    <m/>
    <m/>
    <m/>
    <m/>
    <m/>
    <m/>
    <m/>
    <x v="0"/>
  </r>
  <r>
    <x v="0"/>
    <s v="CCTV for Northern Operation"/>
    <s v="Existing Operation"/>
    <m/>
    <s v="Internal Improvement"/>
    <m/>
    <s v="Dept"/>
    <s v="Yes"/>
    <m/>
    <m/>
    <n v="1"/>
    <s v="M3"/>
    <s v="Simple"/>
    <s v="Y"/>
    <d v="2012-05-01T00:00:00"/>
    <m/>
    <m/>
    <d v="2012-07-01T00:00:00"/>
    <d v="2012-07-01T00:00:00"/>
    <d v="1900-03-01T00:00:00"/>
    <s v="WIT"/>
    <m/>
    <s v="Chokchai"/>
    <m/>
    <m/>
    <m/>
    <m/>
    <m/>
    <m/>
    <m/>
    <m/>
    <s v="Simplify"/>
    <s v="No"/>
    <s v="Performance"/>
    <m/>
    <m/>
    <m/>
    <m/>
    <m/>
    <m/>
    <m/>
    <m/>
    <m/>
    <m/>
    <x v="0"/>
  </r>
  <r>
    <x v="0"/>
    <s v="Shipment Barcode"/>
    <s v="Existing Operation"/>
    <m/>
    <s v="Internal Improvement"/>
    <m/>
    <s v="Dept"/>
    <s v="Yes"/>
    <m/>
    <n v="1"/>
    <m/>
    <s v="M2"/>
    <s v="Complex"/>
    <s v="Y"/>
    <m/>
    <m/>
    <m/>
    <d v="2012-05-01T00:00:00"/>
    <d v="2012-05-01T00:00:00"/>
    <d v="2012-05-01T00:00:00"/>
    <s v="IT-One"/>
    <s v="A"/>
    <s v="Sukanya"/>
    <m/>
    <m/>
    <m/>
    <m/>
    <m/>
    <m/>
    <m/>
    <m/>
    <m/>
    <s v="No"/>
    <s v="Performance"/>
    <m/>
    <m/>
    <m/>
    <m/>
    <m/>
    <m/>
    <m/>
    <m/>
    <m/>
    <m/>
    <x v="0"/>
  </r>
  <r>
    <x v="0"/>
    <s v="Interface GPS Tipparath"/>
    <s v="Existing Operation"/>
    <m/>
    <s v="Internal Improvement"/>
    <m/>
    <s v="Dept"/>
    <s v="Yes"/>
    <m/>
    <n v="1"/>
    <m/>
    <s v="M2"/>
    <s v="Simple"/>
    <s v="Y"/>
    <d v="2011-11-01T00:00:00"/>
    <m/>
    <m/>
    <d v="2012-01-01T00:00:00"/>
    <d v="2012-01-01T00:00:00"/>
    <d v="1900-03-01T00:00:00"/>
    <s v="Tipparath"/>
    <s v="A"/>
    <s v="Eakapon"/>
    <m/>
    <m/>
    <m/>
    <m/>
    <n v="0"/>
    <m/>
    <s v="S"/>
    <m/>
    <s v="Simplify"/>
    <s v="No"/>
    <s v="Customer need"/>
    <m/>
    <m/>
    <m/>
    <m/>
    <m/>
    <m/>
    <m/>
    <m/>
    <m/>
    <m/>
    <x v="0"/>
  </r>
  <r>
    <x v="0"/>
    <s v="SKIC Import/Export Operation"/>
    <s v="Customer Requirement"/>
    <m/>
    <s v="Service Improvement"/>
    <m/>
    <s v="Dept"/>
    <s v="Yes"/>
    <n v="1"/>
    <m/>
    <m/>
    <s v="M1"/>
    <s v="-"/>
    <m/>
    <s v="Cancel"/>
    <m/>
    <m/>
    <d v="2012-11-01T00:00:00"/>
    <m/>
    <m/>
    <s v="BN Auto ID"/>
    <m/>
    <s v="Thanasin"/>
    <m/>
    <m/>
    <m/>
    <m/>
    <m/>
    <m/>
    <m/>
    <m/>
    <m/>
    <s v="No"/>
    <m/>
    <m/>
    <m/>
    <m/>
    <m/>
    <m/>
    <m/>
    <m/>
    <m/>
    <m/>
    <m/>
    <x v="0"/>
  </r>
  <r>
    <x v="0"/>
    <s v="New SAP Pricing"/>
    <s v="Existing Operation"/>
    <m/>
    <s v="Internal Improvement"/>
    <m/>
    <s v="Dept"/>
    <s v="Yes"/>
    <m/>
    <n v="1"/>
    <m/>
    <s v="M2"/>
    <s v="-"/>
    <m/>
    <s v="Cancel"/>
    <m/>
    <m/>
    <d v="2012-12-01T00:00:00"/>
    <m/>
    <m/>
    <m/>
    <m/>
    <s v="Sarun"/>
    <m/>
    <m/>
    <m/>
    <m/>
    <m/>
    <m/>
    <m/>
    <m/>
    <m/>
    <s v="No"/>
    <s v="Performance"/>
    <m/>
    <m/>
    <m/>
    <m/>
    <m/>
    <m/>
    <m/>
    <m/>
    <m/>
    <m/>
    <x v="0"/>
  </r>
  <r>
    <x v="0"/>
    <s v="PO Interfacing"/>
    <s v="Sustain Growth"/>
    <m/>
    <s v="Service Improvement"/>
    <m/>
    <s v="Dept"/>
    <s v="Yes"/>
    <n v="1"/>
    <m/>
    <m/>
    <s v="M1"/>
    <s v="Complex"/>
    <s v="Y"/>
    <d v="2012-01-01T00:00:00"/>
    <m/>
    <m/>
    <d v="2012-04-01T00:00:00"/>
    <d v="2012-04-01T00:00:00"/>
    <d v="1900-03-31T00:00:00"/>
    <s v="IT-One"/>
    <s v="A"/>
    <s v="Sarun"/>
    <m/>
    <m/>
    <m/>
    <m/>
    <n v="0.5"/>
    <m/>
    <s v="D"/>
    <m/>
    <s v="Combine"/>
    <s v="Co-create"/>
    <s v="Performance"/>
    <m/>
    <s v="Collaborate"/>
    <m/>
    <m/>
    <m/>
    <m/>
    <m/>
    <m/>
    <m/>
    <m/>
    <x v="0"/>
  </r>
  <r>
    <x v="0"/>
    <s v="MCR Enhancement support Yard management, Monitor Dashboard"/>
    <s v="Existing Operation"/>
    <m/>
    <s v="Internal Improvement"/>
    <m/>
    <s v="Dept"/>
    <s v="Yes"/>
    <n v="1"/>
    <m/>
    <m/>
    <s v="M1"/>
    <s v="Complex"/>
    <s v="Y"/>
    <m/>
    <m/>
    <m/>
    <d v="2012-12-01T00:00:00"/>
    <d v="2012-12-01T00:00:00"/>
    <d v="2012-12-01T00:00:00"/>
    <s v="Thai Intersol"/>
    <m/>
    <s v="Chaicharn"/>
    <m/>
    <m/>
    <m/>
    <m/>
    <m/>
    <m/>
    <m/>
    <m/>
    <m/>
    <s v="No"/>
    <s v="Performance"/>
    <m/>
    <m/>
    <m/>
    <m/>
    <m/>
    <m/>
    <m/>
    <m/>
    <m/>
    <m/>
    <x v="0"/>
  </r>
  <r>
    <x v="0"/>
    <s v="TPT System Improvement (MCR)"/>
    <s v="New Operation"/>
    <m/>
    <s v="Service Improvement"/>
    <m/>
    <s v="Dept"/>
    <s v="Yes"/>
    <n v="1"/>
    <m/>
    <m/>
    <s v="M1"/>
    <s v="Complex"/>
    <s v="N"/>
    <m/>
    <m/>
    <m/>
    <d v="2012-12-01T00:00:00"/>
    <d v="2013-02-01T00:00:00"/>
    <d v="2013-02-01T00:00:00"/>
    <s v="Thai Intersol"/>
    <m/>
    <s v="Chaicharn"/>
    <m/>
    <m/>
    <m/>
    <m/>
    <m/>
    <m/>
    <m/>
    <m/>
    <m/>
    <s v="No"/>
    <s v="Customer need"/>
    <m/>
    <m/>
    <m/>
    <m/>
    <m/>
    <m/>
    <m/>
    <m/>
    <m/>
    <m/>
    <x v="0"/>
  </r>
  <r>
    <x v="1"/>
    <s v="Setup WMS and IT infrastructure at RDC Khonkaen"/>
    <s v="New Operation"/>
    <m/>
    <s v="Service Improvement"/>
    <m/>
    <m/>
    <s v="N"/>
    <n v="1"/>
    <m/>
    <m/>
    <s v="M1"/>
    <s v="-"/>
    <s v="N"/>
    <s v="ไม่ได้ implement Project"/>
    <m/>
    <m/>
    <m/>
    <m/>
    <e v="#VALUE!"/>
    <s v="Kasco"/>
    <m/>
    <s v="Thaworn"/>
    <m/>
    <m/>
    <m/>
    <m/>
    <m/>
    <m/>
    <m/>
    <m/>
    <m/>
    <m/>
    <m/>
    <m/>
    <s v="Collaborate"/>
    <n v="1"/>
    <m/>
    <m/>
    <m/>
    <s v="Efficiency"/>
    <m/>
    <m/>
    <m/>
    <x v="0"/>
  </r>
  <r>
    <x v="1"/>
    <s v="Setup ESC system at ESC4"/>
    <s v="New Operation"/>
    <m/>
    <s v="Service Improvement"/>
    <m/>
    <s v="AP2013"/>
    <m/>
    <m/>
    <n v="1"/>
    <m/>
    <s v="M2"/>
    <s v="Simple"/>
    <s v="Y"/>
    <d v="2013-11-01T00:00:00"/>
    <m/>
    <m/>
    <d v="2014-10-01T00:00:00"/>
    <d v="2014-10-01T00:00:00"/>
    <d v="1900-11-29T00:00:00"/>
    <s v="Thai Intersol"/>
    <m/>
    <s v="Chaicharn"/>
    <m/>
    <m/>
    <m/>
    <m/>
    <m/>
    <m/>
    <m/>
    <m/>
    <m/>
    <s v="No"/>
    <s v="Performance"/>
    <s v="SCGL"/>
    <s v="Collaborate"/>
    <n v="1"/>
    <m/>
    <m/>
    <m/>
    <s v="Efficiency"/>
    <m/>
    <m/>
    <m/>
    <x v="0"/>
  </r>
  <r>
    <x v="1"/>
    <s v="Supply Chain Visibility: Delivery plan, SCV - Phase I (Internal SCG)"/>
    <s v="Sustain Growth"/>
    <m/>
    <s v="HVA"/>
    <m/>
    <m/>
    <m/>
    <m/>
    <n v="1"/>
    <m/>
    <s v="M2"/>
    <s v="Complex"/>
    <s v="Y"/>
    <d v="2013-04-01T00:00:00"/>
    <m/>
    <m/>
    <d v="2013-06-01T00:00:00"/>
    <d v="2013-06-01T00:00:00"/>
    <d v="1900-03-01T00:00:00"/>
    <s v="IT-One"/>
    <s v="A"/>
    <s v="Eakapon"/>
    <m/>
    <m/>
    <m/>
    <m/>
    <n v="0.8"/>
    <m/>
    <s v="S"/>
    <m/>
    <s v="-"/>
    <s v="No"/>
    <s v="Customer need"/>
    <s v="SCGL"/>
    <s v="Collaborate"/>
    <m/>
    <m/>
    <n v="1"/>
    <m/>
    <s v="Flexible"/>
    <m/>
    <m/>
    <m/>
    <x v="0"/>
  </r>
  <r>
    <x v="1"/>
    <s v="Logistics Command Center"/>
    <s v="Sustain Growth"/>
    <m/>
    <s v="HVA"/>
    <m/>
    <s v="AP2013"/>
    <m/>
    <m/>
    <n v="1"/>
    <m/>
    <s v="M2"/>
    <s v="Complex"/>
    <s v="Y"/>
    <d v="2013-03-01T00:00:00"/>
    <m/>
    <m/>
    <d v="2013-07-01T00:00:00"/>
    <d v="2013-07-01T00:00:00"/>
    <d v="1900-05-01T00:00:00"/>
    <s v="X-Sense"/>
    <s v="A"/>
    <s v="Eakapon"/>
    <m/>
    <m/>
    <m/>
    <m/>
    <n v="0"/>
    <m/>
    <s v="S"/>
    <m/>
    <s v="-"/>
    <s v="No"/>
    <s v="Performance"/>
    <s v="SCGL"/>
    <s v="Collaborate"/>
    <m/>
    <m/>
    <m/>
    <n v="1"/>
    <s v="Innovation"/>
    <m/>
    <m/>
    <m/>
    <x v="0"/>
  </r>
  <r>
    <x v="1"/>
    <s v="SAP PI Implementation to replace P2P Integration with SAP R/3"/>
    <s v="Existing Operation"/>
    <m/>
    <s v="Internal Improvement"/>
    <m/>
    <s v="AP2013"/>
    <m/>
    <m/>
    <n v="1"/>
    <m/>
    <s v="M2"/>
    <s v="Complex"/>
    <s v="Y"/>
    <d v="2013-12-01T00:00:00"/>
    <m/>
    <m/>
    <d v="2014-05-01T00:00:00"/>
    <d v="2014-05-01T00:00:00"/>
    <d v="1900-05-30T00:00:00"/>
    <s v="Incture/Itone"/>
    <s v="B"/>
    <s v="Thanasin"/>
    <m/>
    <m/>
    <m/>
    <m/>
    <n v="1"/>
    <m/>
    <m/>
    <m/>
    <s v="Simplify"/>
    <s v="No"/>
    <s v="Performance"/>
    <s v="SD-SCGL"/>
    <m/>
    <n v="1"/>
    <m/>
    <m/>
    <m/>
    <s v="Efficiency"/>
    <m/>
    <m/>
    <m/>
    <x v="0"/>
  </r>
  <r>
    <x v="1"/>
    <s v="Document Management System: Roll-out"/>
    <s v="Existing Operation"/>
    <m/>
    <s v="Service Roll-out"/>
    <m/>
    <m/>
    <m/>
    <m/>
    <n v="1"/>
    <m/>
    <s v="M2"/>
    <s v="Simple"/>
    <s v="Y"/>
    <m/>
    <m/>
    <m/>
    <m/>
    <d v="2013-03-01T00:00:00"/>
    <d v="2013-03-01T00:00:00"/>
    <m/>
    <m/>
    <s v="Tanaphon"/>
    <m/>
    <m/>
    <m/>
    <m/>
    <m/>
    <m/>
    <m/>
    <m/>
    <m/>
    <s v="No"/>
    <s v="Performance"/>
    <s v="Customer"/>
    <s v="Collaborate"/>
    <m/>
    <n v="1"/>
    <m/>
    <m/>
    <s v="Effective"/>
    <m/>
    <m/>
    <m/>
    <x v="0"/>
  </r>
  <r>
    <x v="1"/>
    <s v="System integration with Vitamilk"/>
    <s v="New Customer"/>
    <m/>
    <s v="Service Roll-out"/>
    <m/>
    <m/>
    <m/>
    <n v="1"/>
    <m/>
    <m/>
    <s v="M1"/>
    <s v="Complex"/>
    <s v="Y"/>
    <d v="2013-03-01T00:00:00"/>
    <m/>
    <m/>
    <d v="2013-06-01T00:00:00"/>
    <d v="2013-06-01T00:00:00"/>
    <d v="1900-04-01T00:00:00"/>
    <s v="IT-One"/>
    <s v="A"/>
    <s v="Mongkolchai"/>
    <m/>
    <m/>
    <m/>
    <m/>
    <n v="0.11"/>
    <s v="1.SCGL cost saving 7,150 baht/month_x000a_2.Customer cost saving 7,150 baht/month"/>
    <s v="D"/>
    <m/>
    <m/>
    <s v="Co-create"/>
    <s v="Customer need"/>
    <s v="Customer"/>
    <s v="Collaborate"/>
    <n v="1"/>
    <m/>
    <m/>
    <m/>
    <s v="Efficiency"/>
    <m/>
    <m/>
    <m/>
    <x v="0"/>
  </r>
  <r>
    <x v="1"/>
    <s v="Kubota system Phase I"/>
    <s v="New Customer"/>
    <m/>
    <s v="New Business"/>
    <m/>
    <m/>
    <s v="N"/>
    <n v="1"/>
    <m/>
    <m/>
    <s v="M1"/>
    <s v="-"/>
    <m/>
    <s v="ยกเลิก เนื่องจาก SKC ดำเนินการ upgrade EPR --&gt; ECC 6.0"/>
    <m/>
    <m/>
    <m/>
    <d v="2013-02-01T00:00:00"/>
    <m/>
    <s v="BN Auto ID"/>
    <m/>
    <s v="Mongkolchai"/>
    <m/>
    <m/>
    <m/>
    <m/>
    <m/>
    <m/>
    <m/>
    <m/>
    <m/>
    <m/>
    <m/>
    <m/>
    <m/>
    <m/>
    <m/>
    <m/>
    <m/>
    <b v="0"/>
    <m/>
    <m/>
    <m/>
    <x v="0"/>
  </r>
  <r>
    <x v="1"/>
    <s v="Kubota system Phase II"/>
    <s v="New Customer"/>
    <m/>
    <s v="New Business"/>
    <m/>
    <m/>
    <s v="N"/>
    <n v="1"/>
    <m/>
    <m/>
    <s v="M1"/>
    <s v="-"/>
    <m/>
    <s v="ยกเลิก เนื่องจาก SKC ดำเนินการ upgrade EPR --&gt; ECC 6.0"/>
    <m/>
    <m/>
    <m/>
    <d v="2013-07-01T00:00:00"/>
    <m/>
    <s v="BN Auto ID"/>
    <m/>
    <s v="Mongkolchai"/>
    <m/>
    <m/>
    <m/>
    <m/>
    <m/>
    <m/>
    <m/>
    <m/>
    <m/>
    <m/>
    <m/>
    <m/>
    <m/>
    <m/>
    <m/>
    <m/>
    <m/>
    <b v="0"/>
    <m/>
    <m/>
    <m/>
    <x v="0"/>
  </r>
  <r>
    <x v="1"/>
    <s v="TROK web tracking"/>
    <s v="Existing Operation"/>
    <m/>
    <s v="Internal Improvement"/>
    <m/>
    <m/>
    <m/>
    <m/>
    <n v="1"/>
    <m/>
    <s v="M2"/>
    <s v="Complex"/>
    <s v="N"/>
    <d v="2013-03-01T00:00:00"/>
    <m/>
    <m/>
    <d v="2013-06-01T00:00:00"/>
    <d v="2013-08-01T00:00:00"/>
    <d v="1900-06-01T00:00:00"/>
    <s v="Delisoft"/>
    <s v="B"/>
    <s v="Chaicharn"/>
    <m/>
    <m/>
    <m/>
    <m/>
    <n v="0.05"/>
    <s v="1.SCGL cost saving 1,300 baht/month"/>
    <s v="Q"/>
    <m/>
    <m/>
    <s v="No"/>
    <s v="Customer need"/>
    <s v="SCGL"/>
    <s v="Collaborate"/>
    <m/>
    <m/>
    <n v="1"/>
    <m/>
    <s v="Flexible"/>
    <m/>
    <m/>
    <m/>
    <x v="0"/>
  </r>
  <r>
    <x v="1"/>
    <s v="GPS Solution for Cold Chain Business"/>
    <s v="New Customer"/>
    <m/>
    <s v="New Business"/>
    <m/>
    <m/>
    <m/>
    <n v="1"/>
    <m/>
    <m/>
    <s v="M1"/>
    <s v="Simple"/>
    <s v="Y"/>
    <d v="2013-05-01T00:00:00"/>
    <m/>
    <m/>
    <d v="2013-07-01T00:00:00"/>
    <d v="2013-07-01T00:00:00"/>
    <d v="1900-03-01T00:00:00"/>
    <s v="X-Sense"/>
    <s v="A"/>
    <s v="Eakapon"/>
    <m/>
    <m/>
    <m/>
    <m/>
    <n v="0"/>
    <m/>
    <s v="Q"/>
    <m/>
    <s v="-"/>
    <s v="No"/>
    <s v="Customer need"/>
    <s v="Customer"/>
    <m/>
    <m/>
    <m/>
    <n v="1"/>
    <m/>
    <s v="Flexible"/>
    <m/>
    <m/>
    <m/>
    <x v="0"/>
  </r>
  <r>
    <x v="1"/>
    <s v="New billing"/>
    <s v="Existing Operation"/>
    <m/>
    <s v="Internal Improvement"/>
    <m/>
    <m/>
    <m/>
    <m/>
    <m/>
    <n v="1"/>
    <s v="M3"/>
    <s v="Simple"/>
    <s v="Y"/>
    <d v="2013-12-01T00:00:00"/>
    <m/>
    <m/>
    <d v="2015-08-01T00:00:00"/>
    <d v="2015-08-01T00:00:00"/>
    <d v="1901-08-30T00:00:00"/>
    <s v="IT-One"/>
    <m/>
    <s v="Sineekarn"/>
    <m/>
    <m/>
    <m/>
    <m/>
    <m/>
    <m/>
    <m/>
    <m/>
    <m/>
    <s v="No"/>
    <s v="Customer need"/>
    <s v="Customer"/>
    <s v="Collaborate"/>
    <m/>
    <n v="1"/>
    <m/>
    <m/>
    <s v="Effective"/>
    <m/>
    <m/>
    <m/>
    <x v="0"/>
  </r>
  <r>
    <x v="1"/>
    <s v="TPC Interface@hub"/>
    <s v="Customer Requirement"/>
    <m/>
    <s v="Service Improvement"/>
    <m/>
    <m/>
    <m/>
    <n v="1"/>
    <m/>
    <m/>
    <s v="M1"/>
    <s v="Complex"/>
    <s v="Y"/>
    <m/>
    <m/>
    <m/>
    <m/>
    <d v="2013-07-01T00:00:00"/>
    <d v="2013-07-01T00:00:00"/>
    <s v="IT-One"/>
    <m/>
    <s v="Tatthep"/>
    <m/>
    <m/>
    <m/>
    <m/>
    <m/>
    <m/>
    <m/>
    <m/>
    <m/>
    <s v="Co-create"/>
    <s v="Customer need"/>
    <s v="Customer"/>
    <s v="Collaborate"/>
    <m/>
    <n v="1"/>
    <m/>
    <m/>
    <s v="Effective"/>
    <m/>
    <m/>
    <m/>
    <x v="0"/>
  </r>
  <r>
    <x v="1"/>
    <s v="New Claim &amp; Complaint System (Phase 1)"/>
    <s v="Existing Operation"/>
    <m/>
    <s v="Internal Improvement"/>
    <m/>
    <m/>
    <m/>
    <m/>
    <n v="1"/>
    <m/>
    <s v="M2"/>
    <s v="Complex"/>
    <s v="Y"/>
    <d v="2013-01-01T00:00:00"/>
    <m/>
    <m/>
    <d v="2013-04-01T00:00:00"/>
    <d v="2013-04-01T00:00:00"/>
    <d v="1900-03-30T00:00:00"/>
    <s v="Thai Intersol"/>
    <s v="A"/>
    <s v="Nantanit"/>
    <m/>
    <m/>
    <m/>
    <m/>
    <n v="0.68"/>
    <s v="52443.9 per month"/>
    <s v="Q"/>
    <m/>
    <m/>
    <s v="No"/>
    <s v="Performance"/>
    <s v="SCGL"/>
    <s v="Collaborate"/>
    <n v="1"/>
    <m/>
    <m/>
    <m/>
    <s v="Efficiency"/>
    <m/>
    <m/>
    <m/>
    <x v="0"/>
  </r>
  <r>
    <x v="2"/>
    <s v="WMS for Mitrphuviang (MPV)"/>
    <s v="Customer Requirement"/>
    <m/>
    <s v="Service Improvement"/>
    <m/>
    <m/>
    <m/>
    <n v="1"/>
    <m/>
    <m/>
    <s v="M1"/>
    <s v="Complex"/>
    <s v="N"/>
    <d v="2013-10-01T00:00:00"/>
    <s v="N"/>
    <m/>
    <d v="2014-01-01T00:00:00"/>
    <d v="2014-02-01T00:00:00"/>
    <d v="1900-05-02T00:00:00"/>
    <s v="Kasco"/>
    <s v="D"/>
    <s v="Saranachon"/>
    <m/>
    <m/>
    <m/>
    <m/>
    <n v="3.21"/>
    <n v="-1"/>
    <s v="D"/>
    <m/>
    <m/>
    <s v="No"/>
    <s v="Customer need"/>
    <s v="Customer"/>
    <s v="Collaborate"/>
    <m/>
    <n v="1"/>
    <m/>
    <m/>
    <s v="Effective"/>
    <m/>
    <m/>
    <m/>
    <x v="0"/>
  </r>
  <r>
    <x v="2"/>
    <s v="Data Warehouse Upgrade: Pilot SAP Cambodia"/>
    <s v="Existing Operation"/>
    <m/>
    <s v="Internal Improvement"/>
    <m/>
    <m/>
    <m/>
    <n v="1"/>
    <m/>
    <m/>
    <s v="M1"/>
    <s v="Complex"/>
    <s v="Y"/>
    <s v="May-14"/>
    <s v="Y"/>
    <m/>
    <d v="2014-06-01T00:00:00"/>
    <d v="2014-06-01T00:00:00"/>
    <d v="1900-01-30T00:00:00"/>
    <s v="IT-One"/>
    <s v="A"/>
    <s v="Tatthep"/>
    <m/>
    <m/>
    <m/>
    <m/>
    <s v="1.4MB"/>
    <m/>
    <s v="Q"/>
    <n v="1"/>
    <s v="Combine"/>
    <s v="No"/>
    <s v="Performance"/>
    <s v="SD-SCGL"/>
    <s v="Collaborate"/>
    <n v="1"/>
    <m/>
    <m/>
    <m/>
    <s v="Efficiency"/>
    <m/>
    <m/>
    <m/>
    <x v="0"/>
  </r>
  <r>
    <x v="2"/>
    <s v="SAP Cambodia Implementation"/>
    <s v="New Operation"/>
    <m/>
    <s v="Service Improvement"/>
    <m/>
    <s v="AP2014"/>
    <m/>
    <n v="1"/>
    <m/>
    <m/>
    <s v="M1"/>
    <s v="Complex"/>
    <s v="Y"/>
    <d v="2013-12-01T00:00:00"/>
    <s v="Y"/>
    <m/>
    <d v="2014-06-01T00:00:00"/>
    <d v="2014-06-01T00:00:00"/>
    <d v="1900-06-30T00:00:00"/>
    <s v="IT-One"/>
    <s v="A"/>
    <s v="Sarun"/>
    <m/>
    <m/>
    <m/>
    <m/>
    <n v="5"/>
    <m/>
    <s v="D"/>
    <m/>
    <s v="Combine"/>
    <s v="No"/>
    <s v="Performance"/>
    <s v="SD-SCGL"/>
    <s v="Collaborate"/>
    <m/>
    <m/>
    <n v="1"/>
    <m/>
    <s v="Flexible"/>
    <m/>
    <m/>
    <m/>
    <x v="0"/>
  </r>
  <r>
    <x v="2"/>
    <s v="WMS for DC Rangsit"/>
    <s v="New Customer"/>
    <m/>
    <s v="New Business"/>
    <m/>
    <m/>
    <m/>
    <n v="1"/>
    <m/>
    <m/>
    <s v="M1"/>
    <s v="Complex"/>
    <s v="Y"/>
    <d v="2014-04-19T00:00:00"/>
    <s v="Y"/>
    <m/>
    <d v="2014-07-01T00:00:00"/>
    <d v="2014-07-01T00:00:00"/>
    <d v="1900-03-13T00:00:00"/>
    <s v="Kasco"/>
    <s v="A"/>
    <s v="Sarun"/>
    <m/>
    <m/>
    <m/>
    <m/>
    <n v="1.5"/>
    <m/>
    <s v="Q"/>
    <m/>
    <n v="2"/>
    <s v="No"/>
    <s v="Customer need"/>
    <s v="SCGL"/>
    <s v="Collaborate"/>
    <m/>
    <n v="1"/>
    <m/>
    <m/>
    <s v="Effective"/>
    <m/>
    <m/>
    <m/>
    <x v="0"/>
  </r>
  <r>
    <x v="2"/>
    <s v="WMS for Kubota Wangnoi"/>
    <s v="New Customer"/>
    <m/>
    <s v="Service Roll-out"/>
    <m/>
    <m/>
    <m/>
    <n v="1"/>
    <m/>
    <m/>
    <s v="M1"/>
    <s v="Complex"/>
    <s v="N"/>
    <d v="2014-08-01T00:00:00"/>
    <s v="N"/>
    <m/>
    <d v="2014-08-01T00:00:00"/>
    <d v="2014-08-01T00:00:00"/>
    <d v="1899-12-30T00:00:00"/>
    <s v="Kasco"/>
    <s v="A"/>
    <s v="Saranachon"/>
    <m/>
    <m/>
    <m/>
    <m/>
    <n v="1.1399999999999999"/>
    <s v="Reduce personal"/>
    <s v="C"/>
    <m/>
    <m/>
    <s v="No"/>
    <s v="Customer need"/>
    <s v="Customer"/>
    <s v="Collaborate"/>
    <m/>
    <n v="1"/>
    <m/>
    <m/>
    <s v="Effective"/>
    <m/>
    <m/>
    <m/>
    <x v="0"/>
  </r>
  <r>
    <x v="2"/>
    <s v="GPS pilot test in Indonesia (ready-mix)"/>
    <s v="New Operation"/>
    <m/>
    <s v="Service Roll-out"/>
    <m/>
    <m/>
    <m/>
    <n v="1"/>
    <m/>
    <m/>
    <s v="M1"/>
    <s v="Simple"/>
    <s v="Y"/>
    <d v="2014-05-01T00:00:00"/>
    <s v="Y"/>
    <m/>
    <d v="2014-08-01T00:00:00"/>
    <d v="2014-06-01T00:00:00"/>
    <d v="1900-01-30T00:00:00"/>
    <s v="X-Sense"/>
    <s v="A"/>
    <s v="Eakapon"/>
    <m/>
    <m/>
    <m/>
    <m/>
    <n v="0"/>
    <m/>
    <s v="D"/>
    <m/>
    <s v="-"/>
    <s v="No"/>
    <s v="Performance"/>
    <s v="SCGL"/>
    <m/>
    <m/>
    <m/>
    <n v="1"/>
    <m/>
    <s v="Flexible"/>
    <m/>
    <m/>
    <m/>
    <x v="0"/>
  </r>
  <r>
    <x v="2"/>
    <s v="Automate report: Sales"/>
    <s v="Existing Operation"/>
    <m/>
    <s v="Internal Improvement"/>
    <m/>
    <s v="AP2014"/>
    <m/>
    <n v="1"/>
    <m/>
    <m/>
    <s v="M1"/>
    <s v="Simple"/>
    <s v="Y"/>
    <s v="July-14"/>
    <s v="Y"/>
    <m/>
    <d v="2014-09-01T00:00:00"/>
    <d v="2014-09-01T00:00:00"/>
    <d v="1900-03-02T00:00:00"/>
    <s v="Self Develop"/>
    <s v="A"/>
    <s v="Tatthep"/>
    <m/>
    <m/>
    <m/>
    <m/>
    <s v="0MB"/>
    <m/>
    <s v="Q"/>
    <n v="1"/>
    <s v="Combine"/>
    <s v="No"/>
    <s v="Performance"/>
    <s v="SCGL"/>
    <s v="Collaborate"/>
    <m/>
    <m/>
    <n v="1"/>
    <m/>
    <s v="Flexible"/>
    <m/>
    <m/>
    <m/>
    <x v="0"/>
  </r>
  <r>
    <x v="2"/>
    <s v="Accounting Web Upgrade"/>
    <s v="Existing Operation"/>
    <m/>
    <s v="Internal Improvement"/>
    <m/>
    <m/>
    <m/>
    <m/>
    <m/>
    <n v="1"/>
    <s v="M3"/>
    <s v="Complex"/>
    <s v="Y"/>
    <d v="2014-03-01T00:00:00"/>
    <s v="Y"/>
    <m/>
    <d v="2014-09-01T00:00:00"/>
    <d v="2014-09-01T00:00:00"/>
    <d v="1900-07-02T00:00:00"/>
    <s v="IT-One"/>
    <m/>
    <s v="Sineekarn"/>
    <m/>
    <m/>
    <m/>
    <m/>
    <m/>
    <m/>
    <m/>
    <m/>
    <m/>
    <s v="No"/>
    <s v="Performance"/>
    <s v="SD-SCGL"/>
    <s v="Collaborate"/>
    <n v="1"/>
    <m/>
    <m/>
    <m/>
    <s v="Efficiency"/>
    <m/>
    <n v="1"/>
    <m/>
    <x v="0"/>
  </r>
  <r>
    <x v="2"/>
    <s v="Claim &amp; Complaint Enhancement (Phase 2)"/>
    <s v="Existing Operation"/>
    <m/>
    <s v="Internal Improvement"/>
    <m/>
    <m/>
    <m/>
    <m/>
    <n v="1"/>
    <m/>
    <s v="M2"/>
    <s v="Simple"/>
    <s v="Y"/>
    <d v="2014-06-01T00:00:00"/>
    <s v="Y"/>
    <m/>
    <d v="2014-10-01T00:00:00"/>
    <d v="2014-08-01T00:00:00"/>
    <d v="1900-03-01T00:00:00"/>
    <s v="Thai Intersol"/>
    <s v="B"/>
    <s v="Nantanit"/>
    <m/>
    <m/>
    <m/>
    <m/>
    <n v="0.21"/>
    <s v="19687.5 per month"/>
    <s v="Q"/>
    <m/>
    <m/>
    <s v="No"/>
    <s v="Performance"/>
    <s v="SCGL"/>
    <s v="Collaborate"/>
    <n v="1"/>
    <m/>
    <m/>
    <m/>
    <s v="Efficiency"/>
    <m/>
    <m/>
    <m/>
    <x v="0"/>
  </r>
  <r>
    <x v="2"/>
    <s v="WMS Kubota Lube"/>
    <s v="New Customer"/>
    <m/>
    <s v="Service Roll-out"/>
    <m/>
    <m/>
    <m/>
    <m/>
    <n v="1"/>
    <m/>
    <s v="M2"/>
    <s v="Complex"/>
    <s v="N"/>
    <d v="2014-09-01T00:00:00"/>
    <s v="N"/>
    <m/>
    <d v="2014-10-01T00:00:00"/>
    <d v="2014-11-01T00:00:00"/>
    <d v="1900-03-01T00:00:00"/>
    <s v="Kasco"/>
    <s v="A"/>
    <s v="Saranachon"/>
    <m/>
    <m/>
    <m/>
    <m/>
    <n v="0.15"/>
    <s v="Prevent item lost"/>
    <s v="Q"/>
    <m/>
    <m/>
    <s v="No"/>
    <s v="Customer need"/>
    <s v="Customer"/>
    <s v="Collaborate"/>
    <m/>
    <n v="1"/>
    <m/>
    <m/>
    <s v="Effective"/>
    <m/>
    <m/>
    <m/>
    <x v="0"/>
  </r>
  <r>
    <x v="2"/>
    <s v="IT solution for Kubota Spare Part"/>
    <s v="New Customer"/>
    <m/>
    <s v="New Business"/>
    <m/>
    <m/>
    <m/>
    <n v="1"/>
    <m/>
    <m/>
    <s v="M1"/>
    <s v="Complex"/>
    <s v="Y"/>
    <d v="2014-09-01T00:00:00"/>
    <s v="Y"/>
    <m/>
    <d v="2014-12-01T00:00:00"/>
    <d v="2014-12-01T00:00:00"/>
    <d v="1900-03-31T00:00:00"/>
    <s v="BN Auto ID"/>
    <s v="A"/>
    <s v="Mongkolchai"/>
    <m/>
    <m/>
    <m/>
    <m/>
    <n v="0.2"/>
    <s v="1.SCGL cost saving 75,010 baht/month (employee 12 persons)"/>
    <s v="D"/>
    <m/>
    <m/>
    <s v="Co-create"/>
    <s v="Customer need"/>
    <s v="Customer"/>
    <s v="Collaborate"/>
    <m/>
    <m/>
    <m/>
    <n v="1"/>
    <s v="Innovation"/>
    <m/>
    <m/>
    <m/>
    <x v="0"/>
  </r>
  <r>
    <x v="3"/>
    <s v="Rack Sensor for Mitr Phuviang"/>
    <s v="Customer Requirement"/>
    <m/>
    <s v="Service Improvement"/>
    <m/>
    <m/>
    <m/>
    <n v="1"/>
    <m/>
    <m/>
    <s v="M1"/>
    <s v="Simple"/>
    <s v="Y"/>
    <d v="2015-02-01T00:00:00"/>
    <s v="Y"/>
    <m/>
    <d v="2015-02-01T00:00:00"/>
    <d v="2015-02-01T00:00:00"/>
    <d v="1899-12-30T00:00:00"/>
    <s v="WIT Innovation"/>
    <m/>
    <s v="Noppat"/>
    <m/>
    <m/>
    <m/>
    <m/>
    <m/>
    <m/>
    <m/>
    <m/>
    <m/>
    <s v="No"/>
    <s v="Customer need"/>
    <s v="Customer"/>
    <s v="Collaborate"/>
    <m/>
    <m/>
    <m/>
    <n v="1"/>
    <s v="Innovation"/>
    <m/>
    <m/>
    <n v="1"/>
    <x v="1"/>
  </r>
  <r>
    <x v="3"/>
    <s v="IT system for Hino"/>
    <s v="New Customer"/>
    <m/>
    <s v="Service Roll-out"/>
    <m/>
    <m/>
    <m/>
    <m/>
    <n v="1"/>
    <m/>
    <s v="M2"/>
    <s v="Simple"/>
    <s v="Y"/>
    <d v="2015-01-01T00:00:00"/>
    <s v="Y"/>
    <m/>
    <d v="2015-02-14T00:00:00"/>
    <d v="2015-02-14T00:00:00"/>
    <d v="1900-02-12T00:00:00"/>
    <s v="Self Develop"/>
    <s v="A"/>
    <s v="Mongkolchai"/>
    <m/>
    <m/>
    <m/>
    <m/>
    <n v="0.01"/>
    <s v="1.SCGL cost saving 1.665 baht/month (employee 1 persons)"/>
    <s v="D"/>
    <m/>
    <m/>
    <s v="Co-create"/>
    <s v="Customer need"/>
    <s v="Customer"/>
    <s v="Collaborate"/>
    <m/>
    <n v="1"/>
    <m/>
    <m/>
    <s v="Effective"/>
    <n v="1"/>
    <m/>
    <m/>
    <x v="2"/>
  </r>
  <r>
    <x v="3"/>
    <s v="Import / Export Visibility Platform (Bright &amp; Shine) - Quick-win"/>
    <s v="Existing Operation"/>
    <m/>
    <s v="Internal Improvement"/>
    <m/>
    <s v="AP2015"/>
    <m/>
    <n v="1"/>
    <m/>
    <m/>
    <s v="M1"/>
    <s v="Complex"/>
    <s v="Y"/>
    <m/>
    <s v="Y"/>
    <m/>
    <d v="2015-03-01T00:00:00"/>
    <d v="2015-03-01T00:00:00"/>
    <d v="2015-03-01T00:00:00"/>
    <s v="Multi-Vendor"/>
    <m/>
    <s v="Noppat"/>
    <m/>
    <m/>
    <m/>
    <m/>
    <m/>
    <m/>
    <m/>
    <m/>
    <m/>
    <s v="Co-create"/>
    <s v="Customer need"/>
    <s v="Customer"/>
    <s v="Collaborate"/>
    <m/>
    <m/>
    <n v="1"/>
    <m/>
    <s v="Flexible"/>
    <m/>
    <n v="1"/>
    <m/>
    <x v="3"/>
  </r>
  <r>
    <x v="2"/>
    <s v="SAP Extended Warehouse Management"/>
    <s v="New Operation"/>
    <m/>
    <s v="Service Improvement"/>
    <m/>
    <s v="AP2014"/>
    <m/>
    <m/>
    <n v="1"/>
    <m/>
    <s v="M2"/>
    <s v="Complex"/>
    <s v="Y"/>
    <d v="2014-10-01T00:00:00"/>
    <s v="Y"/>
    <m/>
    <d v="2015-05-01T00:00:00"/>
    <d v="2015-05-01T00:00:00"/>
    <d v="1900-07-30T00:00:00"/>
    <s v="Atos"/>
    <s v="A"/>
    <s v="Thaworn"/>
    <m/>
    <m/>
    <m/>
    <m/>
    <n v="29"/>
    <n v="0.08"/>
    <s v="C , Q"/>
    <m/>
    <m/>
    <s v="Co-create"/>
    <s v="Customer need"/>
    <s v="Customer"/>
    <s v="Collaborate"/>
    <m/>
    <m/>
    <m/>
    <n v="1"/>
    <s v="Innovation"/>
    <m/>
    <m/>
    <m/>
    <x v="0"/>
  </r>
  <r>
    <x v="3"/>
    <s v="Truck Queuing at Watbandai"/>
    <s v="Existing Operation"/>
    <m/>
    <s v="Internal Improvement"/>
    <m/>
    <m/>
    <m/>
    <n v="1"/>
    <m/>
    <m/>
    <s v="M1"/>
    <s v="Complex"/>
    <s v="N"/>
    <d v="2015-03-01T00:00:00"/>
    <s v="N"/>
    <m/>
    <d v="2015-05-01T00:00:00"/>
    <d v="2015-08-01T00:00:00"/>
    <d v="1900-06-01T00:00:00"/>
    <s v="IT-One"/>
    <s v="B"/>
    <s v="Nattawut"/>
    <m/>
    <m/>
    <m/>
    <m/>
    <n v="0.4"/>
    <m/>
    <s v="Q"/>
    <m/>
    <m/>
    <s v="No"/>
    <s v="Customer need"/>
    <s v="Customer"/>
    <s v="Collaborate"/>
    <m/>
    <n v="1"/>
    <m/>
    <m/>
    <s v="Effective"/>
    <m/>
    <n v="1"/>
    <m/>
    <x v="3"/>
  </r>
  <r>
    <x v="3"/>
    <s v="TMS-OV: Indonesia"/>
    <s v="Existing Operation"/>
    <m/>
    <s v="Service Roll-out"/>
    <m/>
    <s v="AP2015"/>
    <m/>
    <n v="1"/>
    <m/>
    <m/>
    <s v="M1"/>
    <s v="Simple"/>
    <s v="Y"/>
    <d v="2015-03-16T00:00:00"/>
    <s v="Y"/>
    <m/>
    <d v="2015-05-01T00:00:00"/>
    <d v="2015-05-01T00:00:00"/>
    <d v="1900-02-14T00:00:00"/>
    <s v="Self Develop"/>
    <s v="A"/>
    <s v="Sarun"/>
    <m/>
    <m/>
    <m/>
    <m/>
    <n v="0"/>
    <m/>
    <s v="D"/>
    <m/>
    <s v="Simplify"/>
    <s v="No"/>
    <s v="Performance"/>
    <s v="SCGL"/>
    <s v="Collaborate"/>
    <m/>
    <m/>
    <m/>
    <n v="1"/>
    <s v="Innovation"/>
    <n v="1"/>
    <m/>
    <m/>
    <x v="2"/>
  </r>
  <r>
    <x v="3"/>
    <s v="IT system for Mitsu Fuso"/>
    <s v="New Customer"/>
    <m/>
    <s v="Service Roll-out"/>
    <m/>
    <m/>
    <m/>
    <m/>
    <n v="1"/>
    <m/>
    <s v="M2"/>
    <s v="Simple"/>
    <s v="Y"/>
    <d v="2015-04-01T00:00:00"/>
    <s v="Y"/>
    <m/>
    <d v="2015-05-01T00:00:00"/>
    <d v="2015-05-01T00:00:00"/>
    <d v="1900-01-29T00:00:00"/>
    <s v="BN Auto ID"/>
    <s v="A"/>
    <s v="Mongkolchai"/>
    <m/>
    <m/>
    <m/>
    <m/>
    <n v="0.08"/>
    <s v="1.SCGL cost saving 2,505 baht/month (employee 1 persons)"/>
    <s v="D"/>
    <m/>
    <m/>
    <s v="Co-create"/>
    <s v="Customer need"/>
    <s v="Customer"/>
    <s v="Collaborate"/>
    <m/>
    <n v="1"/>
    <m/>
    <m/>
    <s v="Effective"/>
    <m/>
    <n v="1"/>
    <m/>
    <x v="3"/>
  </r>
  <r>
    <x v="3"/>
    <s v="SCGL e Portal"/>
    <s v="New Operation"/>
    <m/>
    <s v="Service Improvement"/>
    <m/>
    <s v="AP2015"/>
    <m/>
    <m/>
    <n v="1"/>
    <m/>
    <s v="M2"/>
    <s v="Complex"/>
    <s v="Y"/>
    <d v="2015-02-01T00:00:00"/>
    <s v="Y"/>
    <m/>
    <d v="2015-07-01T00:00:00"/>
    <d v="2015-07-01T00:00:00"/>
    <d v="1900-05-29T00:00:00"/>
    <s v="IT-One"/>
    <s v="A"/>
    <s v="Thaworn"/>
    <m/>
    <m/>
    <m/>
    <m/>
    <n v="4.97"/>
    <n v="0.1"/>
    <s v="C , Q"/>
    <m/>
    <m/>
    <s v="No"/>
    <s v="Performance"/>
    <s v="SD-SCGL"/>
    <s v="Collaborate"/>
    <m/>
    <m/>
    <n v="1"/>
    <m/>
    <s v="Flexible"/>
    <m/>
    <m/>
    <n v="1"/>
    <x v="1"/>
  </r>
  <r>
    <x v="3"/>
    <s v="Mobille proof of delivery"/>
    <s v="New Customer"/>
    <m/>
    <s v="New Business"/>
    <m/>
    <s v="AP2015"/>
    <m/>
    <n v="1"/>
    <m/>
    <m/>
    <s v="M1"/>
    <s v="Complex"/>
    <s v="Y"/>
    <d v="2015-05-01T00:00:00"/>
    <s v="Y"/>
    <m/>
    <d v="2015-07-01T00:00:00"/>
    <d v="2015-07-01T00:00:00"/>
    <d v="1900-03-01T00:00:00"/>
    <s v="G-Able"/>
    <s v="C"/>
    <s v="Mongkolchai"/>
    <m/>
    <m/>
    <m/>
    <m/>
    <n v="1"/>
    <s v="1.SCGL cost saving 160,000 baht/month_x000a_2.Customer cost saving 160,000 baht/month"/>
    <s v="Quality"/>
    <m/>
    <m/>
    <s v="No"/>
    <s v="Performance"/>
    <s v="Customer"/>
    <s v="Collaborate"/>
    <m/>
    <m/>
    <m/>
    <n v="1"/>
    <s v="Innovation"/>
    <m/>
    <n v="1"/>
    <m/>
    <x v="3"/>
  </r>
  <r>
    <x v="3"/>
    <s v="Mobile app for GPS"/>
    <s v="Sustain Growth"/>
    <m/>
    <s v="HVA"/>
    <m/>
    <m/>
    <m/>
    <m/>
    <n v="1"/>
    <m/>
    <s v="M2"/>
    <s v="Simple"/>
    <s v="Y"/>
    <d v="2015-02-01T00:00:00"/>
    <s v="Y"/>
    <m/>
    <d v="2015-07-01T00:00:00"/>
    <d v="2015-07-01T00:00:00"/>
    <d v="1900-05-29T00:00:00"/>
    <s v="X-Sense"/>
    <m/>
    <s v="Eakapon"/>
    <m/>
    <m/>
    <m/>
    <m/>
    <n v="0"/>
    <m/>
    <s v="D"/>
    <m/>
    <s v="-"/>
    <s v="No"/>
    <s v="Performance"/>
    <s v="SCGL"/>
    <m/>
    <m/>
    <m/>
    <n v="1"/>
    <m/>
    <s v="Flexible"/>
    <m/>
    <n v="1"/>
    <m/>
    <x v="3"/>
  </r>
  <r>
    <x v="3"/>
    <s v="CPAC Net Interface"/>
    <s v="Customer Requirement"/>
    <m/>
    <s v="Service Improvement"/>
    <m/>
    <m/>
    <m/>
    <n v="1"/>
    <m/>
    <m/>
    <s v="M1"/>
    <s v="Complex"/>
    <s v="Y"/>
    <d v="2015-04-01T00:00:00"/>
    <s v="Y"/>
    <m/>
    <d v="2015-08-01T00:00:00"/>
    <d v="2015-08-01T00:00:00"/>
    <d v="1900-05-01T00:00:00"/>
    <s v="IT-One"/>
    <s v="A"/>
    <s v="Thanasin"/>
    <m/>
    <m/>
    <m/>
    <m/>
    <n v="1.7"/>
    <m/>
    <m/>
    <m/>
    <s v="Combine"/>
    <s v="Co-create"/>
    <s v="Performance"/>
    <s v="Customer"/>
    <s v="Collaborate"/>
    <n v="1"/>
    <m/>
    <m/>
    <m/>
    <s v="Efficiency"/>
    <m/>
    <n v="1"/>
    <m/>
    <x v="3"/>
  </r>
  <r>
    <x v="3"/>
    <s v="Next Day Soiha"/>
    <m/>
    <m/>
    <m/>
    <m/>
    <m/>
    <m/>
    <m/>
    <m/>
    <m/>
    <m/>
    <s v="Simple"/>
    <s v="Y"/>
    <d v="2015-09-01T00:00:00"/>
    <s v="Y"/>
    <m/>
    <d v="2015-09-01T00:00:00"/>
    <d v="2015-09-01T00:00:00"/>
    <m/>
    <m/>
    <m/>
    <m/>
    <m/>
    <m/>
    <m/>
    <m/>
    <m/>
    <m/>
    <m/>
    <m/>
    <m/>
    <s v="Co-create"/>
    <s v="Customer need"/>
    <s v="Customer"/>
    <s v="Collaborate"/>
    <m/>
    <m/>
    <m/>
    <m/>
    <m/>
    <m/>
    <n v="1"/>
    <m/>
    <x v="3"/>
  </r>
  <r>
    <x v="3"/>
    <s v="Next Day Amway"/>
    <m/>
    <m/>
    <m/>
    <m/>
    <m/>
    <m/>
    <m/>
    <m/>
    <m/>
    <m/>
    <s v="Simple"/>
    <s v="Y"/>
    <d v="2015-09-01T00:00:00"/>
    <s v="Y"/>
    <m/>
    <d v="2015-09-01T00:00:00"/>
    <d v="2015-09-01T00:00:00"/>
    <m/>
    <m/>
    <m/>
    <m/>
    <m/>
    <m/>
    <m/>
    <m/>
    <m/>
    <m/>
    <m/>
    <m/>
    <m/>
    <s v="Co-create"/>
    <s v="Customer need"/>
    <s v="Customer"/>
    <s v="Collaborate"/>
    <m/>
    <m/>
    <m/>
    <m/>
    <m/>
    <m/>
    <n v="1"/>
    <m/>
    <x v="3"/>
  </r>
  <r>
    <x v="2"/>
    <s v="VMI for Affiliate Customer"/>
    <s v="Customer Requirement"/>
    <m/>
    <s v="Service Improvement"/>
    <m/>
    <m/>
    <m/>
    <n v="1"/>
    <m/>
    <m/>
    <s v="M1"/>
    <s v="Complex"/>
    <s v="Y"/>
    <d v="2015-05-01T00:00:00"/>
    <s v="Y"/>
    <m/>
    <d v="2015-10-01T00:00:00"/>
    <d v="2015-10-01T00:00:00"/>
    <d v="1900-06-01T00:00:00"/>
    <s v="IT-One"/>
    <s v="A"/>
    <s v="Thanasin"/>
    <m/>
    <m/>
    <m/>
    <m/>
    <n v="4"/>
    <m/>
    <m/>
    <m/>
    <s v="Simplify"/>
    <s v="Co-create"/>
    <s v="Customer need"/>
    <s v="Customer"/>
    <s v="Collaborate"/>
    <m/>
    <n v="1"/>
    <m/>
    <m/>
    <s v="Effective"/>
    <m/>
    <m/>
    <m/>
    <x v="0"/>
  </r>
  <r>
    <x v="3"/>
    <s v="Truck Inspection"/>
    <s v="Existing Operation"/>
    <m/>
    <s v="Internal Improvement"/>
    <m/>
    <m/>
    <m/>
    <m/>
    <n v="1"/>
    <m/>
    <s v="M2"/>
    <s v="Complex"/>
    <s v="Y"/>
    <d v="2015-04-01T00:00:00"/>
    <s v="Y"/>
    <m/>
    <d v="2015-10-01T00:00:00"/>
    <d v="2015-10-01T00:00:00"/>
    <d v="1900-07-01T00:00:00"/>
    <s v="TBSP"/>
    <m/>
    <s v="Patricia"/>
    <m/>
    <m/>
    <m/>
    <m/>
    <m/>
    <m/>
    <m/>
    <m/>
    <m/>
    <s v="No"/>
    <s v="Performance"/>
    <s v="SCGL"/>
    <s v="Collaborate"/>
    <m/>
    <m/>
    <n v="1"/>
    <m/>
    <s v="Flexible"/>
    <m/>
    <n v="1"/>
    <m/>
    <x v="3"/>
  </r>
  <r>
    <x v="3"/>
    <s v="Next Day NSR"/>
    <m/>
    <m/>
    <m/>
    <m/>
    <m/>
    <m/>
    <m/>
    <m/>
    <m/>
    <m/>
    <s v="Simple"/>
    <s v="Y"/>
    <d v="2015-10-01T00:00:00"/>
    <s v="Y"/>
    <m/>
    <d v="2015-10-01T00:00:00"/>
    <d v="2015-10-01T00:00:00"/>
    <m/>
    <m/>
    <m/>
    <m/>
    <m/>
    <m/>
    <m/>
    <m/>
    <m/>
    <m/>
    <m/>
    <m/>
    <m/>
    <s v="Co-create"/>
    <s v="Customer need"/>
    <s v="Customer"/>
    <m/>
    <m/>
    <m/>
    <m/>
    <m/>
    <m/>
    <m/>
    <n v="1"/>
    <m/>
    <x v="3"/>
  </r>
  <r>
    <x v="3"/>
    <s v="TMS - TPE"/>
    <s v="Existing Operation"/>
    <m/>
    <s v="Internal Improvement"/>
    <m/>
    <m/>
    <m/>
    <n v="1"/>
    <m/>
    <m/>
    <s v="M1"/>
    <s v="Complex"/>
    <s v="Y"/>
    <d v="2015-03-01T00:00:00"/>
    <s v="Y"/>
    <m/>
    <d v="2015-11-01T00:00:00"/>
    <d v="2015-11-01T00:00:00"/>
    <d v="1900-09-01T00:00:00"/>
    <s v="IT-One"/>
    <m/>
    <s v="Eakapon"/>
    <m/>
    <m/>
    <m/>
    <m/>
    <n v="4.5"/>
    <m/>
    <s v="D"/>
    <m/>
    <s v="-"/>
    <s v="No"/>
    <s v="Performance"/>
    <s v="SCGL"/>
    <s v="Collaborate"/>
    <n v="1"/>
    <m/>
    <m/>
    <m/>
    <s v="Efficiency"/>
    <m/>
    <n v="1"/>
    <m/>
    <x v="3"/>
  </r>
  <r>
    <x v="3"/>
    <s v="TMS-OV: Laos"/>
    <s v="Existing Operation"/>
    <m/>
    <s v="Service Roll-out"/>
    <m/>
    <s v="AP2015"/>
    <m/>
    <n v="1"/>
    <m/>
    <m/>
    <s v="M1"/>
    <s v="Simple"/>
    <s v="Y"/>
    <d v="2015-08-01T00:00:00"/>
    <s v="Y"/>
    <m/>
    <d v="2015-12-01T00:00:00"/>
    <d v="2015-12-01T00:00:00"/>
    <d v="1900-05-01T00:00:00"/>
    <s v="Self Develop"/>
    <s v="A"/>
    <s v="Sarun"/>
    <m/>
    <m/>
    <m/>
    <m/>
    <n v="0"/>
    <m/>
    <s v="D"/>
    <m/>
    <s v="Simplify"/>
    <s v="No"/>
    <s v="Performance"/>
    <s v="SCGL"/>
    <s v="Collaborate"/>
    <m/>
    <m/>
    <m/>
    <n v="1"/>
    <s v="Innovation"/>
    <n v="1"/>
    <m/>
    <m/>
    <x v="2"/>
  </r>
  <r>
    <x v="3"/>
    <s v="TMS Server Upgrade"/>
    <s v="Existing Operation"/>
    <m/>
    <s v="Internal Improvement"/>
    <m/>
    <m/>
    <m/>
    <m/>
    <m/>
    <n v="1"/>
    <s v="M3"/>
    <s v="Complex"/>
    <s v="N"/>
    <d v="2015-10-01T00:00:00"/>
    <s v="N"/>
    <m/>
    <d v="2015-12-01T00:00:00"/>
    <d v="2016-01-19T00:00:00"/>
    <d v="1900-04-19T00:00:00"/>
    <s v="Nex Tech"/>
    <s v="B"/>
    <s v="Chokchai"/>
    <m/>
    <m/>
    <m/>
    <m/>
    <n v="4.5"/>
    <m/>
    <s v="C"/>
    <m/>
    <s v="Simplify"/>
    <s v="No"/>
    <s v="Performance"/>
    <s v="SD-SCGL"/>
    <m/>
    <n v="1"/>
    <m/>
    <m/>
    <m/>
    <s v="Efficiency"/>
    <m/>
    <m/>
    <n v="1"/>
    <x v="1"/>
  </r>
  <r>
    <x v="3"/>
    <s v="Next Day Stiebel"/>
    <m/>
    <m/>
    <m/>
    <m/>
    <m/>
    <m/>
    <m/>
    <m/>
    <m/>
    <m/>
    <s v="Simple"/>
    <s v="Y"/>
    <d v="2015-12-01T00:00:00"/>
    <s v="Y"/>
    <m/>
    <d v="2015-12-01T00:00:00"/>
    <d v="2015-12-01T00:00:00"/>
    <m/>
    <m/>
    <m/>
    <m/>
    <m/>
    <m/>
    <m/>
    <m/>
    <m/>
    <m/>
    <m/>
    <m/>
    <m/>
    <s v="Co-create"/>
    <s v="Customer need"/>
    <s v="Customer"/>
    <s v="Collaborate"/>
    <m/>
    <m/>
    <m/>
    <m/>
    <m/>
    <m/>
    <n v="1"/>
    <m/>
    <x v="3"/>
  </r>
  <r>
    <x v="4"/>
    <s v="Next Day Zongshen"/>
    <m/>
    <m/>
    <m/>
    <m/>
    <m/>
    <m/>
    <m/>
    <m/>
    <m/>
    <m/>
    <s v="Simple"/>
    <s v="Y"/>
    <d v="2016-02-01T00:00:00"/>
    <s v="Y"/>
    <m/>
    <d v="2016-02-01T00:00:00"/>
    <d v="2016-02-01T00:00:00"/>
    <m/>
    <m/>
    <m/>
    <m/>
    <m/>
    <m/>
    <m/>
    <m/>
    <m/>
    <m/>
    <m/>
    <m/>
    <m/>
    <s v="Co-create"/>
    <s v="Customer need"/>
    <s v="Customer"/>
    <s v="Collaborate"/>
    <m/>
    <m/>
    <m/>
    <m/>
    <m/>
    <m/>
    <n v="1"/>
    <m/>
    <x v="3"/>
  </r>
  <r>
    <x v="4"/>
    <s v="Leadtime PTT"/>
    <m/>
    <m/>
    <m/>
    <m/>
    <m/>
    <m/>
    <m/>
    <m/>
    <m/>
    <m/>
    <s v="Simple"/>
    <s v="Y"/>
    <d v="2016-03-01T00:00:00"/>
    <s v="Y"/>
    <m/>
    <d v="2016-03-01T00:00:00"/>
    <d v="2016-03-01T00:00:00"/>
    <m/>
    <m/>
    <m/>
    <m/>
    <m/>
    <m/>
    <m/>
    <m/>
    <m/>
    <m/>
    <m/>
    <m/>
    <m/>
    <s v="Co-create"/>
    <s v="Customer need"/>
    <s v="Customer"/>
    <s v="Collaborate"/>
    <m/>
    <m/>
    <m/>
    <m/>
    <m/>
    <m/>
    <n v="1"/>
    <m/>
    <x v="3"/>
  </r>
  <r>
    <x v="4"/>
    <s v="Product Return System (Reverse Logistics System)"/>
    <s v="New Operation"/>
    <s v="on progress 2016"/>
    <s v="Service Improvement"/>
    <m/>
    <s v="AP2016"/>
    <m/>
    <m/>
    <n v="1"/>
    <m/>
    <s v="M2"/>
    <s v="Complex"/>
    <s v="Y"/>
    <s v="ม.ค-16"/>
    <s v="Y"/>
    <m/>
    <d v="2016-05-01T00:00:00"/>
    <d v="2016-05-01T00:00:00"/>
    <e v="#VALUE!"/>
    <s v="BN Auto ID"/>
    <m/>
    <s v="Tanaphon"/>
    <m/>
    <m/>
    <m/>
    <m/>
    <m/>
    <m/>
    <m/>
    <m/>
    <m/>
    <s v="No"/>
    <s v="Performance"/>
    <s v="SCGL"/>
    <s v="Collaborate"/>
    <m/>
    <m/>
    <m/>
    <n v="1"/>
    <s v="Innovation"/>
    <m/>
    <n v="1"/>
    <m/>
    <x v="3"/>
  </r>
  <r>
    <x v="4"/>
    <s v="CNV (CFR no VAT)"/>
    <s v="Existing Operation"/>
    <s v="on progress 2016"/>
    <s v="Internal Improvement"/>
    <m/>
    <s v="AP2016"/>
    <m/>
    <m/>
    <n v="1"/>
    <m/>
    <s v="M2"/>
    <s v="Complex"/>
    <s v="Y"/>
    <d v="2016-01-01T00:00:00"/>
    <s v="Y"/>
    <m/>
    <d v="2016-05-01T00:00:00"/>
    <d v="2016-05-01T00:00:00"/>
    <d v="1900-04-30T00:00:00"/>
    <s v="IT-One"/>
    <s v="A"/>
    <s v="Thanasin"/>
    <m/>
    <m/>
    <m/>
    <m/>
    <n v="8"/>
    <m/>
    <m/>
    <m/>
    <s v="Simplify"/>
    <s v="Co-create"/>
    <s v="Performance"/>
    <s v="Customer"/>
    <s v="Collaborate"/>
    <m/>
    <n v="1"/>
    <m/>
    <m/>
    <s v="Effective"/>
    <m/>
    <n v="1"/>
    <m/>
    <x v="3"/>
  </r>
  <r>
    <x v="4"/>
    <s v="e-ISO"/>
    <m/>
    <m/>
    <s v="Internal Improvement"/>
    <m/>
    <s v="AP2016"/>
    <m/>
    <m/>
    <n v="1"/>
    <m/>
    <s v="M2"/>
    <s v="Simple"/>
    <m/>
    <d v="2016-03-01T00:00:00"/>
    <m/>
    <m/>
    <d v="2016-05-01T00:00:00"/>
    <m/>
    <n v="-42430"/>
    <m/>
    <m/>
    <s v="Papatsorn"/>
    <m/>
    <m/>
    <m/>
    <m/>
    <m/>
    <m/>
    <m/>
    <m/>
    <m/>
    <s v="No"/>
    <s v="Performance"/>
    <s v="SD-SCGL"/>
    <s v="Collaborate"/>
    <m/>
    <m/>
    <n v="1"/>
    <m/>
    <s v="Flexible"/>
    <m/>
    <m/>
    <n v="1"/>
    <x v="1"/>
  </r>
  <r>
    <x v="4"/>
    <s v="SCGL GPS Interface Improvement"/>
    <m/>
    <m/>
    <s v="Internal Improvement"/>
    <m/>
    <m/>
    <m/>
    <m/>
    <m/>
    <n v="1"/>
    <s v="M3"/>
    <s v="Complex"/>
    <s v="Y"/>
    <d v="2015-03-01T00:00:00"/>
    <s v="Y"/>
    <m/>
    <d v="2016-06-01T00:00:00"/>
    <d v="2016-06-01T00:00:00"/>
    <d v="1901-04-02T00:00:00"/>
    <s v="IT-One"/>
    <s v="A"/>
    <s v="Eakapon"/>
    <m/>
    <m/>
    <m/>
    <m/>
    <n v="3"/>
    <m/>
    <s v="D"/>
    <m/>
    <s v="Combine"/>
    <s v="No"/>
    <s v="Performance"/>
    <s v="SD-SCGL"/>
    <m/>
    <m/>
    <m/>
    <n v="1"/>
    <m/>
    <s v="Flexible"/>
    <m/>
    <n v="1"/>
    <m/>
    <x v="3"/>
  </r>
  <r>
    <x v="4"/>
    <s v="Next Day Ware &amp; Fitting"/>
    <m/>
    <m/>
    <m/>
    <m/>
    <m/>
    <m/>
    <m/>
    <m/>
    <m/>
    <m/>
    <s v="Simple"/>
    <s v="Y"/>
    <d v="2016-06-01T00:00:00"/>
    <s v="Y"/>
    <m/>
    <d v="2016-06-01T00:00:00"/>
    <d v="2016-06-01T00:00:00"/>
    <m/>
    <m/>
    <m/>
    <m/>
    <m/>
    <m/>
    <m/>
    <m/>
    <m/>
    <m/>
    <m/>
    <m/>
    <m/>
    <s v="Co-create"/>
    <s v="Customer need"/>
    <s v="Customer"/>
    <s v="Collaborate"/>
    <m/>
    <m/>
    <m/>
    <m/>
    <m/>
    <m/>
    <n v="1"/>
    <m/>
    <x v="3"/>
  </r>
  <r>
    <x v="4"/>
    <s v="Next Day SUBARU"/>
    <m/>
    <m/>
    <m/>
    <m/>
    <m/>
    <m/>
    <m/>
    <m/>
    <m/>
    <m/>
    <s v="Simple"/>
    <s v="Y"/>
    <d v="2016-06-01T00:00:00"/>
    <s v="Y"/>
    <m/>
    <d v="2016-06-01T00:00:00"/>
    <d v="2016-06-01T00:00:00"/>
    <m/>
    <m/>
    <m/>
    <m/>
    <m/>
    <m/>
    <m/>
    <m/>
    <m/>
    <m/>
    <m/>
    <m/>
    <m/>
    <s v="Co-create"/>
    <s v="Customer need"/>
    <s v="Customer"/>
    <s v="Collaborate"/>
    <m/>
    <m/>
    <m/>
    <m/>
    <m/>
    <m/>
    <n v="1"/>
    <m/>
    <x v="3"/>
  </r>
  <r>
    <x v="4"/>
    <s v="Business Intelligent"/>
    <m/>
    <m/>
    <s v="Internal Improvement"/>
    <m/>
    <s v="AP2016"/>
    <s v="N"/>
    <m/>
    <m/>
    <n v="1"/>
    <s v="M3"/>
    <s v="Complex"/>
    <s v="Y"/>
    <s v="Mar-16"/>
    <s v="Y"/>
    <s v="N"/>
    <d v="2016-07-01T00:00:00"/>
    <d v="2016-07-01T00:00:00"/>
    <d v="1900-05-01T00:00:00"/>
    <s v="IT-One"/>
    <s v="A"/>
    <s v="Tatthep"/>
    <m/>
    <m/>
    <m/>
    <m/>
    <s v="5MB"/>
    <m/>
    <s v="Q"/>
    <m/>
    <s v="Combine"/>
    <s v="No"/>
    <s v="Performance"/>
    <s v="SCGL"/>
    <s v="Collaborate"/>
    <m/>
    <m/>
    <n v="1"/>
    <m/>
    <s v="Flexible"/>
    <m/>
    <m/>
    <n v="1"/>
    <x v="1"/>
  </r>
  <r>
    <x v="4"/>
    <s v="Leadtime Global House"/>
    <m/>
    <m/>
    <m/>
    <m/>
    <m/>
    <s v="N"/>
    <m/>
    <m/>
    <m/>
    <m/>
    <s v="Simple"/>
    <s v="Y"/>
    <d v="2016-07-01T00:00:00"/>
    <s v="Y"/>
    <s v="N"/>
    <d v="2016-07-01T00:00:00"/>
    <d v="2016-07-01T00:00:00"/>
    <m/>
    <m/>
    <m/>
    <s v="Mongkolchai"/>
    <m/>
    <m/>
    <m/>
    <m/>
    <m/>
    <m/>
    <m/>
    <m/>
    <m/>
    <s v="Co-create"/>
    <s v="Customer need"/>
    <s v="Customer"/>
    <m/>
    <m/>
    <m/>
    <m/>
    <m/>
    <m/>
    <m/>
    <n v="1"/>
    <m/>
    <x v="3"/>
  </r>
  <r>
    <x v="4"/>
    <s v="Cross-docking system at CDC Wangnoi"/>
    <s v="New Operation"/>
    <s v="on progress 2016"/>
    <s v="Service Improvement"/>
    <m/>
    <m/>
    <m/>
    <m/>
    <n v="1"/>
    <m/>
    <s v="M2"/>
    <s v="Complex"/>
    <m/>
    <d v="2016-02-01T00:00:00"/>
    <m/>
    <m/>
    <d v="2016-08-01T00:00:00"/>
    <m/>
    <m/>
    <s v="Kasco"/>
    <m/>
    <s v="Thaworn"/>
    <m/>
    <m/>
    <m/>
    <m/>
    <n v="1.1000000000000001"/>
    <m/>
    <s v="C , Q"/>
    <m/>
    <m/>
    <s v="No"/>
    <s v="Performance"/>
    <s v="SCGL"/>
    <s v="Collaborate"/>
    <n v="1"/>
    <m/>
    <m/>
    <m/>
    <s v="Efficiency"/>
    <m/>
    <n v="1"/>
    <m/>
    <x v="3"/>
  </r>
  <r>
    <x v="4"/>
    <s v="Next Day Lucky Star"/>
    <m/>
    <m/>
    <m/>
    <m/>
    <m/>
    <s v="N"/>
    <m/>
    <m/>
    <m/>
    <m/>
    <s v="Simple"/>
    <s v="Y"/>
    <d v="2016-08-01T00:00:00"/>
    <s v="Y"/>
    <s v="N"/>
    <d v="2016-08-01T00:00:00"/>
    <d v="2016-08-01T00:00:00"/>
    <m/>
    <m/>
    <m/>
    <s v="Nantanit"/>
    <m/>
    <m/>
    <m/>
    <m/>
    <m/>
    <m/>
    <m/>
    <m/>
    <m/>
    <s v="Co-create"/>
    <s v="Customer need"/>
    <s v="Customer"/>
    <s v="Collaborate"/>
    <m/>
    <m/>
    <m/>
    <m/>
    <m/>
    <m/>
    <n v="1"/>
    <m/>
    <x v="3"/>
  </r>
  <r>
    <x v="4"/>
    <s v="Next Day PTT"/>
    <m/>
    <m/>
    <m/>
    <m/>
    <m/>
    <s v="N"/>
    <m/>
    <m/>
    <m/>
    <m/>
    <s v="Simple"/>
    <m/>
    <d v="2016-08-01T00:00:00"/>
    <m/>
    <m/>
    <d v="2016-08-01T00:00:00"/>
    <m/>
    <m/>
    <m/>
    <m/>
    <m/>
    <m/>
    <m/>
    <m/>
    <m/>
    <m/>
    <m/>
    <m/>
    <m/>
    <m/>
    <s v="Co-create"/>
    <s v="Customer need"/>
    <s v="Customer"/>
    <s v="Collaborate"/>
    <m/>
    <m/>
    <m/>
    <m/>
    <m/>
    <m/>
    <n v="1"/>
    <m/>
    <x v="3"/>
  </r>
  <r>
    <x v="4"/>
    <s v="Medium WMS"/>
    <m/>
    <m/>
    <s v="Service Improvement"/>
    <m/>
    <s v="AP2016"/>
    <m/>
    <m/>
    <n v="1"/>
    <m/>
    <s v="M2"/>
    <s v="Complex"/>
    <m/>
    <d v="2016-03-01T00:00:00"/>
    <m/>
    <m/>
    <d v="2016-10-01T00:00:00"/>
    <m/>
    <m/>
    <s v="FulFill"/>
    <m/>
    <s v="Thaworn"/>
    <m/>
    <m/>
    <m/>
    <m/>
    <n v="1.2"/>
    <m/>
    <s v="Q"/>
    <m/>
    <m/>
    <s v="No"/>
    <s v="Performance"/>
    <s v="SCGL"/>
    <m/>
    <n v="1"/>
    <m/>
    <m/>
    <m/>
    <s v="Efficiency"/>
    <m/>
    <n v="1"/>
    <m/>
    <x v="3"/>
  </r>
  <r>
    <x v="4"/>
    <s v="Supply Chain Visibility"/>
    <m/>
    <m/>
    <s v="Service Improvement"/>
    <m/>
    <s v="AP2016"/>
    <m/>
    <m/>
    <n v="1"/>
    <m/>
    <s v="M2"/>
    <s v="Complex"/>
    <m/>
    <d v="2016-04-01T00:00:00"/>
    <m/>
    <m/>
    <d v="2016-10-01T00:00:00"/>
    <m/>
    <n v="-42461"/>
    <s v="ABL"/>
    <m/>
    <s v="Eakapon"/>
    <m/>
    <m/>
    <m/>
    <m/>
    <m/>
    <m/>
    <m/>
    <m/>
    <m/>
    <s v="No"/>
    <s v="Customer need"/>
    <s v="SCGL"/>
    <s v="Collaborate"/>
    <m/>
    <m/>
    <n v="1"/>
    <m/>
    <s v="Flexible"/>
    <m/>
    <n v="1"/>
    <m/>
    <x v="3"/>
  </r>
  <r>
    <x v="4"/>
    <s v="Carrier Management System"/>
    <m/>
    <m/>
    <s v="Internal Improvement"/>
    <m/>
    <m/>
    <m/>
    <m/>
    <n v="1"/>
    <m/>
    <s v="M2"/>
    <s v="Complex"/>
    <m/>
    <m/>
    <m/>
    <m/>
    <d v="2016-11-01T00:00:00"/>
    <m/>
    <d v="1899-12-30T00:00:00"/>
    <m/>
    <m/>
    <s v="Nantanit"/>
    <m/>
    <m/>
    <m/>
    <m/>
    <n v="4.49"/>
    <s v="15960 per month"/>
    <s v="Q"/>
    <m/>
    <m/>
    <s v="No"/>
    <s v="Customer need"/>
    <s v="SCGL"/>
    <s v="Collaborate"/>
    <m/>
    <n v="1"/>
    <m/>
    <m/>
    <s v="Effective"/>
    <m/>
    <n v="1"/>
    <m/>
    <x v="3"/>
  </r>
  <r>
    <x v="4"/>
    <s v="System Integration with TCG"/>
    <s v="Customer Requirement"/>
    <s v="on progress 2016"/>
    <s v="Service Improvement"/>
    <m/>
    <m/>
    <m/>
    <n v="1"/>
    <m/>
    <m/>
    <s v="M1"/>
    <s v="Complex"/>
    <m/>
    <d v="2016-09-01T00:00:00"/>
    <m/>
    <m/>
    <d v="2016-12-01T00:00:00"/>
    <m/>
    <n v="-42614"/>
    <s v="Self Develop"/>
    <m/>
    <s v="Tatthep"/>
    <m/>
    <m/>
    <m/>
    <m/>
    <m/>
    <m/>
    <m/>
    <m/>
    <m/>
    <s v="Co-create"/>
    <s v="Customer need"/>
    <s v="Customer"/>
    <s v="Collaborate"/>
    <m/>
    <n v="1"/>
    <m/>
    <m/>
    <s v="Effective"/>
    <n v="1"/>
    <m/>
    <m/>
    <x v="2"/>
  </r>
  <r>
    <x v="4"/>
    <s v="IT-Oversea System Platform"/>
    <m/>
    <m/>
    <s v="Service Roll-out"/>
    <m/>
    <m/>
    <m/>
    <m/>
    <n v="1"/>
    <m/>
    <s v="M2"/>
    <s v="Complex"/>
    <m/>
    <d v="2016-06-16T00:00:00"/>
    <m/>
    <m/>
    <d v="2016-12-01T00:00:00"/>
    <m/>
    <m/>
    <s v="Self Develop"/>
    <m/>
    <s v="Sarun"/>
    <m/>
    <m/>
    <m/>
    <m/>
    <m/>
    <m/>
    <m/>
    <m/>
    <m/>
    <s v="No"/>
    <s v="Performance"/>
    <s v="SCGL"/>
    <s v="Collaborate"/>
    <n v="1"/>
    <m/>
    <m/>
    <m/>
    <s v="Efficiency"/>
    <n v="1"/>
    <m/>
    <m/>
    <x v="2"/>
  </r>
  <r>
    <x v="4"/>
    <s v="VMI-Cement Bulk for Dealer"/>
    <m/>
    <m/>
    <s v="Service Improvement"/>
    <m/>
    <s v="AP2016"/>
    <m/>
    <n v="1"/>
    <m/>
    <m/>
    <s v="M1"/>
    <s v="Complex"/>
    <m/>
    <d v="2016-01-01T00:00:00"/>
    <m/>
    <m/>
    <d v="2016-12-01T00:00:00"/>
    <m/>
    <m/>
    <m/>
    <m/>
    <s v="Thanasin"/>
    <m/>
    <m/>
    <m/>
    <m/>
    <m/>
    <m/>
    <m/>
    <m/>
    <s v="Simplify"/>
    <s v="Co-create"/>
    <s v="Customer need"/>
    <s v="Customer"/>
    <s v="Collaborate"/>
    <m/>
    <m/>
    <n v="1"/>
    <m/>
    <s v="Flexible"/>
    <m/>
    <n v="1"/>
    <m/>
    <x v="3"/>
  </r>
  <r>
    <x v="4"/>
    <s v="Import-Export Visibility Platform - Bright &amp; Shine Project"/>
    <m/>
    <m/>
    <s v="Service Improvement"/>
    <m/>
    <s v="AP2016"/>
    <m/>
    <m/>
    <n v="1"/>
    <m/>
    <s v="M2"/>
    <s v="Complex"/>
    <m/>
    <d v="2016-02-01T00:00:00"/>
    <m/>
    <m/>
    <d v="2017-01-01T00:00:00"/>
    <m/>
    <m/>
    <s v="IT-One"/>
    <s v="B"/>
    <s v="Nattawut"/>
    <m/>
    <m/>
    <m/>
    <m/>
    <n v="4.0999999999999996"/>
    <m/>
    <s v="Q"/>
    <m/>
    <m/>
    <s v="Co-create"/>
    <s v="Customer need"/>
    <s v="Customer"/>
    <s v="Collaborate"/>
    <m/>
    <m/>
    <n v="1"/>
    <m/>
    <s v="Flexible"/>
    <m/>
    <n v="1"/>
    <m/>
    <x v="3"/>
  </r>
  <r>
    <x v="4"/>
    <s v="Consolidate Platform"/>
    <m/>
    <m/>
    <s v="Internal Improvement"/>
    <m/>
    <s v="AP2016"/>
    <m/>
    <m/>
    <n v="1"/>
    <m/>
    <s v="M2"/>
    <s v="Complex"/>
    <m/>
    <d v="2016-08-01T00:00:00"/>
    <m/>
    <m/>
    <d v="2017-01-01T00:00:00"/>
    <m/>
    <m/>
    <s v="ABL"/>
    <m/>
    <s v="Pakamon"/>
    <m/>
    <m/>
    <m/>
    <m/>
    <n v="0.93"/>
    <s v="1.SCGL cost saving 3,900 baht/month/Hub"/>
    <s v="Q"/>
    <m/>
    <m/>
    <s v="No"/>
    <s v="Performance"/>
    <s v="SCGL"/>
    <s v="Collaborate"/>
    <m/>
    <n v="1"/>
    <m/>
    <m/>
    <s v="Effective"/>
    <m/>
    <n v="1"/>
    <m/>
    <x v="3"/>
  </r>
  <r>
    <x v="4"/>
    <s v="Logistics e-Commerce"/>
    <m/>
    <m/>
    <s v="New Business"/>
    <m/>
    <m/>
    <m/>
    <m/>
    <n v="1"/>
    <m/>
    <s v="M2"/>
    <s v="Complex"/>
    <m/>
    <d v="2016-10-01T00:00:00"/>
    <m/>
    <m/>
    <d v="2017-04-01T00:00:00"/>
    <m/>
    <m/>
    <s v="TBC"/>
    <m/>
    <s v="Mongkolchai"/>
    <m/>
    <m/>
    <m/>
    <m/>
    <m/>
    <m/>
    <s v="D"/>
    <m/>
    <m/>
    <s v="No"/>
    <s v="Customer need"/>
    <s v="SCGL"/>
    <s v="Collaborate"/>
    <m/>
    <m/>
    <n v="1"/>
    <m/>
    <s v="Flexible"/>
    <m/>
    <n v="1"/>
    <m/>
    <x v="3"/>
  </r>
  <r>
    <x v="2"/>
    <s v="Automate report: Operation"/>
    <s v="Existing Operation"/>
    <m/>
    <s v="Internal Improvement"/>
    <m/>
    <m/>
    <s v="N"/>
    <n v="1"/>
    <m/>
    <m/>
    <s v="M1"/>
    <s v="Simple"/>
    <s v="N"/>
    <m/>
    <s v="Y"/>
    <m/>
    <d v="2014-07-01T00:00:00"/>
    <d v="2014-07-01T00:00:00"/>
    <d v="2014-07-01T00:00:00"/>
    <m/>
    <m/>
    <s v="Tatthep"/>
    <m/>
    <m/>
    <m/>
    <m/>
    <m/>
    <m/>
    <m/>
    <m/>
    <m/>
    <m/>
    <m/>
    <m/>
    <m/>
    <m/>
    <m/>
    <n v="1"/>
    <m/>
    <s v="Flexible"/>
    <m/>
    <m/>
    <m/>
    <x v="0"/>
  </r>
  <r>
    <x v="2"/>
    <s v="Transportation Web for Lao"/>
    <s v="Existing Operation"/>
    <m/>
    <s v="Internal Improvement"/>
    <m/>
    <m/>
    <m/>
    <n v="1"/>
    <m/>
    <m/>
    <s v="M1"/>
    <s v="Simple"/>
    <s v="Y"/>
    <s v="Cancel"/>
    <s v="Y"/>
    <m/>
    <d v="2014-11-01T00:00:00"/>
    <d v="2014-11-01T00:00:00"/>
    <m/>
    <s v="Self Develop"/>
    <m/>
    <s v="Sarun"/>
    <m/>
    <m/>
    <m/>
    <m/>
    <n v="0"/>
    <m/>
    <m/>
    <m/>
    <m/>
    <s v="No"/>
    <s v="Performance"/>
    <s v="SCGL"/>
    <m/>
    <m/>
    <m/>
    <m/>
    <n v="1"/>
    <s v="Innovation"/>
    <m/>
    <m/>
    <m/>
    <x v="0"/>
  </r>
  <r>
    <x v="4"/>
    <s v="Leadtime Idemitsu"/>
    <m/>
    <m/>
    <m/>
    <m/>
    <m/>
    <m/>
    <m/>
    <m/>
    <m/>
    <m/>
    <s v="Simple"/>
    <s v="Y"/>
    <m/>
    <s v="Y"/>
    <m/>
    <d v="2016-02-01T00:00:00"/>
    <d v="2016-02-01T00:00:00"/>
    <m/>
    <m/>
    <m/>
    <s v="Mongkolchai"/>
    <m/>
    <m/>
    <m/>
    <m/>
    <m/>
    <m/>
    <m/>
    <m/>
    <m/>
    <s v="Co-create"/>
    <s v="Customer need"/>
    <s v="Customer"/>
    <s v="Collaborate"/>
    <m/>
    <m/>
    <m/>
    <m/>
    <m/>
    <m/>
    <n v="1"/>
    <m/>
    <x v="3"/>
  </r>
  <r>
    <x v="4"/>
    <s v="TROK Rongmeuang"/>
    <m/>
    <m/>
    <m/>
    <m/>
    <m/>
    <s v="N"/>
    <m/>
    <m/>
    <m/>
    <m/>
    <s v="Simple"/>
    <s v="Y"/>
    <m/>
    <s v="Y"/>
    <s v="N"/>
    <d v="2016-08-01T00:00:00"/>
    <d v="2016-08-01T00:00:00"/>
    <m/>
    <m/>
    <m/>
    <s v="Pakamon"/>
    <m/>
    <m/>
    <m/>
    <m/>
    <m/>
    <m/>
    <m/>
    <m/>
    <m/>
    <s v="No"/>
    <s v="Customer need"/>
    <s v="SCGL"/>
    <m/>
    <m/>
    <m/>
    <m/>
    <m/>
    <m/>
    <m/>
    <n v="1"/>
    <m/>
    <x v="3"/>
  </r>
  <r>
    <x v="4"/>
    <s v="SCGL KPI Web"/>
    <m/>
    <m/>
    <m/>
    <m/>
    <m/>
    <s v="N"/>
    <m/>
    <m/>
    <m/>
    <m/>
    <s v="Complex"/>
    <m/>
    <m/>
    <m/>
    <m/>
    <d v="2016-08-01T00:00:00"/>
    <m/>
    <m/>
    <m/>
    <m/>
    <s v="Saranachon"/>
    <m/>
    <m/>
    <m/>
    <m/>
    <m/>
    <m/>
    <m/>
    <m/>
    <m/>
    <s v="No"/>
    <m/>
    <s v="SCGL"/>
    <m/>
    <m/>
    <m/>
    <m/>
    <m/>
    <m/>
    <n v="1"/>
    <m/>
    <m/>
    <x v="2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87">
  <r>
    <x v="0"/>
    <s v="System Integration with SCG Chemical"/>
    <s v="Sustain Growth"/>
    <m/>
    <s v="Service Improvement"/>
    <s v="S1"/>
    <m/>
    <x v="0"/>
    <m/>
    <m/>
    <m/>
    <m/>
    <m/>
    <x v="0"/>
    <m/>
    <x v="0"/>
  </r>
  <r>
    <x v="0"/>
    <s v="E Document return"/>
    <s v="New Operation"/>
    <m/>
    <s v="Service Improvement"/>
    <s v="S1"/>
    <m/>
    <x v="0"/>
    <m/>
    <m/>
    <m/>
    <m/>
    <m/>
    <x v="0"/>
    <m/>
    <x v="0"/>
  </r>
  <r>
    <x v="0"/>
    <s v="Warehouse Management System for Klongluang"/>
    <s v="New Operation"/>
    <m/>
    <s v="New Business"/>
    <s v="S1"/>
    <m/>
    <x v="0"/>
    <m/>
    <m/>
    <m/>
    <m/>
    <m/>
    <x v="0"/>
    <m/>
    <x v="0"/>
  </r>
  <r>
    <x v="0"/>
    <s v="Logistics system in South China"/>
    <s v="New Operation"/>
    <m/>
    <s v="New Business"/>
    <s v="S4"/>
    <m/>
    <x v="0"/>
    <m/>
    <m/>
    <m/>
    <m/>
    <m/>
    <x v="0"/>
    <m/>
    <x v="0"/>
  </r>
  <r>
    <x v="0"/>
    <s v="Proof of Delivery"/>
    <s v="New Operation"/>
    <m/>
    <s v="New Business"/>
    <s v="S5"/>
    <m/>
    <x v="0"/>
    <m/>
    <m/>
    <m/>
    <m/>
    <m/>
    <x v="0"/>
    <m/>
    <x v="0"/>
  </r>
  <r>
    <x v="0"/>
    <s v="Operation Performance Web"/>
    <s v="Existing Operation"/>
    <m/>
    <s v="Internal Improvement"/>
    <s v="S5"/>
    <m/>
    <x v="0"/>
    <m/>
    <m/>
    <m/>
    <m/>
    <m/>
    <x v="0"/>
    <m/>
    <x v="0"/>
  </r>
  <r>
    <x v="0"/>
    <s v="GPS App for SFT"/>
    <s v="Customer Requirement"/>
    <m/>
    <s v="Service Improvement"/>
    <m/>
    <s v="Dept"/>
    <x v="1"/>
    <n v="1"/>
    <m/>
    <m/>
    <s v="M1"/>
    <s v="Simple"/>
    <x v="1"/>
    <d v="2012-09-01T00:00:00"/>
    <x v="0"/>
  </r>
  <r>
    <x v="0"/>
    <s v="Carrier Billing Interface"/>
    <s v="Customer Requirement"/>
    <m/>
    <s v="Service Improvement"/>
    <m/>
    <s v="Dept"/>
    <x v="1"/>
    <n v="1"/>
    <m/>
    <m/>
    <s v="M1"/>
    <s v="Simple"/>
    <x v="1"/>
    <m/>
    <x v="0"/>
  </r>
  <r>
    <x v="0"/>
    <s v="CCTV for Northern Operation"/>
    <s v="Existing Operation"/>
    <m/>
    <s v="Internal Improvement"/>
    <m/>
    <s v="Dept"/>
    <x v="1"/>
    <m/>
    <m/>
    <n v="1"/>
    <s v="M3"/>
    <s v="Simple"/>
    <x v="1"/>
    <d v="2012-05-01T00:00:00"/>
    <x v="0"/>
  </r>
  <r>
    <x v="0"/>
    <s v="Shipment Barcode"/>
    <s v="Existing Operation"/>
    <m/>
    <s v="Internal Improvement"/>
    <m/>
    <s v="Dept"/>
    <x v="1"/>
    <m/>
    <n v="1"/>
    <m/>
    <s v="M2"/>
    <s v="Complex"/>
    <x v="1"/>
    <m/>
    <x v="0"/>
  </r>
  <r>
    <x v="0"/>
    <s v="Interface GPS Tipparath"/>
    <s v="Existing Operation"/>
    <m/>
    <s v="Internal Improvement"/>
    <m/>
    <s v="Dept"/>
    <x v="1"/>
    <m/>
    <n v="1"/>
    <m/>
    <s v="M2"/>
    <s v="Simple"/>
    <x v="1"/>
    <d v="2011-11-01T00:00:00"/>
    <x v="0"/>
  </r>
  <r>
    <x v="0"/>
    <s v="SKIC Import/Export Operation"/>
    <s v="Customer Requirement"/>
    <m/>
    <s v="Service Improvement"/>
    <m/>
    <s v="Dept"/>
    <x v="1"/>
    <n v="1"/>
    <m/>
    <m/>
    <s v="M1"/>
    <s v="-"/>
    <x v="0"/>
    <s v="Cancel"/>
    <x v="0"/>
  </r>
  <r>
    <x v="0"/>
    <s v="New SAP Pricing"/>
    <s v="Existing Operation"/>
    <m/>
    <s v="Internal Improvement"/>
    <m/>
    <s v="Dept"/>
    <x v="1"/>
    <m/>
    <n v="1"/>
    <m/>
    <s v="M2"/>
    <s v="-"/>
    <x v="0"/>
    <s v="Cancel"/>
    <x v="0"/>
  </r>
  <r>
    <x v="0"/>
    <s v="PO Interfacing"/>
    <s v="Sustain Growth"/>
    <m/>
    <s v="Service Improvement"/>
    <m/>
    <s v="Dept"/>
    <x v="1"/>
    <n v="1"/>
    <m/>
    <m/>
    <s v="M1"/>
    <s v="Complex"/>
    <x v="1"/>
    <d v="2012-01-01T00:00:00"/>
    <x v="0"/>
  </r>
  <r>
    <x v="0"/>
    <s v="MCR Enhancement support Yard management, Monitor Dashboard"/>
    <s v="Existing Operation"/>
    <m/>
    <s v="Internal Improvement"/>
    <m/>
    <s v="Dept"/>
    <x v="1"/>
    <n v="1"/>
    <m/>
    <m/>
    <s v="M1"/>
    <s v="Complex"/>
    <x v="1"/>
    <m/>
    <x v="0"/>
  </r>
  <r>
    <x v="0"/>
    <s v="TPT System Improvement (MCR)"/>
    <s v="New Operation"/>
    <m/>
    <s v="Service Improvement"/>
    <m/>
    <s v="Dept"/>
    <x v="1"/>
    <n v="1"/>
    <m/>
    <m/>
    <s v="M1"/>
    <s v="Complex"/>
    <x v="2"/>
    <m/>
    <x v="0"/>
  </r>
  <r>
    <x v="1"/>
    <s v="Setup WMS and IT infrastructure at RDC Khonkaen"/>
    <s v="New Operation"/>
    <m/>
    <s v="Service Improvement"/>
    <m/>
    <m/>
    <x v="2"/>
    <n v="1"/>
    <m/>
    <m/>
    <s v="M1"/>
    <s v="-"/>
    <x v="2"/>
    <s v="ไม่ได้ implement Project"/>
    <x v="0"/>
  </r>
  <r>
    <x v="1"/>
    <s v="Setup ESC system at ESC4"/>
    <s v="New Operation"/>
    <m/>
    <s v="Service Improvement"/>
    <m/>
    <s v="AP2013"/>
    <x v="0"/>
    <m/>
    <n v="1"/>
    <m/>
    <s v="M2"/>
    <s v="Simple"/>
    <x v="1"/>
    <d v="2013-11-01T00:00:00"/>
    <x v="0"/>
  </r>
  <r>
    <x v="1"/>
    <s v="Supply Chain Visibility: Delivery plan, SCV - Phase I (Internal SCG)"/>
    <s v="Sustain Growth"/>
    <m/>
    <s v="HVA"/>
    <m/>
    <m/>
    <x v="0"/>
    <m/>
    <n v="1"/>
    <m/>
    <s v="M2"/>
    <s v="Complex"/>
    <x v="1"/>
    <d v="2013-04-01T00:00:00"/>
    <x v="0"/>
  </r>
  <r>
    <x v="1"/>
    <s v="Logistics Command Center"/>
    <s v="Sustain Growth"/>
    <m/>
    <s v="HVA"/>
    <m/>
    <s v="AP2013"/>
    <x v="0"/>
    <m/>
    <n v="1"/>
    <m/>
    <s v="M2"/>
    <s v="Complex"/>
    <x v="1"/>
    <d v="2013-03-01T00:00:00"/>
    <x v="0"/>
  </r>
  <r>
    <x v="1"/>
    <s v="SAP PI Implementation to replace P2P Integration with SAP R/3"/>
    <s v="Existing Operation"/>
    <m/>
    <s v="Internal Improvement"/>
    <m/>
    <s v="AP2013"/>
    <x v="0"/>
    <m/>
    <n v="1"/>
    <m/>
    <s v="M2"/>
    <s v="Complex"/>
    <x v="1"/>
    <d v="2013-12-01T00:00:00"/>
    <x v="0"/>
  </r>
  <r>
    <x v="1"/>
    <s v="Document Management System: Roll-out"/>
    <s v="Existing Operation"/>
    <m/>
    <s v="Service Roll-out"/>
    <m/>
    <m/>
    <x v="0"/>
    <m/>
    <n v="1"/>
    <m/>
    <s v="M2"/>
    <s v="Simple"/>
    <x v="1"/>
    <m/>
    <x v="0"/>
  </r>
  <r>
    <x v="1"/>
    <s v="System integration with Vitamilk"/>
    <s v="New Customer"/>
    <m/>
    <s v="Service Roll-out"/>
    <m/>
    <m/>
    <x v="0"/>
    <n v="1"/>
    <m/>
    <m/>
    <s v="M1"/>
    <s v="Complex"/>
    <x v="1"/>
    <d v="2013-03-01T00:00:00"/>
    <x v="0"/>
  </r>
  <r>
    <x v="1"/>
    <s v="Kubota system Phase I"/>
    <s v="New Customer"/>
    <m/>
    <s v="New Business"/>
    <m/>
    <m/>
    <x v="2"/>
    <n v="1"/>
    <m/>
    <m/>
    <s v="M1"/>
    <s v="-"/>
    <x v="0"/>
    <s v="ยกเลิก เนื่องจาก SKC ดำเนินการ upgrade EPR --&gt; ECC 6.0"/>
    <x v="0"/>
  </r>
  <r>
    <x v="1"/>
    <s v="Kubota system Phase II"/>
    <s v="New Customer"/>
    <m/>
    <s v="New Business"/>
    <m/>
    <m/>
    <x v="2"/>
    <n v="1"/>
    <m/>
    <m/>
    <s v="M1"/>
    <s v="-"/>
    <x v="0"/>
    <s v="ยกเลิก เนื่องจาก SKC ดำเนินการ upgrade EPR --&gt; ECC 6.0"/>
    <x v="0"/>
  </r>
  <r>
    <x v="1"/>
    <s v="TROK web tracking"/>
    <s v="Existing Operation"/>
    <m/>
    <s v="Internal Improvement"/>
    <m/>
    <m/>
    <x v="0"/>
    <m/>
    <n v="1"/>
    <m/>
    <s v="M2"/>
    <s v="Complex"/>
    <x v="2"/>
    <d v="2013-03-01T00:00:00"/>
    <x v="0"/>
  </r>
  <r>
    <x v="1"/>
    <s v="GPS Solution for Cold Chain Business"/>
    <s v="New Customer"/>
    <m/>
    <s v="New Business"/>
    <m/>
    <m/>
    <x v="0"/>
    <n v="1"/>
    <m/>
    <m/>
    <s v="M1"/>
    <s v="Simple"/>
    <x v="1"/>
    <d v="2013-05-01T00:00:00"/>
    <x v="0"/>
  </r>
  <r>
    <x v="1"/>
    <s v="New billing"/>
    <s v="Existing Operation"/>
    <m/>
    <s v="Internal Improvement"/>
    <m/>
    <m/>
    <x v="0"/>
    <m/>
    <m/>
    <n v="1"/>
    <s v="M3"/>
    <s v="Simple"/>
    <x v="1"/>
    <d v="2013-12-01T00:00:00"/>
    <x v="0"/>
  </r>
  <r>
    <x v="1"/>
    <s v="TPC Interface@hub"/>
    <s v="Customer Requirement"/>
    <m/>
    <s v="Service Improvement"/>
    <m/>
    <m/>
    <x v="0"/>
    <n v="1"/>
    <m/>
    <m/>
    <s v="M1"/>
    <s v="Complex"/>
    <x v="1"/>
    <m/>
    <x v="0"/>
  </r>
  <r>
    <x v="1"/>
    <s v="New Claim &amp; Complaint System (Phase 1)"/>
    <s v="Existing Operation"/>
    <m/>
    <s v="Internal Improvement"/>
    <m/>
    <m/>
    <x v="0"/>
    <m/>
    <n v="1"/>
    <m/>
    <s v="M2"/>
    <s v="Complex"/>
    <x v="1"/>
    <d v="2013-01-01T00:00:00"/>
    <x v="0"/>
  </r>
  <r>
    <x v="2"/>
    <s v="WMS for Mitrphuviang (MPV)"/>
    <s v="Customer Requirement"/>
    <m/>
    <s v="Service Improvement"/>
    <m/>
    <m/>
    <x v="0"/>
    <n v="1"/>
    <m/>
    <m/>
    <s v="M1"/>
    <s v="Complex"/>
    <x v="2"/>
    <d v="2013-10-01T00:00:00"/>
    <x v="1"/>
  </r>
  <r>
    <x v="2"/>
    <s v="Data Warehouse Upgrade: Pilot SAP Cambodia"/>
    <s v="Existing Operation"/>
    <m/>
    <s v="Internal Improvement"/>
    <m/>
    <m/>
    <x v="0"/>
    <n v="1"/>
    <m/>
    <m/>
    <s v="M1"/>
    <s v="Complex"/>
    <x v="1"/>
    <s v="May-14"/>
    <x v="2"/>
  </r>
  <r>
    <x v="2"/>
    <s v="SAP Cambodia Implementation"/>
    <s v="New Operation"/>
    <m/>
    <s v="Service Improvement"/>
    <m/>
    <s v="AP2014"/>
    <x v="0"/>
    <n v="1"/>
    <m/>
    <m/>
    <s v="M1"/>
    <s v="Complex"/>
    <x v="1"/>
    <d v="2013-12-01T00:00:00"/>
    <x v="2"/>
  </r>
  <r>
    <x v="2"/>
    <s v="WMS for DC Rangsit"/>
    <s v="New Customer"/>
    <m/>
    <s v="New Business"/>
    <m/>
    <m/>
    <x v="0"/>
    <n v="1"/>
    <m/>
    <m/>
    <s v="M1"/>
    <s v="Complex"/>
    <x v="1"/>
    <d v="2014-04-19T00:00:00"/>
    <x v="2"/>
  </r>
  <r>
    <x v="2"/>
    <s v="WMS for Kubota Wangnoi"/>
    <s v="New Customer"/>
    <m/>
    <s v="Service Roll-out"/>
    <m/>
    <m/>
    <x v="0"/>
    <n v="1"/>
    <m/>
    <m/>
    <s v="M1"/>
    <s v="Complex"/>
    <x v="2"/>
    <d v="2014-08-01T00:00:00"/>
    <x v="1"/>
  </r>
  <r>
    <x v="2"/>
    <s v="GPS pilot test in Indonesia (ready-mix)"/>
    <s v="New Operation"/>
    <m/>
    <s v="Service Roll-out"/>
    <m/>
    <m/>
    <x v="0"/>
    <n v="1"/>
    <m/>
    <m/>
    <s v="M1"/>
    <s v="Simple"/>
    <x v="1"/>
    <d v="2014-05-01T00:00:00"/>
    <x v="2"/>
  </r>
  <r>
    <x v="2"/>
    <s v="Automate report: Sales"/>
    <s v="Existing Operation"/>
    <m/>
    <s v="Internal Improvement"/>
    <m/>
    <s v="AP2014"/>
    <x v="0"/>
    <n v="1"/>
    <m/>
    <m/>
    <s v="M1"/>
    <s v="Simple"/>
    <x v="1"/>
    <s v="July-14"/>
    <x v="2"/>
  </r>
  <r>
    <x v="2"/>
    <s v="Accounting Web Upgrade"/>
    <s v="Existing Operation"/>
    <m/>
    <s v="Internal Improvement"/>
    <m/>
    <m/>
    <x v="0"/>
    <m/>
    <m/>
    <n v="1"/>
    <s v="M3"/>
    <s v="Complex"/>
    <x v="1"/>
    <d v="2014-03-01T00:00:00"/>
    <x v="2"/>
  </r>
  <r>
    <x v="2"/>
    <s v="Claim &amp; Complaint Enhancement (Phase 2)"/>
    <s v="Existing Operation"/>
    <m/>
    <s v="Internal Improvement"/>
    <m/>
    <m/>
    <x v="0"/>
    <m/>
    <n v="1"/>
    <m/>
    <s v="M2"/>
    <s v="Simple"/>
    <x v="1"/>
    <d v="2014-06-01T00:00:00"/>
    <x v="2"/>
  </r>
  <r>
    <x v="2"/>
    <s v="WMS Kubota Lube"/>
    <s v="New Customer"/>
    <m/>
    <s v="Service Roll-out"/>
    <m/>
    <m/>
    <x v="0"/>
    <m/>
    <n v="1"/>
    <m/>
    <s v="M2"/>
    <s v="Complex"/>
    <x v="2"/>
    <d v="2014-09-01T00:00:00"/>
    <x v="1"/>
  </r>
  <r>
    <x v="2"/>
    <s v="IT solution for Kubota Spare Part"/>
    <s v="New Customer"/>
    <m/>
    <s v="New Business"/>
    <m/>
    <m/>
    <x v="0"/>
    <n v="1"/>
    <m/>
    <m/>
    <s v="M1"/>
    <s v="Complex"/>
    <x v="1"/>
    <d v="2014-09-01T00:00:00"/>
    <x v="2"/>
  </r>
  <r>
    <x v="3"/>
    <s v="Rack Sensor for Mitr Phuviang"/>
    <s v="Customer Requirement"/>
    <m/>
    <s v="Service Improvement"/>
    <m/>
    <m/>
    <x v="0"/>
    <n v="1"/>
    <m/>
    <m/>
    <s v="M1"/>
    <s v="Simple"/>
    <x v="1"/>
    <d v="2015-02-01T00:00:00"/>
    <x v="2"/>
  </r>
  <r>
    <x v="3"/>
    <s v="IT system for Hino"/>
    <s v="New Customer"/>
    <m/>
    <s v="Service Roll-out"/>
    <m/>
    <m/>
    <x v="0"/>
    <m/>
    <n v="1"/>
    <m/>
    <s v="M2"/>
    <s v="Simple"/>
    <x v="1"/>
    <d v="2015-01-01T00:00:00"/>
    <x v="2"/>
  </r>
  <r>
    <x v="3"/>
    <s v="Import / Export Visibility Platform (Bright &amp; Shine) - Quick-win"/>
    <s v="Existing Operation"/>
    <m/>
    <s v="Internal Improvement"/>
    <m/>
    <s v="AP2015"/>
    <x v="0"/>
    <n v="1"/>
    <m/>
    <m/>
    <s v="M1"/>
    <s v="Complex"/>
    <x v="1"/>
    <m/>
    <x v="2"/>
  </r>
  <r>
    <x v="2"/>
    <s v="SAP Extended Warehouse Management"/>
    <s v="New Operation"/>
    <m/>
    <s v="Service Improvement"/>
    <m/>
    <s v="AP2014"/>
    <x v="0"/>
    <m/>
    <n v="1"/>
    <m/>
    <s v="M2"/>
    <s v="Complex"/>
    <x v="1"/>
    <d v="2014-10-01T00:00:00"/>
    <x v="2"/>
  </r>
  <r>
    <x v="3"/>
    <s v="Truck Queuing at Watbandai"/>
    <s v="Existing Operation"/>
    <m/>
    <s v="Internal Improvement"/>
    <m/>
    <m/>
    <x v="0"/>
    <n v="1"/>
    <m/>
    <m/>
    <s v="M1"/>
    <s v="Complex"/>
    <x v="2"/>
    <d v="2015-03-01T00:00:00"/>
    <x v="1"/>
  </r>
  <r>
    <x v="3"/>
    <s v="TMS-OV: Indonesia"/>
    <s v="Existing Operation"/>
    <m/>
    <s v="Service Roll-out"/>
    <m/>
    <s v="AP2015"/>
    <x v="0"/>
    <n v="1"/>
    <m/>
    <m/>
    <s v="M1"/>
    <s v="Simple"/>
    <x v="1"/>
    <d v="2015-03-16T00:00:00"/>
    <x v="2"/>
  </r>
  <r>
    <x v="3"/>
    <s v="IT system for Mitsu Fuso"/>
    <s v="New Customer"/>
    <m/>
    <s v="Service Roll-out"/>
    <m/>
    <m/>
    <x v="0"/>
    <m/>
    <n v="1"/>
    <m/>
    <s v="M2"/>
    <s v="Simple"/>
    <x v="1"/>
    <d v="2015-04-01T00:00:00"/>
    <x v="2"/>
  </r>
  <r>
    <x v="3"/>
    <s v="SCGL e Portal"/>
    <s v="New Operation"/>
    <m/>
    <s v="Service Improvement"/>
    <m/>
    <s v="AP2015"/>
    <x v="0"/>
    <m/>
    <n v="1"/>
    <m/>
    <s v="M2"/>
    <s v="Complex"/>
    <x v="1"/>
    <d v="2015-02-01T00:00:00"/>
    <x v="2"/>
  </r>
  <r>
    <x v="3"/>
    <s v="Mobille proof of delivery"/>
    <s v="New Customer"/>
    <m/>
    <s v="New Business"/>
    <m/>
    <s v="AP2015"/>
    <x v="0"/>
    <n v="1"/>
    <m/>
    <m/>
    <s v="M1"/>
    <s v="Complex"/>
    <x v="1"/>
    <d v="2015-05-01T00:00:00"/>
    <x v="2"/>
  </r>
  <r>
    <x v="3"/>
    <s v="Mobile app for GPS"/>
    <s v="Sustain Growth"/>
    <m/>
    <s v="HVA"/>
    <m/>
    <m/>
    <x v="0"/>
    <m/>
    <n v="1"/>
    <m/>
    <s v="M2"/>
    <s v="Simple"/>
    <x v="1"/>
    <d v="2015-02-01T00:00:00"/>
    <x v="2"/>
  </r>
  <r>
    <x v="3"/>
    <s v="CPAC Net Interface"/>
    <s v="Customer Requirement"/>
    <m/>
    <s v="Service Improvement"/>
    <m/>
    <m/>
    <x v="0"/>
    <n v="1"/>
    <m/>
    <m/>
    <s v="M1"/>
    <s v="Complex"/>
    <x v="1"/>
    <d v="2015-04-01T00:00:00"/>
    <x v="2"/>
  </r>
  <r>
    <x v="3"/>
    <s v="Next Day Soiha"/>
    <m/>
    <m/>
    <m/>
    <m/>
    <m/>
    <x v="0"/>
    <m/>
    <m/>
    <m/>
    <m/>
    <s v="Simple"/>
    <x v="1"/>
    <d v="2015-09-01T00:00:00"/>
    <x v="2"/>
  </r>
  <r>
    <x v="3"/>
    <s v="Next Day Amway"/>
    <m/>
    <m/>
    <m/>
    <m/>
    <m/>
    <x v="0"/>
    <m/>
    <m/>
    <m/>
    <m/>
    <s v="Simple"/>
    <x v="1"/>
    <d v="2015-09-01T00:00:00"/>
    <x v="2"/>
  </r>
  <r>
    <x v="2"/>
    <s v="VMI for Affiliate Customer"/>
    <s v="Customer Requirement"/>
    <m/>
    <s v="Service Improvement"/>
    <m/>
    <m/>
    <x v="0"/>
    <n v="1"/>
    <m/>
    <m/>
    <s v="M1"/>
    <s v="Complex"/>
    <x v="1"/>
    <d v="2015-05-01T00:00:00"/>
    <x v="2"/>
  </r>
  <r>
    <x v="3"/>
    <s v="Truck Inspection"/>
    <s v="Existing Operation"/>
    <m/>
    <s v="Internal Improvement"/>
    <m/>
    <m/>
    <x v="0"/>
    <m/>
    <n v="1"/>
    <m/>
    <s v="M2"/>
    <s v="Complex"/>
    <x v="2"/>
    <d v="2015-04-01T00:00:00"/>
    <x v="2"/>
  </r>
  <r>
    <x v="3"/>
    <s v="Next Day NSR"/>
    <m/>
    <m/>
    <m/>
    <m/>
    <m/>
    <x v="0"/>
    <m/>
    <m/>
    <m/>
    <m/>
    <s v="Simple"/>
    <x v="1"/>
    <d v="2015-10-01T00:00:00"/>
    <x v="2"/>
  </r>
  <r>
    <x v="3"/>
    <s v="TMS - TPE"/>
    <s v="Existing Operation"/>
    <m/>
    <s v="Internal Improvement"/>
    <m/>
    <m/>
    <x v="0"/>
    <n v="1"/>
    <m/>
    <m/>
    <s v="M1"/>
    <s v="Complex"/>
    <x v="2"/>
    <d v="2015-03-01T00:00:00"/>
    <x v="2"/>
  </r>
  <r>
    <x v="3"/>
    <s v="TMS-OV: Laos"/>
    <s v="Existing Operation"/>
    <m/>
    <s v="Service Roll-out"/>
    <m/>
    <s v="AP2015"/>
    <x v="0"/>
    <n v="1"/>
    <m/>
    <m/>
    <s v="M1"/>
    <s v="Simple"/>
    <x v="1"/>
    <d v="2015-08-01T00:00:00"/>
    <x v="2"/>
  </r>
  <r>
    <x v="3"/>
    <s v="TMS Server Upgrade"/>
    <s v="Existing Operation"/>
    <m/>
    <s v="Internal Improvement"/>
    <m/>
    <m/>
    <x v="0"/>
    <m/>
    <m/>
    <n v="1"/>
    <s v="M3"/>
    <s v="Complex"/>
    <x v="2"/>
    <d v="2015-10-01T00:00:00"/>
    <x v="1"/>
  </r>
  <r>
    <x v="3"/>
    <s v="Next Day Stiebel"/>
    <m/>
    <m/>
    <m/>
    <m/>
    <m/>
    <x v="0"/>
    <m/>
    <m/>
    <m/>
    <m/>
    <s v="Simple"/>
    <x v="1"/>
    <d v="2015-12-01T00:00:00"/>
    <x v="2"/>
  </r>
  <r>
    <x v="4"/>
    <s v="Next Day Zongshen"/>
    <m/>
    <m/>
    <m/>
    <m/>
    <m/>
    <x v="0"/>
    <m/>
    <m/>
    <m/>
    <m/>
    <s v="Simple"/>
    <x v="1"/>
    <d v="2016-02-01T00:00:00"/>
    <x v="2"/>
  </r>
  <r>
    <x v="4"/>
    <s v="Leadtime PTT"/>
    <m/>
    <m/>
    <m/>
    <m/>
    <m/>
    <x v="0"/>
    <m/>
    <m/>
    <m/>
    <m/>
    <s v="Simple"/>
    <x v="1"/>
    <d v="2016-03-01T00:00:00"/>
    <x v="2"/>
  </r>
  <r>
    <x v="4"/>
    <s v="Product Return System (Reverse Logistics System)"/>
    <s v="New Operation"/>
    <s v="on progress 2016"/>
    <s v="Service Improvement"/>
    <m/>
    <s v="AP2016"/>
    <x v="0"/>
    <m/>
    <n v="1"/>
    <m/>
    <s v="M2"/>
    <s v="Complex"/>
    <x v="1"/>
    <s v="ม.ค-16"/>
    <x v="2"/>
  </r>
  <r>
    <x v="4"/>
    <s v="CNV (CFR no VAT)"/>
    <s v="Existing Operation"/>
    <s v="on progress 2016"/>
    <s v="Internal Improvement"/>
    <m/>
    <s v="AP2016"/>
    <x v="0"/>
    <m/>
    <n v="1"/>
    <m/>
    <s v="M2"/>
    <s v="Complex"/>
    <x v="1"/>
    <d v="2016-01-01T00:00:00"/>
    <x v="2"/>
  </r>
  <r>
    <x v="4"/>
    <s v="e-ISO"/>
    <m/>
    <m/>
    <s v="Internal Improvement"/>
    <m/>
    <s v="AP2016"/>
    <x v="0"/>
    <m/>
    <n v="1"/>
    <m/>
    <s v="M2"/>
    <s v="Simple"/>
    <x v="2"/>
    <d v="2016-03-01T00:00:00"/>
    <x v="1"/>
  </r>
  <r>
    <x v="4"/>
    <s v="SCGL GPS Interface Improvement"/>
    <m/>
    <m/>
    <s v="Internal Improvement"/>
    <m/>
    <m/>
    <x v="0"/>
    <m/>
    <m/>
    <n v="1"/>
    <s v="M3"/>
    <s v="Complex"/>
    <x v="1"/>
    <d v="2015-03-01T00:00:00"/>
    <x v="2"/>
  </r>
  <r>
    <x v="4"/>
    <s v="Next Day Ware &amp; Fitting"/>
    <m/>
    <m/>
    <m/>
    <m/>
    <m/>
    <x v="0"/>
    <m/>
    <m/>
    <m/>
    <m/>
    <s v="Simple"/>
    <x v="1"/>
    <d v="2016-06-01T00:00:00"/>
    <x v="2"/>
  </r>
  <r>
    <x v="4"/>
    <s v="Next Day SUBARU"/>
    <m/>
    <m/>
    <m/>
    <m/>
    <m/>
    <x v="0"/>
    <m/>
    <m/>
    <m/>
    <m/>
    <s v="Simple"/>
    <x v="1"/>
    <d v="2016-06-01T00:00:00"/>
    <x v="2"/>
  </r>
  <r>
    <x v="4"/>
    <s v="Business Intelligent"/>
    <m/>
    <m/>
    <s v="Internal Improvement"/>
    <m/>
    <s v="AP2016"/>
    <x v="2"/>
    <m/>
    <m/>
    <n v="1"/>
    <s v="M3"/>
    <s v="Complex"/>
    <x v="1"/>
    <s v="Mar-16"/>
    <x v="2"/>
  </r>
  <r>
    <x v="4"/>
    <s v="Leadtime Global House"/>
    <m/>
    <m/>
    <m/>
    <m/>
    <m/>
    <x v="2"/>
    <m/>
    <m/>
    <m/>
    <m/>
    <s v="Simple"/>
    <x v="1"/>
    <d v="2016-07-01T00:00:00"/>
    <x v="2"/>
  </r>
  <r>
    <x v="4"/>
    <s v="Cross-docking system at CDC Wangnoi"/>
    <s v="New Operation"/>
    <s v="on progress 2016"/>
    <s v="Service Improvement"/>
    <m/>
    <m/>
    <x v="0"/>
    <m/>
    <n v="1"/>
    <m/>
    <s v="M2"/>
    <s v="Complex"/>
    <x v="0"/>
    <d v="2016-02-01T00:00:00"/>
    <x v="0"/>
  </r>
  <r>
    <x v="4"/>
    <s v="Next Day Lucky Star"/>
    <m/>
    <m/>
    <m/>
    <m/>
    <m/>
    <x v="2"/>
    <m/>
    <m/>
    <m/>
    <m/>
    <s v="Simple"/>
    <x v="1"/>
    <d v="2016-08-01T00:00:00"/>
    <x v="2"/>
  </r>
  <r>
    <x v="4"/>
    <s v="Next Day PTT"/>
    <m/>
    <m/>
    <m/>
    <m/>
    <m/>
    <x v="2"/>
    <m/>
    <m/>
    <m/>
    <m/>
    <s v="Simple"/>
    <x v="0"/>
    <d v="2016-08-01T00:00:00"/>
    <x v="0"/>
  </r>
  <r>
    <x v="4"/>
    <s v="Medium WMS"/>
    <m/>
    <m/>
    <s v="Service Improvement"/>
    <m/>
    <s v="AP2016"/>
    <x v="0"/>
    <m/>
    <n v="1"/>
    <m/>
    <s v="M2"/>
    <s v="Complex"/>
    <x v="0"/>
    <d v="2016-03-01T00:00:00"/>
    <x v="0"/>
  </r>
  <r>
    <x v="4"/>
    <s v="Supply Chain Visibility"/>
    <m/>
    <m/>
    <s v="Service Improvement"/>
    <m/>
    <s v="AP2016"/>
    <x v="0"/>
    <m/>
    <n v="1"/>
    <m/>
    <s v="M2"/>
    <s v="Complex"/>
    <x v="0"/>
    <d v="2016-04-01T00:00:00"/>
    <x v="0"/>
  </r>
  <r>
    <x v="4"/>
    <s v="Carrier Management System"/>
    <m/>
    <m/>
    <s v="Internal Improvement"/>
    <m/>
    <m/>
    <x v="0"/>
    <m/>
    <n v="1"/>
    <m/>
    <s v="M2"/>
    <s v="Complex"/>
    <x v="0"/>
    <m/>
    <x v="0"/>
  </r>
  <r>
    <x v="4"/>
    <s v="System Integration with TCG"/>
    <s v="Customer Requirement"/>
    <s v="on progress 2016"/>
    <s v="Service Improvement"/>
    <m/>
    <m/>
    <x v="0"/>
    <n v="1"/>
    <m/>
    <m/>
    <s v="M1"/>
    <s v="Complex"/>
    <x v="0"/>
    <d v="2016-09-01T00:00:00"/>
    <x v="0"/>
  </r>
  <r>
    <x v="4"/>
    <s v="IT-Oversea System Platform"/>
    <m/>
    <m/>
    <s v="Service Roll-out"/>
    <m/>
    <m/>
    <x v="0"/>
    <m/>
    <n v="1"/>
    <m/>
    <s v="M2"/>
    <s v="Complex"/>
    <x v="0"/>
    <d v="2016-06-16T00:00:00"/>
    <x v="0"/>
  </r>
  <r>
    <x v="4"/>
    <s v="VMI-Cement Bulk for Dealer"/>
    <m/>
    <m/>
    <s v="Service Improvement"/>
    <m/>
    <s v="AP2016"/>
    <x v="0"/>
    <n v="1"/>
    <m/>
    <m/>
    <s v="M1"/>
    <s v="Complex"/>
    <x v="0"/>
    <d v="2016-01-01T00:00:00"/>
    <x v="0"/>
  </r>
  <r>
    <x v="4"/>
    <s v="Import-Export Visibility Platform - Bright &amp; Shine Project"/>
    <m/>
    <m/>
    <s v="Service Improvement"/>
    <m/>
    <s v="AP2016"/>
    <x v="0"/>
    <m/>
    <n v="1"/>
    <m/>
    <s v="M2"/>
    <s v="Complex"/>
    <x v="0"/>
    <d v="2016-02-01T00:00:00"/>
    <x v="0"/>
  </r>
  <r>
    <x v="4"/>
    <s v="Consolidate Platform"/>
    <m/>
    <m/>
    <s v="Internal Improvement"/>
    <m/>
    <s v="AP2016"/>
    <x v="0"/>
    <m/>
    <n v="1"/>
    <m/>
    <s v="M2"/>
    <s v="Complex"/>
    <x v="0"/>
    <d v="2016-08-01T00:00:00"/>
    <x v="0"/>
  </r>
  <r>
    <x v="4"/>
    <s v="Logistics e-Commerce"/>
    <m/>
    <m/>
    <s v="New Business"/>
    <m/>
    <m/>
    <x v="0"/>
    <m/>
    <n v="1"/>
    <m/>
    <s v="M2"/>
    <s v="Complex"/>
    <x v="0"/>
    <d v="2016-10-01T00:00:00"/>
    <x v="0"/>
  </r>
  <r>
    <x v="2"/>
    <s v="Automate report: Operation"/>
    <s v="Existing Operation"/>
    <m/>
    <s v="Internal Improvement"/>
    <m/>
    <m/>
    <x v="2"/>
    <n v="1"/>
    <m/>
    <m/>
    <s v="M1"/>
    <s v="Simple"/>
    <x v="2"/>
    <m/>
    <x v="2"/>
  </r>
  <r>
    <x v="2"/>
    <s v="Transportation Web for Lao"/>
    <s v="Existing Operation"/>
    <m/>
    <s v="Internal Improvement"/>
    <m/>
    <m/>
    <x v="0"/>
    <n v="1"/>
    <m/>
    <m/>
    <s v="M1"/>
    <s v="Simple"/>
    <x v="1"/>
    <s v="Cancel"/>
    <x v="2"/>
  </r>
  <r>
    <x v="4"/>
    <s v="Leadtime Idemitsu"/>
    <m/>
    <m/>
    <m/>
    <m/>
    <m/>
    <x v="0"/>
    <m/>
    <m/>
    <m/>
    <m/>
    <s v="Simple"/>
    <x v="1"/>
    <m/>
    <x v="2"/>
  </r>
  <r>
    <x v="4"/>
    <s v="TROK Rongmeuang"/>
    <m/>
    <m/>
    <m/>
    <m/>
    <m/>
    <x v="2"/>
    <m/>
    <m/>
    <m/>
    <m/>
    <s v="Simple"/>
    <x v="1"/>
    <m/>
    <x v="2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88">
  <r>
    <x v="0"/>
    <s v="System Integration with SCG Chemical"/>
    <s v="Sustain Growth"/>
    <m/>
    <s v="Service Improvement"/>
    <s v="S1"/>
    <m/>
    <m/>
    <m/>
    <m/>
    <m/>
    <m/>
    <m/>
    <m/>
    <m/>
    <x v="0"/>
    <m/>
    <m/>
    <m/>
    <m/>
    <m/>
    <m/>
    <m/>
    <m/>
    <m/>
    <m/>
    <m/>
    <m/>
    <m/>
    <m/>
    <m/>
    <m/>
    <m/>
    <m/>
    <m/>
    <x v="0"/>
  </r>
  <r>
    <x v="0"/>
    <s v="E Document return"/>
    <s v="New Operation"/>
    <m/>
    <s v="Service Improvement"/>
    <s v="S1"/>
    <m/>
    <m/>
    <m/>
    <m/>
    <m/>
    <m/>
    <m/>
    <m/>
    <m/>
    <x v="0"/>
    <m/>
    <m/>
    <m/>
    <m/>
    <m/>
    <m/>
    <m/>
    <m/>
    <m/>
    <m/>
    <m/>
    <m/>
    <m/>
    <m/>
    <m/>
    <m/>
    <m/>
    <m/>
    <m/>
    <x v="0"/>
  </r>
  <r>
    <x v="0"/>
    <s v="Warehouse Management System for Klongluang"/>
    <s v="New Operation"/>
    <m/>
    <s v="New Business"/>
    <s v="S1"/>
    <m/>
    <m/>
    <m/>
    <m/>
    <m/>
    <m/>
    <m/>
    <m/>
    <m/>
    <x v="0"/>
    <m/>
    <m/>
    <m/>
    <m/>
    <m/>
    <m/>
    <m/>
    <m/>
    <m/>
    <m/>
    <m/>
    <m/>
    <m/>
    <m/>
    <m/>
    <m/>
    <m/>
    <m/>
    <m/>
    <x v="0"/>
  </r>
  <r>
    <x v="0"/>
    <s v="Logistics system in South China"/>
    <s v="New Operation"/>
    <m/>
    <s v="New Business"/>
    <s v="S4"/>
    <m/>
    <m/>
    <m/>
    <m/>
    <m/>
    <m/>
    <m/>
    <m/>
    <m/>
    <x v="0"/>
    <m/>
    <m/>
    <m/>
    <m/>
    <m/>
    <m/>
    <m/>
    <m/>
    <m/>
    <m/>
    <m/>
    <m/>
    <m/>
    <m/>
    <m/>
    <m/>
    <m/>
    <m/>
    <m/>
    <x v="0"/>
  </r>
  <r>
    <x v="0"/>
    <s v="Proof of Delivery"/>
    <s v="New Operation"/>
    <m/>
    <s v="New Business"/>
    <s v="S5"/>
    <m/>
    <m/>
    <m/>
    <m/>
    <m/>
    <m/>
    <m/>
    <m/>
    <m/>
    <x v="0"/>
    <m/>
    <m/>
    <m/>
    <m/>
    <m/>
    <m/>
    <m/>
    <m/>
    <m/>
    <m/>
    <m/>
    <m/>
    <m/>
    <m/>
    <m/>
    <m/>
    <m/>
    <m/>
    <m/>
    <x v="0"/>
  </r>
  <r>
    <x v="0"/>
    <s v="Operation Performance Web"/>
    <s v="Existing Operation"/>
    <m/>
    <s v="Internal Improvement"/>
    <s v="S5"/>
    <m/>
    <m/>
    <m/>
    <m/>
    <m/>
    <m/>
    <m/>
    <m/>
    <m/>
    <x v="0"/>
    <m/>
    <m/>
    <m/>
    <m/>
    <m/>
    <m/>
    <m/>
    <m/>
    <m/>
    <m/>
    <m/>
    <m/>
    <m/>
    <m/>
    <m/>
    <m/>
    <m/>
    <m/>
    <m/>
    <x v="0"/>
  </r>
  <r>
    <x v="0"/>
    <s v="GPS App for SFT"/>
    <s v="Customer Requirement"/>
    <m/>
    <s v="Service Improvement"/>
    <m/>
    <s v="Dept"/>
    <s v="Yes"/>
    <n v="1"/>
    <m/>
    <m/>
    <s v="M1"/>
    <s v="Simple"/>
    <s v="Y"/>
    <d v="2012-09-01T00:00:00"/>
    <x v="0"/>
    <m/>
    <d v="2012-12-01T00:00:00"/>
    <d v="2012-12-01T00:00:00"/>
    <d v="1900-03-31T00:00:00"/>
    <s v="X-Sense"/>
    <s v="A"/>
    <s v="Eakapon"/>
    <m/>
    <m/>
    <m/>
    <m/>
    <n v="0"/>
    <m/>
    <s v="D"/>
    <m/>
    <s v="-"/>
    <s v="Co-create"/>
    <s v="Customer need"/>
    <m/>
    <x v="1"/>
  </r>
  <r>
    <x v="0"/>
    <s v="Carrier Billing Interface"/>
    <s v="Customer Requirement"/>
    <m/>
    <s v="Service Improvement"/>
    <m/>
    <s v="Dept"/>
    <s v="Yes"/>
    <n v="1"/>
    <m/>
    <m/>
    <s v="M1"/>
    <s v="Simple"/>
    <s v="Y"/>
    <m/>
    <x v="0"/>
    <m/>
    <d v="2013-07-01T00:00:00"/>
    <d v="2013-07-01T00:00:00"/>
    <d v="2013-07-01T00:00:00"/>
    <s v="IT-One"/>
    <m/>
    <s v="Nuchnara"/>
    <m/>
    <m/>
    <m/>
    <m/>
    <m/>
    <m/>
    <m/>
    <m/>
    <m/>
    <s v="No"/>
    <s v="Customer need"/>
    <m/>
    <x v="0"/>
  </r>
  <r>
    <x v="0"/>
    <s v="CCTV for Northern Operation"/>
    <s v="Existing Operation"/>
    <m/>
    <s v="Internal Improvement"/>
    <m/>
    <s v="Dept"/>
    <s v="Yes"/>
    <m/>
    <m/>
    <n v="1"/>
    <s v="M3"/>
    <s v="Simple"/>
    <s v="Y"/>
    <d v="2012-05-01T00:00:00"/>
    <x v="0"/>
    <m/>
    <d v="2012-07-01T00:00:00"/>
    <d v="2012-07-01T00:00:00"/>
    <d v="1900-03-01T00:00:00"/>
    <s v="WIT"/>
    <m/>
    <s v="Chokchai"/>
    <m/>
    <m/>
    <m/>
    <m/>
    <m/>
    <m/>
    <m/>
    <m/>
    <s v="Simplify"/>
    <s v="No"/>
    <s v="Performance"/>
    <m/>
    <x v="0"/>
  </r>
  <r>
    <x v="0"/>
    <s v="Shipment Barcode"/>
    <s v="Existing Operation"/>
    <m/>
    <s v="Internal Improvement"/>
    <m/>
    <s v="Dept"/>
    <s v="Yes"/>
    <m/>
    <n v="1"/>
    <m/>
    <s v="M2"/>
    <s v="Complex"/>
    <s v="Y"/>
    <m/>
    <x v="0"/>
    <m/>
    <d v="2012-05-01T00:00:00"/>
    <d v="2012-05-01T00:00:00"/>
    <d v="2012-05-01T00:00:00"/>
    <s v="IT-One"/>
    <s v="A"/>
    <s v="Sukanya"/>
    <m/>
    <m/>
    <m/>
    <m/>
    <m/>
    <m/>
    <m/>
    <m/>
    <m/>
    <s v="No"/>
    <s v="Performance"/>
    <m/>
    <x v="0"/>
  </r>
  <r>
    <x v="0"/>
    <s v="Interface GPS Tipparath"/>
    <s v="Existing Operation"/>
    <m/>
    <s v="Internal Improvement"/>
    <m/>
    <s v="Dept"/>
    <s v="Yes"/>
    <m/>
    <n v="1"/>
    <m/>
    <s v="M2"/>
    <s v="Simple"/>
    <s v="Y"/>
    <d v="2011-11-01T00:00:00"/>
    <x v="0"/>
    <m/>
    <d v="2012-01-01T00:00:00"/>
    <d v="2012-01-01T00:00:00"/>
    <d v="1900-03-01T00:00:00"/>
    <s v="Tipparath"/>
    <s v="A"/>
    <s v="Eakapon"/>
    <m/>
    <m/>
    <m/>
    <m/>
    <n v="0"/>
    <m/>
    <s v="S"/>
    <m/>
    <s v="Simplify"/>
    <s v="No"/>
    <s v="Customer need"/>
    <m/>
    <x v="0"/>
  </r>
  <r>
    <x v="0"/>
    <s v="SKIC Import/Export Operation"/>
    <s v="Customer Requirement"/>
    <m/>
    <s v="Service Improvement"/>
    <m/>
    <s v="Dept"/>
    <s v="Yes"/>
    <n v="1"/>
    <m/>
    <m/>
    <s v="M1"/>
    <s v="-"/>
    <m/>
    <s v="Cancel"/>
    <x v="0"/>
    <m/>
    <d v="2012-11-01T00:00:00"/>
    <m/>
    <m/>
    <s v="BN Auto ID"/>
    <m/>
    <s v="Thanasin"/>
    <m/>
    <m/>
    <m/>
    <m/>
    <m/>
    <m/>
    <m/>
    <m/>
    <m/>
    <s v="No"/>
    <m/>
    <m/>
    <x v="0"/>
  </r>
  <r>
    <x v="0"/>
    <s v="New SAP Pricing"/>
    <s v="Existing Operation"/>
    <m/>
    <s v="Internal Improvement"/>
    <m/>
    <s v="Dept"/>
    <s v="Yes"/>
    <m/>
    <n v="1"/>
    <m/>
    <s v="M2"/>
    <s v="-"/>
    <m/>
    <s v="Cancel"/>
    <x v="0"/>
    <m/>
    <d v="2012-12-01T00:00:00"/>
    <m/>
    <m/>
    <m/>
    <m/>
    <s v="Sarun"/>
    <m/>
    <m/>
    <m/>
    <m/>
    <m/>
    <m/>
    <m/>
    <m/>
    <m/>
    <s v="No"/>
    <s v="Performance"/>
    <m/>
    <x v="0"/>
  </r>
  <r>
    <x v="0"/>
    <s v="PO Interfacing"/>
    <s v="Sustain Growth"/>
    <m/>
    <s v="Service Improvement"/>
    <m/>
    <s v="Dept"/>
    <s v="Yes"/>
    <n v="1"/>
    <m/>
    <m/>
    <s v="M1"/>
    <s v="Complex"/>
    <s v="Y"/>
    <d v="2012-01-01T00:00:00"/>
    <x v="0"/>
    <m/>
    <d v="2012-04-01T00:00:00"/>
    <d v="2012-04-01T00:00:00"/>
    <d v="1900-03-31T00:00:00"/>
    <s v="IT-One"/>
    <s v="A"/>
    <s v="Sarun"/>
    <m/>
    <m/>
    <m/>
    <m/>
    <n v="0.5"/>
    <m/>
    <s v="D"/>
    <m/>
    <s v="Combine"/>
    <s v="Co-create"/>
    <s v="Performance"/>
    <m/>
    <x v="1"/>
  </r>
  <r>
    <x v="0"/>
    <s v="MCR Enhancement support Yard management, Monitor Dashboard"/>
    <s v="Existing Operation"/>
    <m/>
    <s v="Internal Improvement"/>
    <m/>
    <s v="Dept"/>
    <s v="Yes"/>
    <n v="1"/>
    <m/>
    <m/>
    <s v="M1"/>
    <s v="Complex"/>
    <s v="Y"/>
    <m/>
    <x v="0"/>
    <m/>
    <d v="2012-12-01T00:00:00"/>
    <d v="2012-12-01T00:00:00"/>
    <d v="2012-12-01T00:00:00"/>
    <s v="Thai Intersol"/>
    <m/>
    <s v="Chaicharn"/>
    <m/>
    <m/>
    <m/>
    <m/>
    <m/>
    <m/>
    <m/>
    <m/>
    <m/>
    <s v="No"/>
    <s v="Performance"/>
    <m/>
    <x v="0"/>
  </r>
  <r>
    <x v="0"/>
    <s v="TPT System Improvement (MCR)"/>
    <s v="New Operation"/>
    <m/>
    <s v="Service Improvement"/>
    <m/>
    <s v="Dept"/>
    <s v="Yes"/>
    <n v="1"/>
    <m/>
    <m/>
    <s v="M1"/>
    <s v="Complex"/>
    <s v="N"/>
    <m/>
    <x v="0"/>
    <m/>
    <d v="2012-12-01T00:00:00"/>
    <d v="2013-02-01T00:00:00"/>
    <d v="2013-02-01T00:00:00"/>
    <s v="Thai Intersol"/>
    <m/>
    <s v="Chaicharn"/>
    <m/>
    <m/>
    <m/>
    <m/>
    <m/>
    <m/>
    <m/>
    <m/>
    <m/>
    <s v="No"/>
    <s v="Customer need"/>
    <m/>
    <x v="0"/>
  </r>
  <r>
    <x v="1"/>
    <s v="Setup WMS and IT infrastructure at RDC Khonkaen"/>
    <s v="New Operation"/>
    <m/>
    <s v="Service Improvement"/>
    <m/>
    <m/>
    <s v="N"/>
    <n v="1"/>
    <m/>
    <m/>
    <s v="M1"/>
    <s v="-"/>
    <s v="N"/>
    <s v="ไม่ได้ implement Project"/>
    <x v="0"/>
    <m/>
    <m/>
    <m/>
    <e v="#VALUE!"/>
    <s v="Kasco"/>
    <m/>
    <s v="Thaworn"/>
    <m/>
    <m/>
    <m/>
    <m/>
    <m/>
    <m/>
    <m/>
    <m/>
    <m/>
    <m/>
    <m/>
    <m/>
    <x v="1"/>
  </r>
  <r>
    <x v="1"/>
    <s v="Setup ESC system at ESC4"/>
    <s v="New Operation"/>
    <m/>
    <s v="Service Improvement"/>
    <m/>
    <s v="AP2013"/>
    <m/>
    <m/>
    <n v="1"/>
    <m/>
    <s v="M2"/>
    <s v="Simple"/>
    <s v="Y"/>
    <d v="2013-11-01T00:00:00"/>
    <x v="0"/>
    <m/>
    <d v="2014-10-01T00:00:00"/>
    <d v="2014-10-01T00:00:00"/>
    <d v="1900-11-29T00:00:00"/>
    <s v="Thai Intersol"/>
    <m/>
    <s v="Chaicharn"/>
    <m/>
    <m/>
    <m/>
    <m/>
    <m/>
    <m/>
    <m/>
    <m/>
    <m/>
    <s v="No"/>
    <s v="Performance"/>
    <s v="SCGL"/>
    <x v="1"/>
  </r>
  <r>
    <x v="1"/>
    <s v="Supply Chain Visibility: Delivery plan, SCV - Phase I (Internal SCG)"/>
    <s v="Sustain Growth"/>
    <m/>
    <s v="HVA"/>
    <m/>
    <m/>
    <m/>
    <m/>
    <n v="1"/>
    <m/>
    <s v="M2"/>
    <s v="Complex"/>
    <s v="Y"/>
    <d v="2013-04-01T00:00:00"/>
    <x v="0"/>
    <m/>
    <d v="2013-06-01T00:00:00"/>
    <d v="2013-06-01T00:00:00"/>
    <d v="1900-03-01T00:00:00"/>
    <s v="IT-One"/>
    <s v="A"/>
    <s v="Eakapon"/>
    <m/>
    <m/>
    <m/>
    <m/>
    <n v="0.8"/>
    <m/>
    <s v="S"/>
    <m/>
    <s v="-"/>
    <s v="No"/>
    <s v="Customer need"/>
    <s v="SCGL"/>
    <x v="1"/>
  </r>
  <r>
    <x v="1"/>
    <s v="Logistics Command Center"/>
    <s v="Sustain Growth"/>
    <m/>
    <s v="HVA"/>
    <m/>
    <s v="AP2013"/>
    <m/>
    <m/>
    <n v="1"/>
    <m/>
    <s v="M2"/>
    <s v="Complex"/>
    <s v="Y"/>
    <d v="2013-03-01T00:00:00"/>
    <x v="0"/>
    <m/>
    <d v="2013-07-01T00:00:00"/>
    <d v="2013-07-01T00:00:00"/>
    <d v="1900-05-01T00:00:00"/>
    <s v="X-Sense"/>
    <s v="A"/>
    <s v="Eakapon"/>
    <m/>
    <m/>
    <m/>
    <m/>
    <n v="0"/>
    <m/>
    <s v="S"/>
    <m/>
    <s v="-"/>
    <s v="No"/>
    <s v="Performance"/>
    <s v="SCGL"/>
    <x v="1"/>
  </r>
  <r>
    <x v="1"/>
    <s v="SAP PI Implementation to replace P2P Integration with SAP R/3"/>
    <s v="Existing Operation"/>
    <m/>
    <s v="Internal Improvement"/>
    <m/>
    <s v="AP2013"/>
    <m/>
    <m/>
    <n v="1"/>
    <m/>
    <s v="M2"/>
    <s v="Complex"/>
    <s v="Y"/>
    <d v="2013-12-01T00:00:00"/>
    <x v="0"/>
    <m/>
    <d v="2014-05-01T00:00:00"/>
    <d v="2014-05-01T00:00:00"/>
    <d v="1900-05-30T00:00:00"/>
    <s v="Incture/Itone"/>
    <s v="B"/>
    <s v="Thanasin"/>
    <m/>
    <m/>
    <m/>
    <m/>
    <n v="1"/>
    <m/>
    <m/>
    <m/>
    <s v="Simplify"/>
    <s v="No"/>
    <s v="Performance"/>
    <s v="SD-SCGL"/>
    <x v="0"/>
  </r>
  <r>
    <x v="1"/>
    <s v="Document Management System: Roll-out"/>
    <s v="Existing Operation"/>
    <m/>
    <s v="Service Roll-out"/>
    <m/>
    <m/>
    <m/>
    <m/>
    <n v="1"/>
    <m/>
    <s v="M2"/>
    <s v="Simple"/>
    <s v="Y"/>
    <m/>
    <x v="0"/>
    <m/>
    <m/>
    <d v="2013-03-01T00:00:00"/>
    <d v="2013-03-01T00:00:00"/>
    <m/>
    <m/>
    <s v="Tanaphon"/>
    <m/>
    <m/>
    <m/>
    <m/>
    <m/>
    <m/>
    <m/>
    <m/>
    <m/>
    <s v="No"/>
    <s v="Performance"/>
    <s v="Customer"/>
    <x v="1"/>
  </r>
  <r>
    <x v="1"/>
    <s v="System integration with Vitamilk"/>
    <s v="New Customer"/>
    <m/>
    <s v="Service Roll-out"/>
    <m/>
    <m/>
    <m/>
    <n v="1"/>
    <m/>
    <m/>
    <s v="M1"/>
    <s v="Complex"/>
    <s v="Y"/>
    <d v="2013-03-01T00:00:00"/>
    <x v="0"/>
    <m/>
    <d v="2013-06-01T00:00:00"/>
    <d v="2013-06-01T00:00:00"/>
    <d v="1900-04-01T00:00:00"/>
    <s v="IT-One"/>
    <s v="A"/>
    <s v="Mongkolchai"/>
    <m/>
    <m/>
    <m/>
    <m/>
    <n v="0.11"/>
    <s v="1.SCGL cost saving 7,150 baht/month_x000a_2.Customer cost saving 7,150 baht/month"/>
    <s v="D"/>
    <m/>
    <m/>
    <s v="Co-create"/>
    <s v="Customer need"/>
    <s v="Customer"/>
    <x v="1"/>
  </r>
  <r>
    <x v="1"/>
    <s v="Kubota system Phase I"/>
    <s v="New Customer"/>
    <m/>
    <s v="New Business"/>
    <m/>
    <m/>
    <s v="N"/>
    <n v="1"/>
    <m/>
    <m/>
    <s v="M1"/>
    <s v="-"/>
    <m/>
    <s v="ยกเลิก เนื่องจาก SKC ดำเนินการ upgrade EPR --&gt; ECC 6.0"/>
    <x v="0"/>
    <m/>
    <m/>
    <d v="2013-02-01T00:00:00"/>
    <m/>
    <s v="BN Auto ID"/>
    <m/>
    <s v="Mongkolchai"/>
    <m/>
    <m/>
    <m/>
    <m/>
    <m/>
    <m/>
    <m/>
    <m/>
    <m/>
    <m/>
    <m/>
    <m/>
    <x v="0"/>
  </r>
  <r>
    <x v="1"/>
    <s v="Kubota system Phase II"/>
    <s v="New Customer"/>
    <m/>
    <s v="New Business"/>
    <m/>
    <m/>
    <s v="N"/>
    <n v="1"/>
    <m/>
    <m/>
    <s v="M1"/>
    <s v="-"/>
    <m/>
    <s v="ยกเลิก เนื่องจาก SKC ดำเนินการ upgrade EPR --&gt; ECC 6.0"/>
    <x v="0"/>
    <m/>
    <m/>
    <d v="2013-07-01T00:00:00"/>
    <m/>
    <s v="BN Auto ID"/>
    <m/>
    <s v="Mongkolchai"/>
    <m/>
    <m/>
    <m/>
    <m/>
    <m/>
    <m/>
    <m/>
    <m/>
    <m/>
    <m/>
    <m/>
    <m/>
    <x v="0"/>
  </r>
  <r>
    <x v="1"/>
    <s v="TROK web tracking"/>
    <s v="Existing Operation"/>
    <m/>
    <s v="Internal Improvement"/>
    <m/>
    <m/>
    <m/>
    <m/>
    <n v="1"/>
    <m/>
    <s v="M2"/>
    <s v="Complex"/>
    <s v="N"/>
    <d v="2013-03-01T00:00:00"/>
    <x v="0"/>
    <m/>
    <d v="2013-06-01T00:00:00"/>
    <d v="2013-08-01T00:00:00"/>
    <d v="1900-06-01T00:00:00"/>
    <s v="Delisoft"/>
    <s v="B"/>
    <s v="Chaicharn"/>
    <m/>
    <m/>
    <m/>
    <m/>
    <n v="0.05"/>
    <s v="1.SCGL cost saving 1,300 baht/month"/>
    <s v="Q"/>
    <m/>
    <m/>
    <s v="No"/>
    <s v="Customer need"/>
    <s v="SCGL"/>
    <x v="1"/>
  </r>
  <r>
    <x v="1"/>
    <s v="GPS Solution for Cold Chain Business"/>
    <s v="New Customer"/>
    <m/>
    <s v="New Business"/>
    <m/>
    <m/>
    <m/>
    <n v="1"/>
    <m/>
    <m/>
    <s v="M1"/>
    <s v="Simple"/>
    <s v="Y"/>
    <d v="2013-05-01T00:00:00"/>
    <x v="0"/>
    <m/>
    <d v="2013-07-01T00:00:00"/>
    <d v="2013-07-01T00:00:00"/>
    <d v="1900-03-01T00:00:00"/>
    <s v="X-Sense"/>
    <s v="A"/>
    <s v="Eakapon"/>
    <m/>
    <m/>
    <m/>
    <m/>
    <n v="0"/>
    <m/>
    <s v="Q"/>
    <m/>
    <s v="-"/>
    <s v="No"/>
    <s v="Customer need"/>
    <s v="Customer"/>
    <x v="0"/>
  </r>
  <r>
    <x v="1"/>
    <s v="New billing"/>
    <s v="Existing Operation"/>
    <m/>
    <s v="Internal Improvement"/>
    <m/>
    <m/>
    <m/>
    <m/>
    <m/>
    <n v="1"/>
    <s v="M3"/>
    <s v="Simple"/>
    <s v="Y"/>
    <d v="2013-12-01T00:00:00"/>
    <x v="0"/>
    <m/>
    <d v="2015-08-01T00:00:00"/>
    <d v="2015-08-01T00:00:00"/>
    <d v="1901-08-30T00:00:00"/>
    <s v="IT-One"/>
    <m/>
    <s v="Sineekarn"/>
    <m/>
    <m/>
    <m/>
    <m/>
    <m/>
    <m/>
    <m/>
    <m/>
    <m/>
    <s v="No"/>
    <s v="Customer need"/>
    <s v="Customer"/>
    <x v="1"/>
  </r>
  <r>
    <x v="1"/>
    <s v="TPC Interface@hub"/>
    <s v="Customer Requirement"/>
    <m/>
    <s v="Service Improvement"/>
    <m/>
    <m/>
    <m/>
    <n v="1"/>
    <m/>
    <m/>
    <s v="M1"/>
    <s v="Complex"/>
    <s v="Y"/>
    <m/>
    <x v="0"/>
    <m/>
    <m/>
    <d v="2013-07-01T00:00:00"/>
    <d v="2013-07-01T00:00:00"/>
    <s v="IT-One"/>
    <m/>
    <s v="Tatthep"/>
    <m/>
    <m/>
    <m/>
    <m/>
    <m/>
    <m/>
    <m/>
    <m/>
    <m/>
    <s v="Co-create"/>
    <s v="Customer need"/>
    <s v="Customer"/>
    <x v="1"/>
  </r>
  <r>
    <x v="1"/>
    <s v="New Claim &amp; Complaint System (Phase 1)"/>
    <s v="Existing Operation"/>
    <m/>
    <s v="Internal Improvement"/>
    <m/>
    <m/>
    <m/>
    <m/>
    <n v="1"/>
    <m/>
    <s v="M2"/>
    <s v="Complex"/>
    <s v="Y"/>
    <d v="2013-01-01T00:00:00"/>
    <x v="0"/>
    <m/>
    <d v="2013-04-01T00:00:00"/>
    <d v="2013-04-01T00:00:00"/>
    <d v="1900-03-30T00:00:00"/>
    <s v="Thai Intersol"/>
    <s v="A"/>
    <s v="Nantanit"/>
    <m/>
    <m/>
    <m/>
    <m/>
    <n v="0.68"/>
    <s v="52443.9 per month"/>
    <s v="Q"/>
    <m/>
    <m/>
    <s v="No"/>
    <s v="Performance"/>
    <s v="SCGL"/>
    <x v="1"/>
  </r>
  <r>
    <x v="2"/>
    <s v="WMS for Mitrphuviang (MPV)"/>
    <s v="Customer Requirement"/>
    <m/>
    <s v="Service Improvement"/>
    <m/>
    <m/>
    <m/>
    <n v="1"/>
    <m/>
    <m/>
    <s v="M1"/>
    <s v="Complex"/>
    <s v="N"/>
    <d v="2013-10-01T00:00:00"/>
    <x v="1"/>
    <m/>
    <d v="2014-01-01T00:00:00"/>
    <d v="2014-02-01T00:00:00"/>
    <d v="1900-05-02T00:00:00"/>
    <s v="Kasco"/>
    <s v="D"/>
    <s v="Saranachon"/>
    <m/>
    <m/>
    <m/>
    <m/>
    <n v="3.21"/>
    <n v="-1"/>
    <s v="D"/>
    <m/>
    <m/>
    <s v="No"/>
    <s v="Customer need"/>
    <s v="Customer"/>
    <x v="1"/>
  </r>
  <r>
    <x v="2"/>
    <s v="Data Warehouse Upgrade: Pilot SAP Cambodia"/>
    <s v="Existing Operation"/>
    <m/>
    <s v="Internal Improvement"/>
    <m/>
    <m/>
    <m/>
    <n v="1"/>
    <m/>
    <m/>
    <s v="M1"/>
    <s v="Complex"/>
    <s v="Y"/>
    <s v="May-14"/>
    <x v="2"/>
    <m/>
    <d v="2014-06-01T00:00:00"/>
    <d v="2014-06-01T00:00:00"/>
    <d v="1900-01-30T00:00:00"/>
    <s v="IT-One"/>
    <s v="A"/>
    <s v="Tatthep"/>
    <m/>
    <m/>
    <m/>
    <m/>
    <s v="1.4MB"/>
    <m/>
    <s v="Q"/>
    <n v="1"/>
    <s v="Combine"/>
    <s v="No"/>
    <s v="Performance"/>
    <s v="SD-SCGL"/>
    <x v="0"/>
  </r>
  <r>
    <x v="2"/>
    <s v="SAP Cambodia Implementation"/>
    <s v="New Operation"/>
    <m/>
    <s v="Service Improvement"/>
    <m/>
    <s v="AP2014"/>
    <m/>
    <n v="1"/>
    <m/>
    <m/>
    <s v="M1"/>
    <s v="Complex"/>
    <s v="Y"/>
    <d v="2013-12-01T00:00:00"/>
    <x v="2"/>
    <m/>
    <d v="2014-06-01T00:00:00"/>
    <d v="2014-06-01T00:00:00"/>
    <d v="1900-06-30T00:00:00"/>
    <s v="IT-One"/>
    <s v="A"/>
    <s v="Sarun"/>
    <m/>
    <m/>
    <m/>
    <m/>
    <n v="5"/>
    <m/>
    <s v="D"/>
    <m/>
    <s v="Combine"/>
    <s v="No"/>
    <s v="Performance"/>
    <s v="SD-SCGL"/>
    <x v="1"/>
  </r>
  <r>
    <x v="2"/>
    <s v="WMS for DC Rangsit"/>
    <s v="New Customer"/>
    <m/>
    <s v="New Business"/>
    <m/>
    <m/>
    <m/>
    <n v="1"/>
    <m/>
    <m/>
    <s v="M1"/>
    <s v="Complex"/>
    <s v="Y"/>
    <d v="2014-04-19T00:00:00"/>
    <x v="2"/>
    <m/>
    <d v="2014-07-01T00:00:00"/>
    <d v="2014-07-01T00:00:00"/>
    <d v="1900-03-13T00:00:00"/>
    <s v="Kasco"/>
    <s v="A"/>
    <s v="Sarun"/>
    <m/>
    <m/>
    <m/>
    <m/>
    <n v="1.5"/>
    <m/>
    <s v="Q"/>
    <m/>
    <n v="2"/>
    <s v="No"/>
    <s v="Customer need"/>
    <s v="SCGL"/>
    <x v="1"/>
  </r>
  <r>
    <x v="2"/>
    <s v="WMS for Kubota Wangnoi"/>
    <s v="New Customer"/>
    <m/>
    <s v="Service Roll-out"/>
    <m/>
    <m/>
    <m/>
    <n v="1"/>
    <m/>
    <m/>
    <s v="M1"/>
    <s v="Complex"/>
    <s v="N"/>
    <d v="2014-08-01T00:00:00"/>
    <x v="1"/>
    <m/>
    <d v="2014-08-01T00:00:00"/>
    <d v="2014-08-01T00:00:00"/>
    <d v="1899-12-30T00:00:00"/>
    <s v="Kasco"/>
    <s v="A"/>
    <s v="Saranachon"/>
    <m/>
    <m/>
    <m/>
    <m/>
    <n v="1.1399999999999999"/>
    <s v="Reduce personal"/>
    <s v="C"/>
    <m/>
    <m/>
    <s v="No"/>
    <s v="Customer need"/>
    <s v="Customer"/>
    <x v="1"/>
  </r>
  <r>
    <x v="2"/>
    <s v="GPS pilot test in Indonesia (ready-mix)"/>
    <s v="New Operation"/>
    <m/>
    <s v="Service Roll-out"/>
    <m/>
    <m/>
    <m/>
    <n v="1"/>
    <m/>
    <m/>
    <s v="M1"/>
    <s v="Simple"/>
    <s v="Y"/>
    <d v="2014-05-01T00:00:00"/>
    <x v="2"/>
    <m/>
    <d v="2014-08-01T00:00:00"/>
    <d v="2014-06-01T00:00:00"/>
    <d v="1900-01-30T00:00:00"/>
    <s v="X-Sense"/>
    <s v="A"/>
    <s v="Eakapon"/>
    <m/>
    <m/>
    <m/>
    <m/>
    <n v="0"/>
    <m/>
    <s v="D"/>
    <m/>
    <s v="-"/>
    <s v="No"/>
    <s v="Performance"/>
    <s v="SCGL"/>
    <x v="0"/>
  </r>
  <r>
    <x v="2"/>
    <s v="Automate report: Sales"/>
    <s v="Existing Operation"/>
    <m/>
    <s v="Internal Improvement"/>
    <m/>
    <s v="AP2014"/>
    <m/>
    <n v="1"/>
    <m/>
    <m/>
    <s v="M1"/>
    <s v="Simple"/>
    <s v="Y"/>
    <s v="July-14"/>
    <x v="2"/>
    <m/>
    <d v="2014-09-01T00:00:00"/>
    <d v="2014-09-01T00:00:00"/>
    <d v="1900-03-02T00:00:00"/>
    <s v="Self Develop"/>
    <s v="A"/>
    <s v="Tatthep"/>
    <m/>
    <m/>
    <m/>
    <m/>
    <s v="0MB"/>
    <m/>
    <s v="Q"/>
    <n v="1"/>
    <s v="Combine"/>
    <s v="No"/>
    <s v="Performance"/>
    <s v="SCGL"/>
    <x v="1"/>
  </r>
  <r>
    <x v="2"/>
    <s v="Accounting Web Upgrade"/>
    <s v="Existing Operation"/>
    <m/>
    <s v="Internal Improvement"/>
    <m/>
    <m/>
    <m/>
    <m/>
    <m/>
    <n v="1"/>
    <s v="M3"/>
    <s v="Complex"/>
    <s v="Y"/>
    <d v="2014-03-01T00:00:00"/>
    <x v="2"/>
    <m/>
    <d v="2014-09-01T00:00:00"/>
    <d v="2014-09-01T00:00:00"/>
    <d v="1900-07-02T00:00:00"/>
    <s v="IT-One"/>
    <m/>
    <s v="Sineekarn"/>
    <m/>
    <m/>
    <m/>
    <m/>
    <m/>
    <m/>
    <m/>
    <m/>
    <m/>
    <s v="No"/>
    <s v="Performance"/>
    <s v="SD-SCGL"/>
    <x v="1"/>
  </r>
  <r>
    <x v="2"/>
    <s v="Claim &amp; Complaint Enhancement (Phase 2)"/>
    <s v="Existing Operation"/>
    <m/>
    <s v="Internal Improvement"/>
    <m/>
    <m/>
    <m/>
    <m/>
    <n v="1"/>
    <m/>
    <s v="M2"/>
    <s v="Simple"/>
    <s v="Y"/>
    <d v="2014-06-01T00:00:00"/>
    <x v="2"/>
    <m/>
    <d v="2014-10-01T00:00:00"/>
    <d v="2014-08-01T00:00:00"/>
    <d v="1900-03-01T00:00:00"/>
    <s v="Thai Intersol"/>
    <s v="B"/>
    <s v="Nantanit"/>
    <m/>
    <m/>
    <m/>
    <m/>
    <n v="0.21"/>
    <s v="19687.5 per month"/>
    <s v="Q"/>
    <m/>
    <m/>
    <s v="No"/>
    <s v="Performance"/>
    <s v="SCGL"/>
    <x v="1"/>
  </r>
  <r>
    <x v="2"/>
    <s v="WMS Kubota Lube"/>
    <s v="New Customer"/>
    <m/>
    <s v="Service Roll-out"/>
    <m/>
    <m/>
    <m/>
    <m/>
    <n v="1"/>
    <m/>
    <s v="M2"/>
    <s v="Complex"/>
    <s v="N"/>
    <d v="2014-09-01T00:00:00"/>
    <x v="1"/>
    <m/>
    <d v="2014-10-01T00:00:00"/>
    <d v="2014-11-01T00:00:00"/>
    <d v="1900-03-01T00:00:00"/>
    <s v="Kasco"/>
    <s v="A"/>
    <s v="Saranachon"/>
    <m/>
    <m/>
    <m/>
    <m/>
    <n v="0.15"/>
    <s v="Prevent item lost"/>
    <s v="Q"/>
    <m/>
    <m/>
    <s v="No"/>
    <s v="Customer need"/>
    <s v="Customer"/>
    <x v="1"/>
  </r>
  <r>
    <x v="2"/>
    <s v="IT solution for Kubota Spare Part"/>
    <s v="New Customer"/>
    <m/>
    <s v="New Business"/>
    <m/>
    <m/>
    <m/>
    <n v="1"/>
    <m/>
    <m/>
    <s v="M1"/>
    <s v="Complex"/>
    <s v="Y"/>
    <d v="2014-09-01T00:00:00"/>
    <x v="2"/>
    <m/>
    <d v="2014-12-01T00:00:00"/>
    <d v="2014-12-01T00:00:00"/>
    <d v="1900-03-31T00:00:00"/>
    <s v="BN Auto ID"/>
    <s v="A"/>
    <s v="Mongkolchai"/>
    <m/>
    <m/>
    <m/>
    <m/>
    <n v="0.2"/>
    <s v="1.SCGL cost saving 75,010 baht/month (employee 12 persons)"/>
    <s v="D"/>
    <m/>
    <m/>
    <s v="Co-create"/>
    <s v="Customer need"/>
    <s v="Customer"/>
    <x v="1"/>
  </r>
  <r>
    <x v="3"/>
    <s v="Rack Sensor for Mitr Phuviang"/>
    <s v="Customer Requirement"/>
    <m/>
    <s v="Service Improvement"/>
    <m/>
    <m/>
    <m/>
    <n v="1"/>
    <m/>
    <m/>
    <s v="M1"/>
    <s v="Simple"/>
    <s v="Y"/>
    <d v="2015-02-01T00:00:00"/>
    <x v="2"/>
    <m/>
    <d v="2015-02-01T00:00:00"/>
    <d v="2015-02-01T00:00:00"/>
    <d v="1899-12-30T00:00:00"/>
    <s v="WIT Innovation"/>
    <m/>
    <s v="Noppat"/>
    <m/>
    <m/>
    <m/>
    <m/>
    <m/>
    <m/>
    <m/>
    <m/>
    <m/>
    <s v="No"/>
    <s v="Customer need"/>
    <s v="Customer"/>
    <x v="0"/>
  </r>
  <r>
    <x v="3"/>
    <s v="IT system for Hino"/>
    <s v="New Customer"/>
    <m/>
    <s v="Service Roll-out"/>
    <m/>
    <m/>
    <m/>
    <m/>
    <n v="1"/>
    <m/>
    <s v="M2"/>
    <s v="Simple"/>
    <s v="Y"/>
    <d v="2015-01-01T00:00:00"/>
    <x v="2"/>
    <m/>
    <d v="2015-02-14T00:00:00"/>
    <d v="2015-02-14T00:00:00"/>
    <d v="1900-02-12T00:00:00"/>
    <s v="Self Develop"/>
    <s v="A"/>
    <s v="Mongkolchai"/>
    <m/>
    <m/>
    <m/>
    <m/>
    <n v="0.01"/>
    <s v="1.SCGL cost saving 1.665 baht/month (employee 1 persons)"/>
    <s v="D"/>
    <m/>
    <m/>
    <s v="Co-create"/>
    <s v="Customer need"/>
    <s v="Customer"/>
    <x v="1"/>
  </r>
  <r>
    <x v="3"/>
    <s v="Import / Export Visibility Platform (Bright &amp; Shine) - Quick-win"/>
    <s v="Existing Operation"/>
    <m/>
    <s v="Internal Improvement"/>
    <m/>
    <s v="AP2015"/>
    <m/>
    <n v="1"/>
    <m/>
    <m/>
    <s v="M1"/>
    <s v="Complex"/>
    <s v="Y"/>
    <m/>
    <x v="2"/>
    <m/>
    <d v="2015-03-01T00:00:00"/>
    <d v="2015-03-01T00:00:00"/>
    <d v="2015-03-01T00:00:00"/>
    <s v="Multi-Vendor"/>
    <m/>
    <s v="Noppat"/>
    <m/>
    <m/>
    <m/>
    <m/>
    <m/>
    <m/>
    <m/>
    <m/>
    <m/>
    <s v="Co-create"/>
    <s v="Customer need"/>
    <s v="Customer"/>
    <x v="1"/>
  </r>
  <r>
    <x v="2"/>
    <s v="SAP Extended Warehouse Management"/>
    <s v="New Operation"/>
    <m/>
    <s v="Service Improvement"/>
    <m/>
    <s v="AP2014"/>
    <m/>
    <m/>
    <n v="1"/>
    <m/>
    <s v="M2"/>
    <s v="Complex"/>
    <s v="Y"/>
    <d v="2014-10-01T00:00:00"/>
    <x v="2"/>
    <m/>
    <d v="2015-05-01T00:00:00"/>
    <d v="2015-05-01T00:00:00"/>
    <d v="1900-07-30T00:00:00"/>
    <s v="Atos"/>
    <s v="A"/>
    <s v="Thaworn"/>
    <m/>
    <m/>
    <m/>
    <m/>
    <n v="29"/>
    <n v="0.08"/>
    <s v="C , Q"/>
    <m/>
    <m/>
    <s v="Co-create"/>
    <s v="Customer need"/>
    <s v="Customer"/>
    <x v="1"/>
  </r>
  <r>
    <x v="3"/>
    <s v="Truck Queuing at Watbandai"/>
    <s v="Existing Operation"/>
    <m/>
    <s v="Internal Improvement"/>
    <m/>
    <m/>
    <m/>
    <n v="1"/>
    <m/>
    <m/>
    <s v="M1"/>
    <s v="Complex"/>
    <s v="N"/>
    <d v="2015-03-01T00:00:00"/>
    <x v="1"/>
    <m/>
    <d v="2015-05-01T00:00:00"/>
    <d v="2015-08-01T00:00:00"/>
    <d v="1900-06-01T00:00:00"/>
    <s v="IT-One"/>
    <s v="B"/>
    <s v="Nattawut"/>
    <m/>
    <m/>
    <m/>
    <m/>
    <n v="0.4"/>
    <m/>
    <s v="Q"/>
    <m/>
    <m/>
    <s v="No"/>
    <s v="Customer need"/>
    <s v="Customer"/>
    <x v="1"/>
  </r>
  <r>
    <x v="3"/>
    <s v="TMS-OV: Indonesia"/>
    <s v="Existing Operation"/>
    <m/>
    <s v="Service Roll-out"/>
    <m/>
    <s v="AP2015"/>
    <m/>
    <n v="1"/>
    <m/>
    <m/>
    <s v="M1"/>
    <s v="Simple"/>
    <s v="Y"/>
    <d v="2015-03-16T00:00:00"/>
    <x v="2"/>
    <m/>
    <d v="2015-05-01T00:00:00"/>
    <d v="2015-05-01T00:00:00"/>
    <d v="1900-02-14T00:00:00"/>
    <s v="Self Develop"/>
    <s v="A"/>
    <s v="Sarun"/>
    <m/>
    <m/>
    <m/>
    <m/>
    <n v="0"/>
    <m/>
    <s v="D"/>
    <m/>
    <s v="Simplify"/>
    <s v="No"/>
    <s v="Performance"/>
    <s v="SCGL"/>
    <x v="1"/>
  </r>
  <r>
    <x v="3"/>
    <s v="IT system for Mitsu Fuso"/>
    <s v="New Customer"/>
    <m/>
    <s v="Service Roll-out"/>
    <m/>
    <m/>
    <m/>
    <m/>
    <n v="1"/>
    <m/>
    <s v="M2"/>
    <s v="Simple"/>
    <s v="Y"/>
    <d v="2015-04-01T00:00:00"/>
    <x v="2"/>
    <m/>
    <d v="2015-05-01T00:00:00"/>
    <d v="2015-05-01T00:00:00"/>
    <d v="1900-01-29T00:00:00"/>
    <s v="BN Auto ID"/>
    <s v="A"/>
    <s v="Mongkolchai"/>
    <m/>
    <m/>
    <m/>
    <m/>
    <n v="0.08"/>
    <s v="1.SCGL cost saving 2,505 baht/month (employee 1 persons)"/>
    <s v="D"/>
    <m/>
    <m/>
    <s v="Co-create"/>
    <s v="Customer need"/>
    <s v="Customer"/>
    <x v="1"/>
  </r>
  <r>
    <x v="3"/>
    <s v="SCGL e Portal"/>
    <s v="New Operation"/>
    <m/>
    <s v="Service Improvement"/>
    <m/>
    <s v="AP2015"/>
    <m/>
    <m/>
    <n v="1"/>
    <m/>
    <s v="M2"/>
    <s v="Complex"/>
    <s v="Y"/>
    <d v="2015-02-01T00:00:00"/>
    <x v="2"/>
    <m/>
    <d v="2015-07-01T00:00:00"/>
    <d v="2015-07-01T00:00:00"/>
    <d v="1900-05-29T00:00:00"/>
    <s v="IT-One"/>
    <s v="A"/>
    <s v="Thaworn"/>
    <m/>
    <m/>
    <m/>
    <m/>
    <n v="4.97"/>
    <n v="0.1"/>
    <s v="C , Q"/>
    <m/>
    <m/>
    <s v="No"/>
    <s v="Performance"/>
    <s v="SD-SCGL"/>
    <x v="1"/>
  </r>
  <r>
    <x v="3"/>
    <s v="Mobille proof of delivery"/>
    <s v="New Customer"/>
    <m/>
    <s v="New Business"/>
    <m/>
    <s v="AP2015"/>
    <m/>
    <n v="1"/>
    <m/>
    <m/>
    <s v="M1"/>
    <s v="Complex"/>
    <s v="Y"/>
    <d v="2015-05-01T00:00:00"/>
    <x v="2"/>
    <m/>
    <d v="2015-07-01T00:00:00"/>
    <d v="2015-07-01T00:00:00"/>
    <d v="1900-03-01T00:00:00"/>
    <s v="G-Able"/>
    <s v="C"/>
    <s v="Mongkolchai"/>
    <m/>
    <m/>
    <m/>
    <m/>
    <n v="1"/>
    <s v="1.SCGL cost saving 160,000 baht/month_x000a_2.Customer cost saving 160,000 baht/month"/>
    <s v="Quality"/>
    <m/>
    <m/>
    <s v="No"/>
    <s v="Performance"/>
    <s v="Customer"/>
    <x v="1"/>
  </r>
  <r>
    <x v="3"/>
    <s v="Mobile app for GPS"/>
    <s v="Sustain Growth"/>
    <m/>
    <s v="HVA"/>
    <m/>
    <m/>
    <m/>
    <m/>
    <n v="1"/>
    <m/>
    <s v="M2"/>
    <s v="Simple"/>
    <s v="Y"/>
    <d v="2015-02-01T00:00:00"/>
    <x v="2"/>
    <m/>
    <d v="2015-07-01T00:00:00"/>
    <d v="2015-07-01T00:00:00"/>
    <d v="1900-05-29T00:00:00"/>
    <s v="X-Sense"/>
    <m/>
    <s v="Eakapon"/>
    <m/>
    <m/>
    <m/>
    <m/>
    <n v="0"/>
    <m/>
    <s v="D"/>
    <m/>
    <s v="-"/>
    <s v="No"/>
    <s v="Performance"/>
    <s v="SCGL"/>
    <x v="0"/>
  </r>
  <r>
    <x v="3"/>
    <s v="CPAC Net Interface"/>
    <s v="Customer Requirement"/>
    <m/>
    <s v="Service Improvement"/>
    <m/>
    <m/>
    <m/>
    <n v="1"/>
    <m/>
    <m/>
    <s v="M1"/>
    <s v="Complex"/>
    <s v="Y"/>
    <d v="2015-04-01T00:00:00"/>
    <x v="2"/>
    <m/>
    <d v="2015-08-01T00:00:00"/>
    <d v="2015-08-01T00:00:00"/>
    <d v="1900-05-01T00:00:00"/>
    <s v="IT-One"/>
    <s v="A"/>
    <s v="Thanasin"/>
    <m/>
    <m/>
    <m/>
    <m/>
    <n v="1.7"/>
    <m/>
    <m/>
    <m/>
    <s v="Combine"/>
    <s v="Co-create"/>
    <s v="Performance"/>
    <s v="Customer"/>
    <x v="1"/>
  </r>
  <r>
    <x v="3"/>
    <s v="Next Day Soiha"/>
    <m/>
    <m/>
    <m/>
    <m/>
    <m/>
    <m/>
    <m/>
    <m/>
    <m/>
    <m/>
    <s v="Simple"/>
    <s v="Y"/>
    <d v="2015-09-01T00:00:00"/>
    <x v="2"/>
    <m/>
    <d v="2015-09-01T00:00:00"/>
    <d v="2015-09-01T00:00:00"/>
    <m/>
    <m/>
    <m/>
    <m/>
    <m/>
    <m/>
    <m/>
    <m/>
    <m/>
    <m/>
    <m/>
    <m/>
    <m/>
    <s v="Co-create"/>
    <s v="Customer need"/>
    <s v="Customer"/>
    <x v="1"/>
  </r>
  <r>
    <x v="3"/>
    <s v="Next Day Amway"/>
    <m/>
    <m/>
    <m/>
    <m/>
    <m/>
    <m/>
    <m/>
    <m/>
    <m/>
    <m/>
    <s v="Simple"/>
    <s v="Y"/>
    <d v="2015-09-01T00:00:00"/>
    <x v="2"/>
    <m/>
    <d v="2015-09-01T00:00:00"/>
    <d v="2015-09-01T00:00:00"/>
    <m/>
    <m/>
    <m/>
    <m/>
    <m/>
    <m/>
    <m/>
    <m/>
    <m/>
    <m/>
    <m/>
    <m/>
    <m/>
    <s v="Co-create"/>
    <s v="Customer need"/>
    <s v="Customer"/>
    <x v="1"/>
  </r>
  <r>
    <x v="2"/>
    <s v="VMI for Affiliate Customer"/>
    <s v="Customer Requirement"/>
    <m/>
    <s v="Service Improvement"/>
    <m/>
    <m/>
    <m/>
    <n v="1"/>
    <m/>
    <m/>
    <s v="M1"/>
    <s v="Complex"/>
    <s v="Y"/>
    <d v="2015-05-01T00:00:00"/>
    <x v="2"/>
    <m/>
    <d v="2015-10-01T00:00:00"/>
    <d v="2015-10-01T00:00:00"/>
    <d v="1900-06-01T00:00:00"/>
    <s v="IT-One"/>
    <s v="A"/>
    <s v="Thanasin"/>
    <m/>
    <m/>
    <m/>
    <m/>
    <n v="4"/>
    <m/>
    <m/>
    <m/>
    <s v="Simplify"/>
    <s v="Co-create"/>
    <s v="Customer need"/>
    <s v="Customer"/>
    <x v="1"/>
  </r>
  <r>
    <x v="3"/>
    <s v="Truck Inspection"/>
    <s v="Existing Operation"/>
    <m/>
    <s v="Internal Improvement"/>
    <m/>
    <m/>
    <m/>
    <m/>
    <n v="1"/>
    <m/>
    <s v="M2"/>
    <s v="Complex"/>
    <s v="N"/>
    <d v="2015-04-01T00:00:00"/>
    <x v="2"/>
    <m/>
    <d v="2015-10-01T00:00:00"/>
    <d v="2015-10-01T00:00:00"/>
    <d v="1900-07-01T00:00:00"/>
    <s v="TBSP"/>
    <m/>
    <s v="Patricia"/>
    <m/>
    <m/>
    <m/>
    <m/>
    <m/>
    <m/>
    <m/>
    <m/>
    <m/>
    <s v="No"/>
    <s v="Performance"/>
    <s v="SCGL"/>
    <x v="1"/>
  </r>
  <r>
    <x v="3"/>
    <s v="Next Day NSR"/>
    <m/>
    <m/>
    <m/>
    <m/>
    <m/>
    <m/>
    <m/>
    <m/>
    <m/>
    <m/>
    <s v="Simple"/>
    <s v="Y"/>
    <d v="2015-10-01T00:00:00"/>
    <x v="2"/>
    <m/>
    <d v="2015-10-01T00:00:00"/>
    <d v="2015-10-01T00:00:00"/>
    <m/>
    <m/>
    <m/>
    <m/>
    <m/>
    <m/>
    <m/>
    <m/>
    <m/>
    <m/>
    <m/>
    <m/>
    <m/>
    <s v="Co-create"/>
    <s v="Customer need"/>
    <s v="Customer"/>
    <x v="0"/>
  </r>
  <r>
    <x v="3"/>
    <s v="TMS - TPE"/>
    <s v="Existing Operation"/>
    <m/>
    <s v="Internal Improvement"/>
    <m/>
    <m/>
    <m/>
    <n v="1"/>
    <m/>
    <m/>
    <s v="M1"/>
    <s v="Complex"/>
    <s v="N"/>
    <d v="2015-03-01T00:00:00"/>
    <x v="2"/>
    <m/>
    <d v="2015-11-01T00:00:00"/>
    <d v="2015-11-01T00:00:00"/>
    <d v="1900-09-01T00:00:00"/>
    <s v="IT-One"/>
    <m/>
    <s v="Eakapon"/>
    <m/>
    <m/>
    <m/>
    <m/>
    <n v="4.5"/>
    <m/>
    <s v="D"/>
    <m/>
    <s v="-"/>
    <s v="No"/>
    <s v="Performance"/>
    <s v="SCGL"/>
    <x v="1"/>
  </r>
  <r>
    <x v="3"/>
    <s v="TMS-OV: Laos"/>
    <s v="Existing Operation"/>
    <m/>
    <s v="Service Roll-out"/>
    <m/>
    <s v="AP2015"/>
    <m/>
    <n v="1"/>
    <m/>
    <m/>
    <s v="M1"/>
    <s v="Simple"/>
    <s v="Y"/>
    <d v="2015-08-01T00:00:00"/>
    <x v="2"/>
    <m/>
    <d v="2015-12-01T00:00:00"/>
    <d v="2015-12-01T00:00:00"/>
    <d v="1900-05-01T00:00:00"/>
    <s v="Self Develop"/>
    <s v="A"/>
    <s v="Sarun"/>
    <m/>
    <m/>
    <m/>
    <m/>
    <n v="0"/>
    <m/>
    <s v="D"/>
    <m/>
    <s v="Simplify"/>
    <s v="No"/>
    <s v="Performance"/>
    <s v="SCGL"/>
    <x v="1"/>
  </r>
  <r>
    <x v="3"/>
    <s v="TMS Server Upgrade"/>
    <s v="Existing Operation"/>
    <m/>
    <s v="Internal Improvement"/>
    <m/>
    <m/>
    <m/>
    <m/>
    <m/>
    <n v="1"/>
    <s v="M3"/>
    <s v="Complex"/>
    <s v="N"/>
    <d v="2015-10-01T00:00:00"/>
    <x v="1"/>
    <m/>
    <d v="2015-12-01T00:00:00"/>
    <d v="2016-01-19T00:00:00"/>
    <d v="1900-04-19T00:00:00"/>
    <s v="Nex Tech"/>
    <s v="B"/>
    <s v="Chokchai"/>
    <m/>
    <m/>
    <m/>
    <m/>
    <n v="4.5"/>
    <m/>
    <s v="C"/>
    <m/>
    <s v="Simplify"/>
    <s v="No"/>
    <s v="Performance"/>
    <s v="SD-SCGL"/>
    <x v="0"/>
  </r>
  <r>
    <x v="3"/>
    <s v="Next Day Stiebel"/>
    <m/>
    <m/>
    <m/>
    <m/>
    <m/>
    <m/>
    <m/>
    <m/>
    <m/>
    <m/>
    <s v="Simple"/>
    <s v="Y"/>
    <d v="2015-12-01T00:00:00"/>
    <x v="2"/>
    <m/>
    <d v="2015-12-01T00:00:00"/>
    <d v="2015-12-01T00:00:00"/>
    <m/>
    <m/>
    <m/>
    <m/>
    <m/>
    <m/>
    <m/>
    <m/>
    <m/>
    <m/>
    <m/>
    <m/>
    <m/>
    <s v="Co-create"/>
    <s v="Customer need"/>
    <s v="Customer"/>
    <x v="1"/>
  </r>
  <r>
    <x v="4"/>
    <s v="Next Day Zongshen"/>
    <m/>
    <m/>
    <m/>
    <m/>
    <m/>
    <m/>
    <m/>
    <m/>
    <m/>
    <m/>
    <s v="Simple"/>
    <s v="Y"/>
    <d v="2016-02-01T00:00:00"/>
    <x v="2"/>
    <m/>
    <d v="2016-02-01T00:00:00"/>
    <d v="2016-02-01T00:00:00"/>
    <m/>
    <m/>
    <m/>
    <m/>
    <m/>
    <m/>
    <m/>
    <m/>
    <m/>
    <m/>
    <m/>
    <m/>
    <m/>
    <s v="Co-create"/>
    <s v="Customer need"/>
    <s v="Customer"/>
    <x v="1"/>
  </r>
  <r>
    <x v="4"/>
    <s v="Leadtime PTT"/>
    <m/>
    <m/>
    <m/>
    <m/>
    <m/>
    <m/>
    <m/>
    <m/>
    <m/>
    <m/>
    <s v="Simple"/>
    <s v="Y"/>
    <d v="2016-03-01T00:00:00"/>
    <x v="2"/>
    <m/>
    <d v="2016-03-01T00:00:00"/>
    <d v="2016-03-01T00:00:00"/>
    <m/>
    <m/>
    <m/>
    <m/>
    <m/>
    <m/>
    <m/>
    <m/>
    <m/>
    <m/>
    <m/>
    <m/>
    <m/>
    <s v="Co-create"/>
    <s v="Customer need"/>
    <s v="Customer"/>
    <x v="1"/>
  </r>
  <r>
    <x v="4"/>
    <s v="Product Return System (Reverse Logistics System)"/>
    <s v="New Operation"/>
    <s v="on progress 2016"/>
    <s v="Service Improvement"/>
    <m/>
    <s v="AP2016"/>
    <m/>
    <m/>
    <n v="1"/>
    <m/>
    <s v="M2"/>
    <s v="Complex"/>
    <s v="Y"/>
    <s v="ม.ค-16"/>
    <x v="2"/>
    <m/>
    <d v="2016-05-01T00:00:00"/>
    <d v="2016-05-01T00:00:00"/>
    <e v="#VALUE!"/>
    <s v="BN Auto ID"/>
    <m/>
    <s v="Tanaphon"/>
    <m/>
    <m/>
    <m/>
    <m/>
    <m/>
    <m/>
    <m/>
    <m/>
    <m/>
    <s v="No"/>
    <s v="Performance"/>
    <s v="SCGL"/>
    <x v="1"/>
  </r>
  <r>
    <x v="4"/>
    <s v="CNV (CFR no VAT)"/>
    <s v="Existing Operation"/>
    <s v="on progress 2016"/>
    <s v="Internal Improvement"/>
    <m/>
    <s v="AP2016"/>
    <m/>
    <m/>
    <n v="1"/>
    <m/>
    <s v="M2"/>
    <s v="Complex"/>
    <s v="Y"/>
    <d v="2016-01-01T00:00:00"/>
    <x v="2"/>
    <m/>
    <d v="2016-05-01T00:00:00"/>
    <d v="2016-05-01T00:00:00"/>
    <d v="1900-04-30T00:00:00"/>
    <s v="IT-One"/>
    <s v="A"/>
    <s v="Thanasin"/>
    <m/>
    <m/>
    <m/>
    <m/>
    <n v="8"/>
    <m/>
    <m/>
    <m/>
    <s v="Simplify"/>
    <s v="Co-create"/>
    <s v="Performance"/>
    <s v="Customer"/>
    <x v="1"/>
  </r>
  <r>
    <x v="4"/>
    <s v="e-ISO"/>
    <m/>
    <m/>
    <s v="Internal Improvement"/>
    <m/>
    <s v="AP2016"/>
    <m/>
    <m/>
    <n v="1"/>
    <m/>
    <s v="M2"/>
    <s v="Simple"/>
    <s v="N"/>
    <d v="2016-03-01T00:00:00"/>
    <x v="1"/>
    <m/>
    <d v="2016-05-01T00:00:00"/>
    <m/>
    <n v="-42430"/>
    <m/>
    <m/>
    <s v="Papatsorn"/>
    <m/>
    <m/>
    <m/>
    <m/>
    <m/>
    <m/>
    <m/>
    <m/>
    <m/>
    <s v="No"/>
    <s v="Performance"/>
    <s v="SD-SCGL"/>
    <x v="1"/>
  </r>
  <r>
    <x v="4"/>
    <s v="SCGL GPS Interface Improvement"/>
    <m/>
    <m/>
    <s v="Internal Improvement"/>
    <m/>
    <m/>
    <m/>
    <m/>
    <m/>
    <n v="1"/>
    <s v="M3"/>
    <s v="Complex"/>
    <s v="Y"/>
    <d v="2015-03-01T00:00:00"/>
    <x v="2"/>
    <m/>
    <d v="2016-06-01T00:00:00"/>
    <d v="2016-06-01T00:00:00"/>
    <d v="1901-04-02T00:00:00"/>
    <s v="IT-One"/>
    <s v="A"/>
    <s v="Eakapon"/>
    <m/>
    <m/>
    <m/>
    <m/>
    <n v="3"/>
    <m/>
    <s v="D"/>
    <m/>
    <s v="Combine"/>
    <s v="No"/>
    <s v="Performance"/>
    <s v="SD-SCGL"/>
    <x v="0"/>
  </r>
  <r>
    <x v="4"/>
    <s v="Next Day Ware &amp; Fitting"/>
    <m/>
    <m/>
    <m/>
    <m/>
    <m/>
    <m/>
    <m/>
    <m/>
    <m/>
    <m/>
    <s v="Simple"/>
    <s v="Y"/>
    <d v="2016-06-01T00:00:00"/>
    <x v="2"/>
    <m/>
    <d v="2016-06-01T00:00:00"/>
    <d v="2016-06-01T00:00:00"/>
    <m/>
    <m/>
    <m/>
    <m/>
    <m/>
    <m/>
    <m/>
    <m/>
    <m/>
    <m/>
    <m/>
    <m/>
    <m/>
    <s v="Co-create"/>
    <s v="Customer need"/>
    <s v="Customer"/>
    <x v="1"/>
  </r>
  <r>
    <x v="4"/>
    <s v="Next Day SUBARU"/>
    <m/>
    <m/>
    <m/>
    <m/>
    <m/>
    <m/>
    <m/>
    <m/>
    <m/>
    <m/>
    <s v="Simple"/>
    <s v="Y"/>
    <d v="2016-06-01T00:00:00"/>
    <x v="2"/>
    <m/>
    <d v="2016-06-01T00:00:00"/>
    <d v="2016-06-01T00:00:00"/>
    <m/>
    <m/>
    <m/>
    <m/>
    <m/>
    <m/>
    <m/>
    <m/>
    <m/>
    <m/>
    <m/>
    <m/>
    <m/>
    <s v="Co-create"/>
    <s v="Customer need"/>
    <s v="Customer"/>
    <x v="1"/>
  </r>
  <r>
    <x v="4"/>
    <s v="Business Intelligent"/>
    <m/>
    <m/>
    <s v="Internal Improvement"/>
    <m/>
    <s v="AP2016"/>
    <s v="N"/>
    <m/>
    <m/>
    <n v="1"/>
    <s v="M3"/>
    <s v="Complex"/>
    <s v="Y"/>
    <s v="Mar-16"/>
    <x v="2"/>
    <s v="N"/>
    <d v="2016-07-01T00:00:00"/>
    <d v="2016-07-01T00:00:00"/>
    <d v="1900-05-01T00:00:00"/>
    <s v="IT-One"/>
    <s v="A"/>
    <s v="Tatthep"/>
    <m/>
    <m/>
    <m/>
    <m/>
    <s v="5MB"/>
    <m/>
    <s v="Q"/>
    <m/>
    <s v="Combine"/>
    <s v="No"/>
    <s v="Performance"/>
    <s v="SCGL"/>
    <x v="1"/>
  </r>
  <r>
    <x v="4"/>
    <s v="Leadtime Global House"/>
    <m/>
    <m/>
    <m/>
    <m/>
    <m/>
    <s v="N"/>
    <m/>
    <m/>
    <m/>
    <m/>
    <s v="Simple"/>
    <s v="Y"/>
    <d v="2016-07-01T00:00:00"/>
    <x v="2"/>
    <s v="N"/>
    <d v="2016-07-01T00:00:00"/>
    <d v="2016-07-01T00:00:00"/>
    <m/>
    <m/>
    <m/>
    <s v="Mongkolchai"/>
    <m/>
    <m/>
    <m/>
    <m/>
    <m/>
    <m/>
    <m/>
    <m/>
    <m/>
    <s v="Co-create"/>
    <s v="Customer need"/>
    <s v="Customer"/>
    <x v="1"/>
  </r>
  <r>
    <x v="4"/>
    <s v="Cross-docking system at CDC Wangnoi"/>
    <s v="New Operation"/>
    <s v="on progress 2016"/>
    <s v="Service Improvement"/>
    <m/>
    <m/>
    <m/>
    <m/>
    <n v="1"/>
    <m/>
    <s v="M2"/>
    <s v="Complex"/>
    <m/>
    <d v="2016-02-01T00:00:00"/>
    <x v="0"/>
    <m/>
    <d v="2016-08-01T00:00:00"/>
    <m/>
    <m/>
    <s v="Kasco"/>
    <m/>
    <s v="Thaworn"/>
    <m/>
    <m/>
    <m/>
    <m/>
    <n v="1.1000000000000001"/>
    <m/>
    <s v="C , Q"/>
    <m/>
    <m/>
    <s v="No"/>
    <s v="Performance"/>
    <s v="SCGL"/>
    <x v="1"/>
  </r>
  <r>
    <x v="4"/>
    <s v="Next Day Lucky Star"/>
    <m/>
    <m/>
    <m/>
    <m/>
    <m/>
    <s v="N"/>
    <m/>
    <m/>
    <m/>
    <m/>
    <s v="Simple"/>
    <s v="Y"/>
    <d v="2016-08-01T00:00:00"/>
    <x v="2"/>
    <s v="N"/>
    <d v="2016-08-01T00:00:00"/>
    <d v="2016-08-01T00:00:00"/>
    <m/>
    <m/>
    <m/>
    <s v="Nantanit"/>
    <m/>
    <m/>
    <m/>
    <m/>
    <m/>
    <m/>
    <m/>
    <m/>
    <m/>
    <s v="Co-create"/>
    <s v="Customer need"/>
    <s v="Customer"/>
    <x v="1"/>
  </r>
  <r>
    <x v="4"/>
    <s v="Next Day PTT"/>
    <m/>
    <m/>
    <m/>
    <m/>
    <m/>
    <s v="N"/>
    <m/>
    <m/>
    <m/>
    <m/>
    <s v="Simple"/>
    <m/>
    <d v="2016-08-01T00:00:00"/>
    <x v="0"/>
    <m/>
    <d v="2016-08-01T00:00:00"/>
    <m/>
    <m/>
    <m/>
    <m/>
    <m/>
    <m/>
    <m/>
    <m/>
    <m/>
    <m/>
    <m/>
    <m/>
    <m/>
    <m/>
    <s v="Co-create"/>
    <s v="Customer need"/>
    <s v="Customer"/>
    <x v="1"/>
  </r>
  <r>
    <x v="4"/>
    <s v="Medium WMS"/>
    <m/>
    <m/>
    <s v="Service Improvement"/>
    <m/>
    <s v="AP2016"/>
    <m/>
    <m/>
    <n v="1"/>
    <m/>
    <s v="M2"/>
    <s v="Complex"/>
    <m/>
    <d v="2016-03-01T00:00:00"/>
    <x v="0"/>
    <m/>
    <d v="2016-10-01T00:00:00"/>
    <m/>
    <m/>
    <s v="FulFill"/>
    <m/>
    <s v="Thaworn"/>
    <m/>
    <m/>
    <m/>
    <m/>
    <n v="1.2"/>
    <m/>
    <s v="Q"/>
    <m/>
    <m/>
    <s v="No"/>
    <s v="Performance"/>
    <s v="SCGL"/>
    <x v="0"/>
  </r>
  <r>
    <x v="4"/>
    <s v="Supply Chain Visibility"/>
    <m/>
    <m/>
    <s v="Service Improvement"/>
    <m/>
    <s v="AP2016"/>
    <m/>
    <m/>
    <n v="1"/>
    <m/>
    <s v="M2"/>
    <s v="Complex"/>
    <m/>
    <d v="2016-04-01T00:00:00"/>
    <x v="0"/>
    <m/>
    <d v="2016-10-01T00:00:00"/>
    <m/>
    <n v="-42461"/>
    <s v="ABL"/>
    <m/>
    <s v="Eakapon"/>
    <m/>
    <m/>
    <m/>
    <m/>
    <m/>
    <m/>
    <m/>
    <m/>
    <m/>
    <s v="No"/>
    <s v="Customer need"/>
    <s v="SCGL"/>
    <x v="1"/>
  </r>
  <r>
    <x v="4"/>
    <s v="Carrier Management System"/>
    <m/>
    <m/>
    <s v="Internal Improvement"/>
    <m/>
    <m/>
    <m/>
    <m/>
    <n v="1"/>
    <m/>
    <s v="M2"/>
    <s v="Complex"/>
    <m/>
    <m/>
    <x v="0"/>
    <m/>
    <d v="2016-11-01T00:00:00"/>
    <m/>
    <d v="1899-12-30T00:00:00"/>
    <m/>
    <m/>
    <s v="Nantanit"/>
    <m/>
    <m/>
    <m/>
    <m/>
    <n v="4.49"/>
    <s v="15960 per month"/>
    <s v="Q"/>
    <m/>
    <m/>
    <s v="No"/>
    <s v="Customer need"/>
    <s v="SCGL"/>
    <x v="1"/>
  </r>
  <r>
    <x v="4"/>
    <s v="System Integration with TCG"/>
    <s v="Customer Requirement"/>
    <s v="on progress 2016"/>
    <s v="Service Improvement"/>
    <m/>
    <m/>
    <m/>
    <n v="1"/>
    <m/>
    <m/>
    <s v="M1"/>
    <s v="Complex"/>
    <m/>
    <d v="2016-09-01T00:00:00"/>
    <x v="0"/>
    <m/>
    <d v="2016-12-01T00:00:00"/>
    <m/>
    <n v="-42614"/>
    <s v="Self Develop"/>
    <m/>
    <s v="Tatthep"/>
    <m/>
    <m/>
    <m/>
    <m/>
    <m/>
    <m/>
    <m/>
    <m/>
    <m/>
    <s v="Co-create"/>
    <s v="Customer need"/>
    <s v="Customer"/>
    <x v="1"/>
  </r>
  <r>
    <x v="4"/>
    <s v="IT-Oversea System Platform"/>
    <m/>
    <m/>
    <s v="Service Roll-out"/>
    <m/>
    <m/>
    <m/>
    <m/>
    <n v="1"/>
    <m/>
    <s v="M2"/>
    <s v="Complex"/>
    <m/>
    <d v="2016-06-16T00:00:00"/>
    <x v="0"/>
    <m/>
    <d v="2016-12-01T00:00:00"/>
    <m/>
    <m/>
    <s v="Self Develop"/>
    <m/>
    <s v="Sarun"/>
    <m/>
    <m/>
    <m/>
    <m/>
    <m/>
    <m/>
    <m/>
    <m/>
    <m/>
    <s v="No"/>
    <s v="Performance"/>
    <s v="SCGL"/>
    <x v="1"/>
  </r>
  <r>
    <x v="4"/>
    <s v="VMI-Cement Bulk for Dealer"/>
    <m/>
    <m/>
    <s v="Service Improvement"/>
    <m/>
    <s v="AP2016"/>
    <m/>
    <n v="1"/>
    <m/>
    <m/>
    <s v="M1"/>
    <s v="Complex"/>
    <m/>
    <d v="2016-01-01T00:00:00"/>
    <x v="0"/>
    <m/>
    <d v="2016-12-01T00:00:00"/>
    <m/>
    <m/>
    <m/>
    <m/>
    <s v="Thanasin"/>
    <m/>
    <m/>
    <m/>
    <m/>
    <m/>
    <m/>
    <m/>
    <m/>
    <s v="Simplify"/>
    <s v="Co-create"/>
    <s v="Customer need"/>
    <s v="Customer"/>
    <x v="1"/>
  </r>
  <r>
    <x v="4"/>
    <s v="Import-Export Visibility Platform - Bright &amp; Shine Project"/>
    <m/>
    <m/>
    <s v="Service Improvement"/>
    <m/>
    <s v="AP2016"/>
    <m/>
    <m/>
    <n v="1"/>
    <m/>
    <s v="M2"/>
    <s v="Complex"/>
    <m/>
    <d v="2016-02-01T00:00:00"/>
    <x v="0"/>
    <m/>
    <d v="2017-01-01T00:00:00"/>
    <m/>
    <m/>
    <s v="IT-One"/>
    <s v="B"/>
    <s v="Nattawut"/>
    <m/>
    <m/>
    <m/>
    <m/>
    <n v="4.0999999999999996"/>
    <m/>
    <s v="Q"/>
    <m/>
    <m/>
    <s v="Co-create"/>
    <s v="Customer need"/>
    <s v="Customer"/>
    <x v="1"/>
  </r>
  <r>
    <x v="4"/>
    <s v="Consolidate Platform"/>
    <m/>
    <m/>
    <s v="Internal Improvement"/>
    <m/>
    <s v="AP2016"/>
    <m/>
    <m/>
    <n v="1"/>
    <m/>
    <s v="M2"/>
    <s v="Complex"/>
    <m/>
    <d v="2016-08-01T00:00:00"/>
    <x v="0"/>
    <m/>
    <d v="2017-01-01T00:00:00"/>
    <m/>
    <m/>
    <s v="ABL"/>
    <m/>
    <s v="Pakamon"/>
    <m/>
    <m/>
    <m/>
    <m/>
    <n v="0.93"/>
    <s v="1.SCGL cost saving 3,900 baht/month/Hub"/>
    <s v="Q"/>
    <m/>
    <m/>
    <s v="No"/>
    <s v="Performance"/>
    <s v="SCGL"/>
    <x v="1"/>
  </r>
  <r>
    <x v="4"/>
    <s v="Logistics e-Commerce"/>
    <m/>
    <m/>
    <s v="New Business"/>
    <m/>
    <m/>
    <m/>
    <m/>
    <n v="1"/>
    <m/>
    <s v="M2"/>
    <s v="Complex"/>
    <m/>
    <d v="2016-10-01T00:00:00"/>
    <x v="0"/>
    <m/>
    <d v="2017-04-01T00:00:00"/>
    <m/>
    <m/>
    <s v="TBC"/>
    <m/>
    <s v="Mongkolchai"/>
    <m/>
    <m/>
    <m/>
    <m/>
    <m/>
    <m/>
    <s v="D"/>
    <m/>
    <m/>
    <s v="No"/>
    <s v="Customer need"/>
    <s v="SCGL"/>
    <x v="1"/>
  </r>
  <r>
    <x v="2"/>
    <s v="Automate report: Operation"/>
    <s v="Existing Operation"/>
    <m/>
    <s v="Internal Improvement"/>
    <m/>
    <m/>
    <s v="N"/>
    <n v="1"/>
    <m/>
    <m/>
    <s v="M1"/>
    <s v="Simple"/>
    <s v="N"/>
    <m/>
    <x v="2"/>
    <m/>
    <d v="2014-07-01T00:00:00"/>
    <d v="2014-07-01T00:00:00"/>
    <d v="2014-07-01T00:00:00"/>
    <m/>
    <m/>
    <s v="Tatthep"/>
    <m/>
    <m/>
    <m/>
    <m/>
    <m/>
    <m/>
    <m/>
    <m/>
    <m/>
    <m/>
    <m/>
    <m/>
    <x v="0"/>
  </r>
  <r>
    <x v="2"/>
    <s v="Transportation Web for Lao"/>
    <s v="Existing Operation"/>
    <m/>
    <s v="Internal Improvement"/>
    <m/>
    <m/>
    <m/>
    <n v="1"/>
    <m/>
    <m/>
    <s v="M1"/>
    <s v="Simple"/>
    <s v="Y"/>
    <s v="Cancel"/>
    <x v="2"/>
    <m/>
    <d v="2014-11-01T00:00:00"/>
    <d v="2014-11-01T00:00:00"/>
    <m/>
    <s v="Self Develop"/>
    <m/>
    <s v="Sarun"/>
    <m/>
    <m/>
    <m/>
    <m/>
    <n v="0"/>
    <m/>
    <m/>
    <m/>
    <m/>
    <s v="No"/>
    <s v="Performance"/>
    <s v="SCGL"/>
    <x v="0"/>
  </r>
  <r>
    <x v="4"/>
    <s v="Leadtime Idemitsu"/>
    <m/>
    <m/>
    <m/>
    <m/>
    <m/>
    <m/>
    <m/>
    <m/>
    <m/>
    <m/>
    <s v="Simple"/>
    <s v="Y"/>
    <m/>
    <x v="2"/>
    <m/>
    <d v="2016-02-01T00:00:00"/>
    <d v="2016-02-01T00:00:00"/>
    <m/>
    <m/>
    <m/>
    <s v="Mongkolchai"/>
    <m/>
    <m/>
    <m/>
    <m/>
    <m/>
    <m/>
    <m/>
    <m/>
    <m/>
    <s v="Co-create"/>
    <s v="Customer need"/>
    <s v="Customer"/>
    <x v="1"/>
  </r>
  <r>
    <x v="4"/>
    <s v="TROK Rongmeuang"/>
    <m/>
    <m/>
    <m/>
    <m/>
    <m/>
    <s v="N"/>
    <m/>
    <m/>
    <m/>
    <m/>
    <s v="Simple"/>
    <s v="Y"/>
    <m/>
    <x v="2"/>
    <s v="N"/>
    <d v="2016-08-01T00:00:00"/>
    <d v="2016-08-01T00:00:00"/>
    <m/>
    <m/>
    <m/>
    <s v="Pakamon"/>
    <m/>
    <m/>
    <m/>
    <m/>
    <m/>
    <m/>
    <m/>
    <m/>
    <m/>
    <s v="No"/>
    <s v="Customer need"/>
    <s v="SCGL"/>
    <x v="1"/>
  </r>
  <r>
    <x v="4"/>
    <s v="SCGL KPI Web"/>
    <m/>
    <m/>
    <m/>
    <m/>
    <m/>
    <s v="N"/>
    <m/>
    <m/>
    <m/>
    <m/>
    <s v="Complex"/>
    <m/>
    <m/>
    <x v="0"/>
    <m/>
    <d v="2016-08-01T00:00:00"/>
    <m/>
    <m/>
    <m/>
    <m/>
    <s v="Saranachon"/>
    <m/>
    <m/>
    <m/>
    <m/>
    <m/>
    <m/>
    <m/>
    <m/>
    <m/>
    <s v="No"/>
    <m/>
    <s v="SCGL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F11" firstHeaderRow="1" firstDataRow="2" firstDataCol="1"/>
  <pivotFields count="12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0"/>
        <item x="2"/>
        <item x="1"/>
        <item x="3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roject" fld="1" subtotal="count" showDataAs="percentOfRow" baseField="0" baseItem="2" numFmtId="1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11" firstHeaderRow="1" firstDataRow="2" firstDataCol="1" rowPageCount="1" colPageCount="1"/>
  <pivotFields count="1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axis="axisPage" multipleItemSelectionAllowed="1" showAll="0">
      <items count="5">
        <item h="1" x="2"/>
        <item h="1" x="1"/>
        <item x="0"/>
        <item x="3"/>
        <item t="default"/>
      </items>
    </pivotField>
    <pivotField axis="axisCol" showAll="0">
      <items count="5">
        <item x="1"/>
        <item x="2"/>
        <item x="0"/>
        <item x="3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3"/>
  </colFields>
  <colItems count="4">
    <i>
      <x v="1"/>
    </i>
    <i>
      <x v="2"/>
    </i>
    <i>
      <x v="3"/>
    </i>
    <i t="grand">
      <x/>
    </i>
  </colItems>
  <pageFields count="1">
    <pageField fld="12" hier="-1"/>
  </pageFields>
  <dataFields count="1">
    <dataField name="Count of Project" fld="1" subtotal="count" baseField="0" baseItem="0"/>
  </dataFields>
  <formats count="7">
    <format dxfId="39">
      <pivotArea collapsedLevelsAreSubtotals="1" fieldPosition="0">
        <references count="1">
          <reference field="0" count="5">
            <x v="0"/>
            <x v="1"/>
            <x v="2"/>
            <x v="3"/>
            <x v="4"/>
          </reference>
        </references>
      </pivotArea>
    </format>
    <format dxfId="38">
      <pivotArea field="0" type="button" dataOnly="0" labelOnly="1" outline="0" axis="axisRow" fieldPosition="0"/>
    </format>
    <format dxfId="37">
      <pivotArea dataOnly="0" labelOnly="1" fieldPosition="0">
        <references count="1">
          <reference field="0" count="5">
            <x v="0"/>
            <x v="1"/>
            <x v="2"/>
            <x v="3"/>
            <x v="4"/>
          </reference>
        </references>
      </pivotArea>
    </format>
    <format dxfId="36">
      <pivotArea dataOnly="0" labelOnly="1" fieldPosition="0">
        <references count="1">
          <reference field="13" count="0"/>
        </references>
      </pivotArea>
    </format>
    <format dxfId="35">
      <pivotArea dataOnly="0" labelOnly="1" grandCol="1" outline="0" fieldPosition="0"/>
    </format>
    <format dxfId="34">
      <pivotArea grandRow="1" outline="0" collapsedLevelsAreSubtotals="1" fieldPosition="0"/>
    </format>
    <format dxfId="3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 chartFormat="13">
  <location ref="A3:F9" firstHeaderRow="1" firstDataRow="2" firstDataCol="1"/>
  <pivotFields count="36">
    <pivotField axis="axisRow" showAll="0">
      <items count="6">
        <item x="0"/>
        <item x="1"/>
        <item x="2"/>
        <item x="3"/>
        <item n="2016-H1"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1"/>
        <item x="4"/>
        <item x="2"/>
        <item x="3"/>
        <item h="1" x="5"/>
        <item h="1" x="0"/>
        <item t="default"/>
      </items>
    </pivotField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Fields count="1">
    <field x="3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roject" fld="1" subtotal="count" baseField="0" baseItem="0"/>
  </dataFields>
  <formats count="1">
    <format dxfId="30">
      <pivotArea type="all" dataOnly="0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5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5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 chartFormat="3">
  <location ref="H3:M9" firstHeaderRow="1" firstDataRow="2" firstDataCol="1"/>
  <pivotFields count="36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1"/>
        <item x="4"/>
        <item x="2"/>
        <item x="3"/>
        <item h="1" x="5"/>
        <item h="1" x="0"/>
        <item t="default"/>
      </items>
    </pivotField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Fields count="1">
    <field x="3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roject" fld="1" subtotal="count" showDataAs="percentOfRow" baseField="0" baseItem="1" numFmtId="10"/>
  </dataFields>
  <formats count="2">
    <format dxfId="32">
      <pivotArea collapsedLevelsAreSubtotals="1" fieldPosition="0">
        <references count="2">
          <reference field="0" count="4">
            <x v="1"/>
            <x v="2"/>
            <x v="3"/>
            <x v="4"/>
          </reference>
          <reference field="35" count="0" selected="0"/>
        </references>
      </pivotArea>
    </format>
    <format dxfId="31">
      <pivotArea type="all" dataOnly="0" outline="0" fieldPosition="0"/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5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5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5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3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3">
  <location ref="A3:C7" firstHeaderRow="0" firstDataRow="1" firstDataCol="1" rowPageCount="1" colPageCount="1"/>
  <pivotFields count="36">
    <pivotField axis="axisRow" showAll="0">
      <items count="6">
        <item h="1" x="0"/>
        <item h="1" x="1"/>
        <item x="2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2"/>
        <item x="1"/>
        <item x="0"/>
      </items>
    </pivotField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dataField="1" multipleItemSelectionAllowed="1" showAll="0"/>
  </pivotFields>
  <rowFields count="1">
    <field x="0"/>
  </rowFields>
  <rowItems count="4"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15" hier="-1"/>
  </pageFields>
  <dataFields count="2">
    <dataField name="Count of Project" fld="1" subtotal="count" baseField="0" baseItem="0"/>
    <dataField name="Count of Collaborative" fld="35" subtotal="count" baseField="0" baseItem="0"/>
  </dataFields>
  <chartFormats count="4">
    <chartFormat chart="22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5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2">
  <location ref="A3:E7" firstHeaderRow="1" firstDataRow="2" firstDataCol="1"/>
  <pivotFields count="45">
    <pivotField axis="axisRow" showAll="0">
      <items count="6">
        <item h="1" x="0"/>
        <item h="1" x="1"/>
        <item h="1" x="2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2"/>
        <item x="3"/>
        <item x="0"/>
        <item t="default"/>
      </items>
    </pivotField>
  </pivotFields>
  <rowFields count="1">
    <field x="0"/>
  </rowFields>
  <rowItems count="3">
    <i>
      <x v="3"/>
    </i>
    <i>
      <x v="4"/>
    </i>
    <i t="grand">
      <x/>
    </i>
  </rowItems>
  <colFields count="1">
    <field x="44"/>
  </colFields>
  <colItems count="4">
    <i>
      <x/>
    </i>
    <i>
      <x v="1"/>
    </i>
    <i>
      <x v="2"/>
    </i>
    <i t="grand">
      <x/>
    </i>
  </colItems>
  <dataFields count="1">
    <dataField name="Count of Project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H16:K21" firstHeaderRow="1" firstDataRow="2" firstDataCol="1" rowPageCount="1" colPageCount="1"/>
  <pivotFields count="16">
    <pivotField axis="axisRow" showAll="0">
      <items count="6">
        <item h="1" x="0"/>
        <item h="1" x="1"/>
        <item x="2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Col" showAll="0">
      <items count="5">
        <item x="1"/>
        <item x="2"/>
        <item h="1" m="1" x="3"/>
        <item h="1" x="0"/>
        <item t="default"/>
      </items>
    </pivotField>
    <pivotField showAll="0"/>
    <pivotField showAll="0"/>
  </pivotFields>
  <rowFields count="1">
    <field x="0"/>
  </rowFields>
  <rowItems count="4"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pageFields count="1">
    <pageField fld="7" hier="-1"/>
  </pageFields>
  <dataFields count="1">
    <dataField name="Count of Project" fld="1" subtotal="count" baseField="0" baseItem="2"/>
  </dataFields>
  <formats count="1">
    <format dxfId="24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3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H3:K8" firstHeaderRow="1" firstDataRow="2" firstDataCol="1" rowPageCount="1" colPageCount="1"/>
  <pivotFields count="16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1"/>
        <item h="1" x="0"/>
        <item t="default"/>
      </items>
    </pivotField>
  </pivotFields>
  <rowFields count="1">
    <field x="0"/>
  </rowFields>
  <rowItems count="4">
    <i>
      <x v="2"/>
    </i>
    <i>
      <x v="3"/>
    </i>
    <i>
      <x v="4"/>
    </i>
    <i t="grand">
      <x/>
    </i>
  </rowItems>
  <colFields count="1">
    <field x="15"/>
  </colFields>
  <colItems count="3">
    <i>
      <x/>
    </i>
    <i>
      <x v="1"/>
    </i>
    <i t="grand">
      <x/>
    </i>
  </colItems>
  <pageFields count="1">
    <pageField fld="7" hier="-1"/>
  </pageFields>
  <dataFields count="1">
    <dataField name="Count of Project" fld="1" subtotal="count" baseField="0" baseItem="2"/>
  </dataFields>
  <formats count="1">
    <format dxfId="25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6:D23" firstHeaderRow="1" firstDataRow="2" firstDataCol="1" rowPageCount="1" colPageCount="1"/>
  <pivotFields count="16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Col" showAll="0">
      <items count="5">
        <item x="1"/>
        <item x="2"/>
        <item h="1" m="1" x="3"/>
        <item h="1" x="0"/>
        <item t="default"/>
      </items>
    </pivotField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pageFields count="1">
    <pageField fld="7" hier="-1"/>
  </pageFields>
  <dataFields count="1">
    <dataField name="Count of Project" fld="1" subtotal="count" showDataAs="percentOfRow" baseField="0" baseItem="2" numFmtId="10"/>
  </dataFields>
  <formats count="2">
    <format dxfId="27">
      <pivotArea type="all" dataOnly="0" outline="0" fieldPosition="0"/>
    </format>
    <format dxfId="26">
      <pivotArea outline="0" collapsedLevelsAreSubtotals="1" fieldPosition="0">
        <references count="1">
          <reference field="13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10" firstHeaderRow="1" firstDataRow="2" firstDataCol="1" rowPageCount="1" colPageCount="1"/>
  <pivotFields count="16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4">
    <i>
      <x/>
    </i>
    <i>
      <x v="1"/>
    </i>
    <i>
      <x v="2"/>
    </i>
    <i t="grand">
      <x/>
    </i>
  </colItems>
  <pageFields count="1">
    <pageField fld="7" hier="-1"/>
  </pageFields>
  <dataFields count="1">
    <dataField name="Count of Project" fld="1" subtotal="count" showDataAs="percentOfRow" baseField="0" baseItem="2" numFmtId="10"/>
  </dataFields>
  <formats count="2">
    <format dxfId="29">
      <pivotArea type="all" dataOnly="0" outline="0" fieldPosition="0"/>
    </format>
    <format dxfId="28">
      <pivotArea outline="0" collapsedLevelsAreSubtotals="1" fieldPosition="0">
        <references count="1">
          <reference field="15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5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1">
  <location ref="AV17:AZ22" firstHeaderRow="1" firstDataRow="2" firstDataCol="1" rowPageCount="1" colPageCount="1"/>
  <pivotFields count="36">
    <pivotField axis="axisRow" showAll="0">
      <items count="6">
        <item h="1" x="0"/>
        <item h="1" x="1"/>
        <item x="2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defaultSubtotal="0">
      <items count="3">
        <item x="2"/>
        <item x="1"/>
        <item x="0"/>
      </items>
    </pivotField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axis="axisPage" multipleItemSelectionAllowed="1" showAll="0">
      <items count="3">
        <item x="1"/>
        <item h="1" x="0"/>
        <item t="default"/>
      </items>
    </pivotField>
  </pivotFields>
  <rowFields count="1">
    <field x="0"/>
  </rowFields>
  <rowItems count="4">
    <i>
      <x v="2"/>
    </i>
    <i>
      <x v="3"/>
    </i>
    <i>
      <x v="4"/>
    </i>
    <i t="grand">
      <x/>
    </i>
  </rowItems>
  <colFields count="1">
    <field x="15"/>
  </colFields>
  <colItems count="4">
    <i>
      <x/>
    </i>
    <i>
      <x v="1"/>
    </i>
    <i>
      <x v="2"/>
    </i>
    <i t="grand">
      <x/>
    </i>
  </colItems>
  <pageFields count="1">
    <pageField fld="35" hier="-1"/>
  </pageFields>
  <dataFields count="1">
    <dataField name="Count of Project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5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5" count="1" selected="0">
            <x v="1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 chartFormat="3">
  <location ref="A3:G11" firstHeaderRow="1" firstDataRow="2" firstDataCol="1"/>
  <pivotFields count="3"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dataField="1" compact="0" outline="0" showAll="0"/>
    <pivotField axis="axisCol" compact="0" outline="0" showAll="0" defaultSubtotal="0">
      <items count="5">
        <item x="1"/>
        <item x="3"/>
        <item x="4"/>
        <item x="0"/>
        <item x="2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Project" fld="1" subtotal="count" baseField="0" baseItem="5"/>
  </dataFields>
  <formats count="1">
    <format dxfId="23">
      <pivotArea dataOnly="0" labelOnly="1" outline="0" fieldPosition="0">
        <references count="1">
          <reference field="0" count="6">
            <x v="0"/>
            <x v="1"/>
            <x v="2"/>
            <x v="3"/>
            <x v="4"/>
            <x v="5"/>
          </reference>
        </references>
      </pivotArea>
    </format>
  </formats>
  <chartFormats count="1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6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 chartFormat="1">
  <location ref="AR163:AW173" firstHeaderRow="1" firstDataRow="2" firstDataCol="2"/>
  <pivotFields count="14">
    <pivotField axis="axisRow" compact="0" outline="0" showAll="0" defaultSubtotal="0">
      <items count="7">
        <item h="1" x="0"/>
        <item h="1" x="1"/>
        <item h="1" x="2"/>
        <item x="3"/>
        <item x="4"/>
        <item x="6"/>
        <item x="5"/>
      </items>
    </pivotField>
    <pivotField dataField="1" compact="0" outline="0" showAll="0"/>
    <pivotField compact="0" outline="0" showAll="0"/>
    <pivotField compact="0" outline="0" showAll="0"/>
    <pivotField axis="axisRow" compact="0" outline="0" showAll="0">
      <items count="10">
        <item m="1" x="3"/>
        <item x="1"/>
        <item m="1" x="8"/>
        <item x="2"/>
        <item m="1" x="6"/>
        <item m="1" x="4"/>
        <item m="1" x="7"/>
        <item m="1" x="5"/>
        <item x="0"/>
        <item t="default"/>
      </items>
    </pivotField>
    <pivotField compact="0" outline="0" showAll="0" defaultSubtotal="0"/>
    <pivotField axis="axisCol" compact="0" outline="0" multipleItemSelectionAllowed="1" showAll="0">
      <items count="5">
        <item x="2"/>
        <item x="3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</pivotFields>
  <rowFields count="2">
    <field x="0"/>
    <field x="4"/>
  </rowFields>
  <rowItems count="9">
    <i>
      <x v="3"/>
      <x v="1"/>
    </i>
    <i r="1">
      <x v="3"/>
    </i>
    <i>
      <x v="4"/>
      <x v="1"/>
    </i>
    <i r="1">
      <x v="3"/>
    </i>
    <i>
      <x v="5"/>
      <x v="1"/>
    </i>
    <i r="1">
      <x v="3"/>
    </i>
    <i>
      <x v="6"/>
      <x v="1"/>
    </i>
    <i r="1">
      <x v="3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Count of Projec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8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1:I14" firstHeaderRow="1" firstDataRow="2" firstDataCol="1"/>
  <pivotFields count="3"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t="default"/>
      </items>
    </pivotField>
    <pivotField axis="axisCol" showAll="0">
      <items count="5">
        <item x="2"/>
        <item x="1"/>
        <item x="0"/>
        <item m="1" x="3"/>
        <item t="default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System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0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5">
  <location ref="A3:C9" firstHeaderRow="1" firstDataRow="2" firstDataCol="1"/>
  <pivotFields count="49">
    <pivotField axis="axisRow" showAll="0">
      <items count="6">
        <item h="1"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axis="axisCol" dataField="1" showAll="0">
      <items count="4">
        <item x="1"/>
        <item h="1" x="2"/>
        <item h="1" x="0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Fields count="1">
    <field x="32"/>
  </colFields>
  <colItems count="2">
    <i>
      <x/>
    </i>
    <i t="grand">
      <x/>
    </i>
  </colItems>
  <dataFields count="1">
    <dataField name="Count of  Co-create(2.1.1)" fld="32" subtotal="count" baseField="0" baseItem="0"/>
  </dataFields>
  <chartFormats count="2">
    <chartFormat chart="0" format="5" series="1">
      <pivotArea type="data" outline="0" fieldPosition="0">
        <references count="1">
          <reference field="32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 chartFormat="11">
  <location ref="A29:E35" firstHeaderRow="1" firstDataRow="2" firstDataCol="1"/>
  <pivotFields count="49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 sortType="descending" defaultSubtotal="0">
      <items count="4">
        <item h="1" x="0"/>
        <item x="2"/>
        <item x="1"/>
        <item x="3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Fields count="1">
    <field x="34"/>
  </colFields>
  <colItems count="4">
    <i>
      <x v="1"/>
    </i>
    <i>
      <x v="2"/>
    </i>
    <i>
      <x v="3"/>
    </i>
    <i t="grand">
      <x/>
    </i>
  </colItems>
  <dataFields count="1">
    <dataField name="Count of  Co-create(2.1.1)" fld="32" subtotal="count" showDataAs="percentOfRow" baseField="0" baseItem="1" numFmtId="9"/>
  </dataFields>
  <formats count="1">
    <format dxfId="6">
      <pivotArea outline="0" collapsedLevelsAreSubtotals="1" fieldPosition="0"/>
    </format>
  </formats>
  <chartFormats count="17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 chartFormat="10">
  <location ref="A3:E9" firstHeaderRow="1" firstDataRow="2" firstDataCol="1"/>
  <pivotFields count="49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sortType="descending" defaultSubtotal="0">
      <items count="4">
        <item h="1" x="0"/>
        <item x="2"/>
        <item x="1"/>
        <item x="3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Fields count="1">
    <field x="34"/>
  </colFields>
  <colItems count="4">
    <i>
      <x v="1"/>
    </i>
    <i>
      <x v="2"/>
    </i>
    <i>
      <x v="3"/>
    </i>
    <i t="grand">
      <x/>
    </i>
  </colItems>
  <dataFields count="1">
    <dataField name="Count of Customer / SCGL Need" fld="34" subtotal="count" baseField="0" baseItem="0"/>
  </dataFields>
  <chartFormats count="6">
    <chartFormat chart="2" format="8" series="1">
      <pivotArea type="data" outline="0" fieldPosition="0">
        <references count="1">
          <reference field="34" count="1" selected="0">
            <x v="1"/>
          </reference>
        </references>
      </pivotArea>
    </chartFormat>
    <chartFormat chart="2" format="9" series="1">
      <pivotArea type="data" outline="0" fieldPosition="0">
        <references count="1">
          <reference field="34" count="1" selected="0">
            <x v="2"/>
          </reference>
        </references>
      </pivotArea>
    </chartFormat>
    <chartFormat chart="2" format="10" series="1">
      <pivotArea type="data" outline="0" fieldPosition="0">
        <references count="1">
          <reference field="34" count="1" selected="0">
            <x v="3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3:F8" firstHeaderRow="1" firstDataRow="2" firstDataCol="1"/>
  <pivotFields count="49"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3"/>
        <item x="1"/>
        <item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4"/>
  </rowFields>
  <rowItems count="4">
    <i>
      <x/>
    </i>
    <i>
      <x v="1"/>
    </i>
    <i>
      <x v="2"/>
    </i>
    <i t="grand">
      <x/>
    </i>
  </rowItems>
  <colFields count="1">
    <field x="0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Customer / SCGL Need" fld="34" subtotal="count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dataOnly="0" labelOnly="1" fieldPosition="0">
        <references count="1">
          <reference field="34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0" count="4">
            <x v="1"/>
            <x v="2"/>
            <x v="3"/>
            <x v="4"/>
          </reference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4" displayName="Table14" ref="AD47:AQ147" totalsRowShown="0" headerRowDxfId="22" dataDxfId="21">
  <autoFilter ref="AD47:AQ147"/>
  <tableColumns count="14">
    <tableColumn id="1" name="Year" dataDxfId="20"/>
    <tableColumn id="2" name="Project" dataDxfId="19"/>
    <tableColumn id="3" name="Value Type of Project" dataDxfId="18"/>
    <tableColumn id="4" name="Column1" dataDxfId="17"/>
    <tableColumn id="12" name="Team" dataDxfId="16"/>
    <tableColumn id="5" name="Team2" dataDxfId="15"/>
    <tableColumn id="6" name="Success/Failed" dataDxfId="14"/>
    <tableColumn id="7" name="Q" dataDxfId="13"/>
    <tableColumn id="8" name="C" dataDxfId="12"/>
    <tableColumn id="9" name="D" dataDxfId="11"/>
    <tableColumn id="10" name="Remarks" dataDxfId="10"/>
    <tableColumn id="11" name="Enhance to be Platform" dataDxfId="9"/>
    <tableColumn id="13" name="Column2" dataDxfId="8"/>
    <tableColumn id="14" name="Column3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6" Type="http://schemas.openxmlformats.org/officeDocument/2006/relationships/table" Target="../tables/table1.xm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M24" sqref="M24"/>
    </sheetView>
  </sheetViews>
  <sheetFormatPr defaultRowHeight="15"/>
  <cols>
    <col min="1" max="1" width="15.42578125" customWidth="1"/>
    <col min="2" max="2" width="16.28515625" bestFit="1" customWidth="1"/>
    <col min="3" max="5" width="7.7109375" customWidth="1"/>
    <col min="6" max="6" width="11.28515625" bestFit="1" customWidth="1"/>
  </cols>
  <sheetData>
    <row r="3" spans="1:6">
      <c r="A3" s="16" t="s">
        <v>163</v>
      </c>
      <c r="B3" s="16" t="s">
        <v>159</v>
      </c>
    </row>
    <row r="4" spans="1:6">
      <c r="A4" s="16" t="s">
        <v>162</v>
      </c>
      <c r="B4" t="s">
        <v>137</v>
      </c>
      <c r="C4" t="s">
        <v>138</v>
      </c>
      <c r="D4" t="s">
        <v>139</v>
      </c>
      <c r="E4" t="s">
        <v>160</v>
      </c>
      <c r="F4" t="s">
        <v>161</v>
      </c>
    </row>
    <row r="5" spans="1:6">
      <c r="A5" s="17">
        <v>2012</v>
      </c>
      <c r="B5" s="19">
        <v>0.6</v>
      </c>
      <c r="C5" s="19">
        <v>0.3</v>
      </c>
      <c r="D5" s="19">
        <v>0.1</v>
      </c>
      <c r="E5" s="19">
        <v>0</v>
      </c>
      <c r="F5" s="19">
        <v>1</v>
      </c>
    </row>
    <row r="6" spans="1:6">
      <c r="A6" s="17">
        <v>2013</v>
      </c>
      <c r="B6" s="19">
        <v>0.42857142857142855</v>
      </c>
      <c r="C6" s="19">
        <v>0.5</v>
      </c>
      <c r="D6" s="19">
        <v>7.1428571428571425E-2</v>
      </c>
      <c r="E6" s="19">
        <v>0</v>
      </c>
      <c r="F6" s="19">
        <v>1</v>
      </c>
    </row>
    <row r="7" spans="1:6">
      <c r="A7" s="17">
        <v>2014</v>
      </c>
      <c r="B7" s="19">
        <v>0.73333333333333328</v>
      </c>
      <c r="C7" s="19">
        <v>0.2</v>
      </c>
      <c r="D7" s="19">
        <v>6.6666666666666666E-2</v>
      </c>
      <c r="E7" s="19">
        <v>0</v>
      </c>
      <c r="F7" s="19">
        <v>1</v>
      </c>
    </row>
    <row r="8" spans="1:6">
      <c r="A8" s="17">
        <v>2015</v>
      </c>
      <c r="B8" s="19">
        <v>0.5</v>
      </c>
      <c r="C8" s="19">
        <v>0.44444444444444442</v>
      </c>
      <c r="D8" s="19">
        <v>5.5555555555555552E-2</v>
      </c>
      <c r="E8" s="19">
        <v>0</v>
      </c>
      <c r="F8" s="19">
        <v>1</v>
      </c>
    </row>
    <row r="9" spans="1:6">
      <c r="A9" s="17">
        <v>2016</v>
      </c>
      <c r="B9" s="19">
        <v>9.0909090909090912E-2</v>
      </c>
      <c r="C9" s="19">
        <v>0.72727272727272729</v>
      </c>
      <c r="D9" s="19">
        <v>0.18181818181818182</v>
      </c>
      <c r="E9" s="19">
        <v>0</v>
      </c>
      <c r="F9" s="19">
        <v>1</v>
      </c>
    </row>
    <row r="10" spans="1:6">
      <c r="A10" s="17" t="s">
        <v>160</v>
      </c>
      <c r="B10" s="19" t="e">
        <v>#DIV/0!</v>
      </c>
      <c r="C10" s="19" t="e">
        <v>#DIV/0!</v>
      </c>
      <c r="D10" s="19" t="e">
        <v>#DIV/0!</v>
      </c>
      <c r="E10" s="19" t="e">
        <v>#DIV/0!</v>
      </c>
      <c r="F10" s="19" t="e">
        <v>#DIV/0!</v>
      </c>
    </row>
    <row r="11" spans="1:6">
      <c r="A11" s="17" t="s">
        <v>161</v>
      </c>
      <c r="B11" s="19">
        <v>0.48529411764705882</v>
      </c>
      <c r="C11" s="19">
        <v>0.4264705882352941</v>
      </c>
      <c r="D11" s="19">
        <v>8.8235294117647065E-2</v>
      </c>
      <c r="E11" s="19">
        <v>0</v>
      </c>
      <c r="F11" s="19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1" sqref="B21"/>
    </sheetView>
  </sheetViews>
  <sheetFormatPr defaultRowHeight="15"/>
  <cols>
    <col min="1" max="1" width="16" customWidth="1"/>
    <col min="2" max="2" width="17.85546875" bestFit="1" customWidth="1"/>
    <col min="3" max="3" width="3" customWidth="1"/>
    <col min="4" max="4" width="6.28515625" customWidth="1"/>
    <col min="5" max="6" width="10" customWidth="1"/>
    <col min="7" max="7" width="2.140625" customWidth="1"/>
    <col min="8" max="8" width="7.28515625" customWidth="1"/>
    <col min="9" max="9" width="13.85546875" bestFit="1" customWidth="1"/>
    <col min="10" max="10" width="9" customWidth="1"/>
    <col min="11" max="11" width="2.140625" customWidth="1"/>
    <col min="12" max="12" width="7.28515625" customWidth="1"/>
    <col min="13" max="13" width="12" bestFit="1" customWidth="1"/>
    <col min="15" max="15" width="12.140625" bestFit="1" customWidth="1"/>
    <col min="16" max="16" width="11.28515625" bestFit="1" customWidth="1"/>
  </cols>
  <sheetData>
    <row r="1" spans="1:5">
      <c r="A1" s="16" t="s">
        <v>246</v>
      </c>
      <c r="B1" t="s">
        <v>250</v>
      </c>
    </row>
    <row r="3" spans="1:5">
      <c r="A3" s="16" t="s">
        <v>163</v>
      </c>
      <c r="B3" s="16" t="s">
        <v>159</v>
      </c>
    </row>
    <row r="4" spans="1:5">
      <c r="A4" s="65" t="s">
        <v>162</v>
      </c>
      <c r="B4" s="1" t="s">
        <v>23</v>
      </c>
      <c r="C4" s="1" t="s">
        <v>5</v>
      </c>
      <c r="D4" s="1" t="s">
        <v>160</v>
      </c>
      <c r="E4" s="1" t="s">
        <v>161</v>
      </c>
    </row>
    <row r="5" spans="1:5">
      <c r="A5" s="66">
        <v>2012</v>
      </c>
      <c r="B5" s="67"/>
      <c r="C5" s="67">
        <v>4</v>
      </c>
      <c r="D5" s="67"/>
      <c r="E5" s="67">
        <v>4</v>
      </c>
    </row>
    <row r="6" spans="1:5">
      <c r="A6" s="66">
        <v>2013</v>
      </c>
      <c r="B6" s="67"/>
      <c r="C6" s="67">
        <v>6</v>
      </c>
      <c r="D6" s="67"/>
      <c r="E6" s="67">
        <v>6</v>
      </c>
    </row>
    <row r="7" spans="1:5">
      <c r="A7" s="66">
        <v>2014</v>
      </c>
      <c r="B7" s="67">
        <v>1</v>
      </c>
      <c r="C7" s="67">
        <v>5</v>
      </c>
      <c r="D7" s="67"/>
      <c r="E7" s="67">
        <v>6</v>
      </c>
    </row>
    <row r="8" spans="1:5">
      <c r="A8" s="66">
        <v>2015</v>
      </c>
      <c r="B8" s="67"/>
      <c r="C8" s="67">
        <v>7</v>
      </c>
      <c r="D8" s="67"/>
      <c r="E8" s="67">
        <v>7</v>
      </c>
    </row>
    <row r="9" spans="1:5">
      <c r="A9" s="66">
        <v>2016</v>
      </c>
      <c r="B9" s="67"/>
      <c r="C9" s="67"/>
      <c r="D9" s="67">
        <v>1</v>
      </c>
      <c r="E9" s="67">
        <v>1</v>
      </c>
    </row>
    <row r="10" spans="1:5">
      <c r="A10" s="17" t="s">
        <v>160</v>
      </c>
      <c r="B10" s="18"/>
      <c r="C10" s="18"/>
      <c r="D10" s="18"/>
      <c r="E10" s="18"/>
    </row>
    <row r="11" spans="1:5">
      <c r="A11" s="66" t="s">
        <v>161</v>
      </c>
      <c r="B11" s="67">
        <v>1</v>
      </c>
      <c r="C11" s="67">
        <v>22</v>
      </c>
      <c r="D11" s="67">
        <v>1</v>
      </c>
      <c r="E11" s="67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topLeftCell="A7" zoomScale="120" zoomScaleNormal="120" workbookViewId="0">
      <selection activeCell="G17" sqref="G17"/>
    </sheetView>
  </sheetViews>
  <sheetFormatPr defaultRowHeight="15"/>
  <cols>
    <col min="1" max="2" width="14.85546875" customWidth="1"/>
    <col min="3" max="3" width="8.42578125" customWidth="1"/>
    <col min="4" max="4" width="7.5703125" customWidth="1"/>
    <col min="5" max="5" width="10.140625" customWidth="1"/>
    <col min="6" max="6" width="11.140625" customWidth="1"/>
    <col min="7" max="7" width="8.85546875" customWidth="1"/>
    <col min="8" max="8" width="14.85546875" bestFit="1" customWidth="1"/>
    <col min="9" max="9" width="14.85546875" customWidth="1"/>
    <col min="10" max="10" width="8.42578125" customWidth="1"/>
    <col min="11" max="11" width="7.5703125" customWidth="1"/>
    <col min="12" max="12" width="10.140625" customWidth="1"/>
    <col min="13" max="13" width="11.140625" customWidth="1"/>
    <col min="14" max="14" width="8.85546875" customWidth="1"/>
    <col min="15" max="15" width="8.140625" customWidth="1"/>
    <col min="16" max="16" width="10.7109375" customWidth="1"/>
    <col min="17" max="17" width="11.42578125" bestFit="1" customWidth="1"/>
    <col min="18" max="18" width="8.140625" customWidth="1"/>
    <col min="19" max="19" width="10.5703125" bestFit="1" customWidth="1"/>
    <col min="20" max="20" width="9.85546875" bestFit="1" customWidth="1"/>
    <col min="21" max="21" width="11.28515625" bestFit="1" customWidth="1"/>
  </cols>
  <sheetData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7">
      <c r="A3" s="65" t="s">
        <v>163</v>
      </c>
      <c r="B3" s="65" t="s">
        <v>159</v>
      </c>
      <c r="C3" s="1"/>
      <c r="D3" s="1"/>
      <c r="E3" s="1"/>
      <c r="F3" s="1"/>
      <c r="G3" s="1"/>
      <c r="H3" s="65" t="s">
        <v>163</v>
      </c>
      <c r="I3" s="65" t="s">
        <v>159</v>
      </c>
      <c r="J3" s="1"/>
      <c r="K3" s="1"/>
      <c r="L3" s="1"/>
      <c r="M3" s="1"/>
    </row>
    <row r="4" spans="1:17">
      <c r="A4" s="65" t="s">
        <v>162</v>
      </c>
      <c r="B4" s="1" t="s">
        <v>260</v>
      </c>
      <c r="C4" s="1" t="s">
        <v>261</v>
      </c>
      <c r="D4" s="1" t="s">
        <v>263</v>
      </c>
      <c r="E4" s="1" t="s">
        <v>262</v>
      </c>
      <c r="F4" s="1" t="s">
        <v>161</v>
      </c>
      <c r="G4" s="1"/>
      <c r="H4" s="65" t="s">
        <v>162</v>
      </c>
      <c r="I4" s="1" t="s">
        <v>260</v>
      </c>
      <c r="J4" s="1" t="s">
        <v>261</v>
      </c>
      <c r="K4" s="1" t="s">
        <v>263</v>
      </c>
      <c r="L4" s="1" t="s">
        <v>262</v>
      </c>
      <c r="M4" s="1" t="s">
        <v>161</v>
      </c>
    </row>
    <row r="5" spans="1:17">
      <c r="A5" s="66">
        <v>2013</v>
      </c>
      <c r="B5" s="67">
        <v>5</v>
      </c>
      <c r="C5" s="67">
        <v>3</v>
      </c>
      <c r="D5" s="67">
        <v>3</v>
      </c>
      <c r="E5" s="67">
        <v>1</v>
      </c>
      <c r="F5" s="67">
        <v>12</v>
      </c>
      <c r="G5" s="1"/>
      <c r="H5" s="66">
        <v>2013</v>
      </c>
      <c r="I5" s="70">
        <v>0.41666666666666669</v>
      </c>
      <c r="J5" s="70">
        <v>0.25</v>
      </c>
      <c r="K5" s="70">
        <v>0.25</v>
      </c>
      <c r="L5" s="70">
        <v>8.3333333333333329E-2</v>
      </c>
      <c r="M5" s="71">
        <v>1</v>
      </c>
    </row>
    <row r="6" spans="1:17">
      <c r="A6" s="66">
        <v>2014</v>
      </c>
      <c r="B6" s="67">
        <v>3</v>
      </c>
      <c r="C6" s="67">
        <v>5</v>
      </c>
      <c r="D6" s="67">
        <v>4</v>
      </c>
      <c r="E6" s="67">
        <v>3</v>
      </c>
      <c r="F6" s="67">
        <v>15</v>
      </c>
      <c r="G6" s="1"/>
      <c r="H6" s="66">
        <v>2014</v>
      </c>
      <c r="I6" s="70">
        <v>0.2</v>
      </c>
      <c r="J6" s="70">
        <v>0.33333333333333331</v>
      </c>
      <c r="K6" s="70">
        <v>0.26666666666666666</v>
      </c>
      <c r="L6" s="70">
        <v>0.2</v>
      </c>
      <c r="M6" s="71">
        <v>1</v>
      </c>
    </row>
    <row r="7" spans="1:17">
      <c r="A7" s="66">
        <v>2015</v>
      </c>
      <c r="B7" s="67">
        <v>3</v>
      </c>
      <c r="C7" s="67">
        <v>3</v>
      </c>
      <c r="D7" s="67">
        <v>4</v>
      </c>
      <c r="E7" s="67">
        <v>4</v>
      </c>
      <c r="F7" s="67">
        <v>14</v>
      </c>
      <c r="G7" s="1"/>
      <c r="H7" s="66">
        <v>2015</v>
      </c>
      <c r="I7" s="70">
        <v>0.21428571428571427</v>
      </c>
      <c r="J7" s="70">
        <v>0.21428571428571427</v>
      </c>
      <c r="K7" s="70">
        <v>0.2857142857142857</v>
      </c>
      <c r="L7" s="70">
        <v>0.2857142857142857</v>
      </c>
      <c r="M7" s="71">
        <v>1</v>
      </c>
    </row>
    <row r="8" spans="1:17">
      <c r="A8" s="66" t="s">
        <v>372</v>
      </c>
      <c r="B8" s="67">
        <v>3</v>
      </c>
      <c r="C8" s="67">
        <v>4</v>
      </c>
      <c r="D8" s="67">
        <v>7</v>
      </c>
      <c r="E8" s="67">
        <v>1</v>
      </c>
      <c r="F8" s="67">
        <v>15</v>
      </c>
      <c r="G8" s="1"/>
      <c r="H8" s="66">
        <v>2016</v>
      </c>
      <c r="I8" s="70">
        <v>0.2</v>
      </c>
      <c r="J8" s="70">
        <v>0.26666666666666666</v>
      </c>
      <c r="K8" s="70">
        <v>0.46666666666666667</v>
      </c>
      <c r="L8" s="70">
        <v>6.6666666666666666E-2</v>
      </c>
      <c r="M8" s="71">
        <v>1</v>
      </c>
    </row>
    <row r="9" spans="1:17">
      <c r="A9" s="66" t="s">
        <v>161</v>
      </c>
      <c r="B9" s="67">
        <v>14</v>
      </c>
      <c r="C9" s="67">
        <v>15</v>
      </c>
      <c r="D9" s="67">
        <v>18</v>
      </c>
      <c r="E9" s="67">
        <v>9</v>
      </c>
      <c r="F9" s="67">
        <v>56</v>
      </c>
      <c r="G9" s="1"/>
      <c r="H9" s="66" t="s">
        <v>161</v>
      </c>
      <c r="I9" s="71">
        <v>0.25</v>
      </c>
      <c r="J9" s="71">
        <v>0.26785714285714285</v>
      </c>
      <c r="K9" s="71">
        <v>0.32142857142857145</v>
      </c>
      <c r="L9" s="71">
        <v>0.16071428571428573</v>
      </c>
      <c r="M9" s="71">
        <v>1</v>
      </c>
    </row>
    <row r="10" spans="1:17">
      <c r="C10" t="s">
        <v>265</v>
      </c>
    </row>
    <row r="14" spans="1:17">
      <c r="Q14">
        <v>2200000</v>
      </c>
    </row>
    <row r="15" spans="1:17">
      <c r="Q15">
        <v>96000</v>
      </c>
    </row>
    <row r="16" spans="1:17">
      <c r="Q16">
        <f>Q14-Q15</f>
        <v>2104000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S16"/>
  <sheetViews>
    <sheetView topLeftCell="J1" workbookViewId="0">
      <selection activeCell="Q28" sqref="Q28"/>
    </sheetView>
  </sheetViews>
  <sheetFormatPr defaultRowHeight="15"/>
  <cols>
    <col min="1" max="1" width="13.140625" customWidth="1"/>
    <col min="2" max="2" width="18" bestFit="1" customWidth="1"/>
    <col min="3" max="3" width="21.7109375" bestFit="1" customWidth="1"/>
    <col min="4" max="4" width="19.7109375" bestFit="1" customWidth="1"/>
    <col min="5" max="5" width="11.28515625" bestFit="1" customWidth="1"/>
  </cols>
  <sheetData>
    <row r="1" spans="1:19">
      <c r="A1" s="16" t="s">
        <v>468</v>
      </c>
      <c r="B1" t="s">
        <v>471</v>
      </c>
    </row>
    <row r="3" spans="1:19">
      <c r="A3" s="16" t="s">
        <v>162</v>
      </c>
      <c r="B3" t="s">
        <v>163</v>
      </c>
      <c r="C3" t="s">
        <v>539</v>
      </c>
    </row>
    <row r="4" spans="1:19">
      <c r="A4" s="17">
        <v>2014</v>
      </c>
      <c r="B4" s="18">
        <v>15</v>
      </c>
      <c r="C4" s="18">
        <v>11</v>
      </c>
    </row>
    <row r="5" spans="1:19">
      <c r="A5" s="17">
        <v>2015</v>
      </c>
      <c r="B5" s="18">
        <v>18</v>
      </c>
      <c r="C5" s="18">
        <v>14</v>
      </c>
    </row>
    <row r="6" spans="1:19">
      <c r="A6" s="17">
        <v>2016</v>
      </c>
      <c r="B6" s="18">
        <v>25</v>
      </c>
      <c r="C6" s="18">
        <v>22</v>
      </c>
      <c r="Q6">
        <v>11</v>
      </c>
      <c r="R6">
        <v>15</v>
      </c>
      <c r="S6">
        <f>Q6/R6</f>
        <v>0.73333333333333328</v>
      </c>
    </row>
    <row r="7" spans="1:19">
      <c r="A7" s="17" t="s">
        <v>161</v>
      </c>
      <c r="B7" s="18">
        <v>58</v>
      </c>
      <c r="C7" s="18">
        <v>47</v>
      </c>
      <c r="Q7">
        <v>14</v>
      </c>
      <c r="R7">
        <v>18</v>
      </c>
      <c r="S7">
        <f t="shared" ref="S7:S8" si="0">Q7/R7</f>
        <v>0.77777777777777779</v>
      </c>
    </row>
    <row r="8" spans="1:19">
      <c r="Q8">
        <v>22</v>
      </c>
      <c r="R8">
        <v>25</v>
      </c>
      <c r="S8">
        <f t="shared" si="0"/>
        <v>0.88</v>
      </c>
    </row>
    <row r="12" spans="1:19">
      <c r="A12" s="258"/>
      <c r="B12" s="1" t="s">
        <v>540</v>
      </c>
      <c r="C12" s="1" t="s">
        <v>541</v>
      </c>
      <c r="D12" s="1" t="s">
        <v>543</v>
      </c>
    </row>
    <row r="13" spans="1:19">
      <c r="A13" s="258">
        <v>2014</v>
      </c>
      <c r="B13" s="1">
        <v>11</v>
      </c>
      <c r="C13" s="1">
        <v>4</v>
      </c>
      <c r="D13" s="259">
        <f>B13/SUM(B13:C13)</f>
        <v>0.73333333333333328</v>
      </c>
    </row>
    <row r="14" spans="1:19">
      <c r="A14" s="258">
        <v>2015</v>
      </c>
      <c r="B14" s="1">
        <v>14</v>
      </c>
      <c r="C14" s="1">
        <v>4</v>
      </c>
      <c r="D14" s="259">
        <f t="shared" ref="D14:D15" si="1">B14/SUM(B14:C14)</f>
        <v>0.77777777777777779</v>
      </c>
    </row>
    <row r="15" spans="1:19">
      <c r="A15" s="258">
        <v>2016</v>
      </c>
      <c r="B15" s="1">
        <v>22</v>
      </c>
      <c r="C15" s="1">
        <v>3</v>
      </c>
      <c r="D15" s="259">
        <f t="shared" si="1"/>
        <v>0.88</v>
      </c>
    </row>
    <row r="16" spans="1:19">
      <c r="A16" s="1"/>
      <c r="B16" s="1"/>
      <c r="C16" s="1"/>
      <c r="D16" s="1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"/>
  <sheetViews>
    <sheetView zoomScale="90" zoomScaleNormal="90" workbookViewId="0">
      <selection activeCell="N6" sqref="N6"/>
    </sheetView>
  </sheetViews>
  <sheetFormatPr defaultRowHeight="15"/>
  <cols>
    <col min="1" max="1" width="15.42578125" bestFit="1" customWidth="1"/>
    <col min="2" max="2" width="16.28515625" bestFit="1" customWidth="1"/>
    <col min="3" max="3" width="6" customWidth="1"/>
    <col min="4" max="4" width="7.42578125" customWidth="1"/>
    <col min="5" max="6" width="11.28515625" bestFit="1" customWidth="1"/>
    <col min="11" max="11" width="11" bestFit="1" customWidth="1"/>
  </cols>
  <sheetData>
    <row r="3" spans="1:11">
      <c r="A3" s="16" t="s">
        <v>163</v>
      </c>
      <c r="B3" s="16" t="s">
        <v>159</v>
      </c>
    </row>
    <row r="4" spans="1:11">
      <c r="A4" s="16" t="s">
        <v>162</v>
      </c>
      <c r="B4" t="s">
        <v>289</v>
      </c>
      <c r="C4" t="s">
        <v>288</v>
      </c>
      <c r="D4" t="s">
        <v>290</v>
      </c>
      <c r="E4" t="s">
        <v>161</v>
      </c>
      <c r="K4" t="s">
        <v>293</v>
      </c>
    </row>
    <row r="5" spans="1:11">
      <c r="A5" s="17">
        <v>2015</v>
      </c>
      <c r="B5" s="18">
        <v>3</v>
      </c>
      <c r="C5" s="18">
        <v>3</v>
      </c>
      <c r="D5" s="18">
        <v>12</v>
      </c>
      <c r="E5" s="18">
        <v>18</v>
      </c>
      <c r="J5">
        <v>2015</v>
      </c>
      <c r="K5">
        <v>1</v>
      </c>
    </row>
    <row r="6" spans="1:11">
      <c r="A6" s="17">
        <v>2016</v>
      </c>
      <c r="B6" s="18">
        <v>2</v>
      </c>
      <c r="C6" s="18">
        <v>3</v>
      </c>
      <c r="D6" s="18">
        <v>20</v>
      </c>
      <c r="E6" s="18">
        <v>25</v>
      </c>
      <c r="J6">
        <v>2016</v>
      </c>
      <c r="K6">
        <v>3</v>
      </c>
    </row>
    <row r="7" spans="1:11">
      <c r="A7" s="17" t="s">
        <v>161</v>
      </c>
      <c r="B7" s="18">
        <v>5</v>
      </c>
      <c r="C7" s="18">
        <v>6</v>
      </c>
      <c r="D7" s="18">
        <v>32</v>
      </c>
      <c r="E7" s="18">
        <v>43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B20" sqref="B20"/>
    </sheetView>
  </sheetViews>
  <sheetFormatPr defaultRowHeight="12.75"/>
  <cols>
    <col min="1" max="1" width="13.85546875" style="1" customWidth="1"/>
    <col min="2" max="2" width="14.5703125" style="1" customWidth="1"/>
    <col min="3" max="3" width="5.7109375" style="1" customWidth="1"/>
    <col min="4" max="4" width="10" style="1" bestFit="1" customWidth="1"/>
    <col min="5" max="5" width="10" style="1" customWidth="1"/>
    <col min="6" max="7" width="3.28515625" style="1" customWidth="1"/>
    <col min="8" max="8" width="13.85546875" style="1" bestFit="1" customWidth="1"/>
    <col min="9" max="9" width="14.5703125" style="1" customWidth="1"/>
    <col min="10" max="10" width="2.28515625" style="1" customWidth="1"/>
    <col min="11" max="11" width="10" style="1" customWidth="1"/>
    <col min="12" max="12" width="7.85546875" style="1" customWidth="1"/>
    <col min="13" max="13" width="6.5703125" style="1" customWidth="1"/>
    <col min="14" max="16" width="10" style="1" customWidth="1"/>
    <col min="17" max="16384" width="9.140625" style="1"/>
  </cols>
  <sheetData>
    <row r="1" spans="1:16">
      <c r="A1" s="65" t="s">
        <v>121</v>
      </c>
      <c r="B1" s="1" t="s">
        <v>471</v>
      </c>
      <c r="H1" s="65" t="s">
        <v>121</v>
      </c>
      <c r="I1" s="1" t="s">
        <v>471</v>
      </c>
    </row>
    <row r="2" spans="1:16">
      <c r="A2" s="189" t="s">
        <v>468</v>
      </c>
      <c r="H2" s="189" t="s">
        <v>468</v>
      </c>
    </row>
    <row r="3" spans="1:16" ht="15">
      <c r="A3" s="65" t="s">
        <v>163</v>
      </c>
      <c r="B3" s="65" t="s">
        <v>159</v>
      </c>
      <c r="H3" s="65" t="s">
        <v>163</v>
      </c>
      <c r="I3" s="65" t="s">
        <v>159</v>
      </c>
      <c r="L3"/>
      <c r="M3"/>
      <c r="N3"/>
      <c r="O3"/>
    </row>
    <row r="4" spans="1:16" ht="15">
      <c r="A4" s="65" t="s">
        <v>162</v>
      </c>
      <c r="B4" s="1" t="s">
        <v>5</v>
      </c>
      <c r="C4" s="1" t="s">
        <v>23</v>
      </c>
      <c r="D4" s="1" t="s">
        <v>160</v>
      </c>
      <c r="E4" s="1" t="s">
        <v>161</v>
      </c>
      <c r="H4" s="65" t="s">
        <v>162</v>
      </c>
      <c r="I4" s="1" t="s">
        <v>5</v>
      </c>
      <c r="J4" s="1" t="s">
        <v>23</v>
      </c>
      <c r="K4" s="1" t="s">
        <v>161</v>
      </c>
      <c r="L4"/>
      <c r="M4"/>
      <c r="N4"/>
      <c r="O4"/>
    </row>
    <row r="5" spans="1:16" ht="15">
      <c r="A5" s="66">
        <v>2012</v>
      </c>
      <c r="B5" s="190">
        <v>0</v>
      </c>
      <c r="C5" s="190">
        <v>0</v>
      </c>
      <c r="D5" s="190">
        <v>1</v>
      </c>
      <c r="E5" s="71">
        <v>1</v>
      </c>
      <c r="F5" s="71"/>
      <c r="G5" s="71"/>
      <c r="H5" s="66">
        <v>2014</v>
      </c>
      <c r="I5" s="67">
        <v>12</v>
      </c>
      <c r="J5" s="67">
        <v>3</v>
      </c>
      <c r="K5" s="67">
        <v>15</v>
      </c>
      <c r="L5"/>
      <c r="M5"/>
      <c r="N5"/>
      <c r="O5"/>
    </row>
    <row r="6" spans="1:16" ht="15">
      <c r="A6" s="66">
        <v>2013</v>
      </c>
      <c r="B6" s="190">
        <v>0</v>
      </c>
      <c r="C6" s="190">
        <v>0</v>
      </c>
      <c r="D6" s="190">
        <v>1</v>
      </c>
      <c r="E6" s="71">
        <v>1</v>
      </c>
      <c r="F6" s="71"/>
      <c r="G6" s="71"/>
      <c r="H6" s="66">
        <v>2015</v>
      </c>
      <c r="I6" s="67">
        <v>16</v>
      </c>
      <c r="J6" s="67">
        <v>2</v>
      </c>
      <c r="K6" s="67">
        <v>18</v>
      </c>
      <c r="L6"/>
      <c r="M6"/>
      <c r="N6"/>
      <c r="O6"/>
    </row>
    <row r="7" spans="1:16" ht="15">
      <c r="A7" s="66">
        <v>2014</v>
      </c>
      <c r="B7" s="190">
        <v>0.8</v>
      </c>
      <c r="C7" s="190">
        <v>0.2</v>
      </c>
      <c r="D7" s="190">
        <v>0</v>
      </c>
      <c r="E7" s="71">
        <v>1</v>
      </c>
      <c r="F7" s="71"/>
      <c r="G7" s="71"/>
      <c r="H7" s="66">
        <v>2016</v>
      </c>
      <c r="I7" s="67">
        <v>12</v>
      </c>
      <c r="J7" s="67">
        <v>1</v>
      </c>
      <c r="K7" s="67">
        <v>13</v>
      </c>
      <c r="L7"/>
      <c r="M7"/>
      <c r="N7"/>
      <c r="O7"/>
    </row>
    <row r="8" spans="1:16" ht="15">
      <c r="A8" s="66">
        <v>2015</v>
      </c>
      <c r="B8" s="190">
        <v>0.88888888888888884</v>
      </c>
      <c r="C8" s="190">
        <v>0.1111111111111111</v>
      </c>
      <c r="D8" s="190">
        <v>0</v>
      </c>
      <c r="E8" s="71">
        <v>1</v>
      </c>
      <c r="F8" s="71"/>
      <c r="G8" s="71"/>
      <c r="H8" s="66" t="s">
        <v>161</v>
      </c>
      <c r="I8" s="67">
        <v>40</v>
      </c>
      <c r="J8" s="67">
        <v>6</v>
      </c>
      <c r="K8" s="67">
        <v>46</v>
      </c>
      <c r="L8"/>
      <c r="M8"/>
      <c r="N8"/>
      <c r="O8"/>
    </row>
    <row r="9" spans="1:16" ht="15">
      <c r="A9" s="66">
        <v>2016</v>
      </c>
      <c r="B9" s="190">
        <v>0.5</v>
      </c>
      <c r="C9" s="190">
        <v>4.1666666666666664E-2</v>
      </c>
      <c r="D9" s="190">
        <v>0.45833333333333331</v>
      </c>
      <c r="E9" s="71">
        <v>1</v>
      </c>
      <c r="F9" s="71"/>
      <c r="G9" s="71"/>
      <c r="H9"/>
      <c r="I9"/>
      <c r="J9"/>
      <c r="K9"/>
      <c r="L9"/>
      <c r="M9"/>
      <c r="N9"/>
      <c r="O9"/>
    </row>
    <row r="10" spans="1:16">
      <c r="A10" s="66" t="s">
        <v>161</v>
      </c>
      <c r="B10" s="190">
        <v>0.45977011494252873</v>
      </c>
      <c r="C10" s="190">
        <v>6.8965517241379309E-2</v>
      </c>
      <c r="D10" s="190">
        <v>0.47126436781609193</v>
      </c>
      <c r="E10" s="71">
        <v>1</v>
      </c>
      <c r="F10" s="71"/>
      <c r="G10" s="71"/>
    </row>
    <row r="14" spans="1:16">
      <c r="A14" s="65" t="s">
        <v>121</v>
      </c>
      <c r="B14" s="1" t="s">
        <v>250</v>
      </c>
      <c r="H14" s="65" t="s">
        <v>121</v>
      </c>
      <c r="I14" s="1" t="s">
        <v>471</v>
      </c>
    </row>
    <row r="15" spans="1:16">
      <c r="A15" s="189" t="s">
        <v>249</v>
      </c>
      <c r="H15" s="189" t="s">
        <v>249</v>
      </c>
    </row>
    <row r="16" spans="1:16" ht="15">
      <c r="A16" s="65" t="s">
        <v>163</v>
      </c>
      <c r="B16" s="65" t="s">
        <v>159</v>
      </c>
      <c r="H16" s="65" t="s">
        <v>163</v>
      </c>
      <c r="I16" s="65" t="s">
        <v>159</v>
      </c>
      <c r="L16"/>
      <c r="M16"/>
      <c r="N16"/>
      <c r="O16"/>
      <c r="P16"/>
    </row>
    <row r="17" spans="1:16" ht="15">
      <c r="A17" s="65" t="s">
        <v>162</v>
      </c>
      <c r="B17" s="1" t="s">
        <v>5</v>
      </c>
      <c r="C17" s="1" t="s">
        <v>23</v>
      </c>
      <c r="D17" s="1" t="s">
        <v>161</v>
      </c>
      <c r="H17" s="65" t="s">
        <v>162</v>
      </c>
      <c r="I17" s="1" t="s">
        <v>5</v>
      </c>
      <c r="J17" s="1" t="s">
        <v>23</v>
      </c>
      <c r="K17" s="1" t="s">
        <v>161</v>
      </c>
      <c r="L17"/>
      <c r="M17"/>
      <c r="N17"/>
      <c r="O17"/>
      <c r="P17"/>
    </row>
    <row r="18" spans="1:16" ht="15">
      <c r="A18" s="66">
        <v>2012</v>
      </c>
      <c r="B18" s="190">
        <v>0.875</v>
      </c>
      <c r="C18" s="190">
        <v>0.125</v>
      </c>
      <c r="D18" s="71">
        <v>1</v>
      </c>
      <c r="H18" s="66">
        <v>2014</v>
      </c>
      <c r="I18" s="67">
        <v>11</v>
      </c>
      <c r="J18" s="67">
        <v>4</v>
      </c>
      <c r="K18" s="67">
        <v>15</v>
      </c>
      <c r="L18"/>
      <c r="M18"/>
      <c r="N18"/>
      <c r="O18"/>
      <c r="P18"/>
    </row>
    <row r="19" spans="1:16" ht="15">
      <c r="A19" s="66">
        <v>2013</v>
      </c>
      <c r="B19" s="190">
        <v>0.90909090909090906</v>
      </c>
      <c r="C19" s="190">
        <v>9.0909090909090912E-2</v>
      </c>
      <c r="D19" s="71">
        <v>1</v>
      </c>
      <c r="H19" s="66">
        <v>2015</v>
      </c>
      <c r="I19" s="67">
        <v>14</v>
      </c>
      <c r="J19" s="67">
        <v>4</v>
      </c>
      <c r="K19" s="67">
        <v>18</v>
      </c>
      <c r="L19"/>
      <c r="M19"/>
      <c r="N19"/>
      <c r="O19"/>
      <c r="P19"/>
    </row>
    <row r="20" spans="1:16" ht="15">
      <c r="A20" s="66">
        <v>2014</v>
      </c>
      <c r="B20" s="190">
        <v>0.7857142857142857</v>
      </c>
      <c r="C20" s="190">
        <v>0.21428571428571427</v>
      </c>
      <c r="D20" s="71">
        <v>1</v>
      </c>
      <c r="H20" s="66">
        <v>2016</v>
      </c>
      <c r="I20" s="67">
        <v>12</v>
      </c>
      <c r="J20" s="67">
        <v>1</v>
      </c>
      <c r="K20" s="67">
        <v>13</v>
      </c>
      <c r="L20"/>
      <c r="M20"/>
      <c r="N20"/>
      <c r="O20"/>
      <c r="P20"/>
    </row>
    <row r="21" spans="1:16" ht="15">
      <c r="A21" s="66">
        <v>2015</v>
      </c>
      <c r="B21" s="190">
        <v>0.77777777777777779</v>
      </c>
      <c r="C21" s="190">
        <v>0.22222222222222221</v>
      </c>
      <c r="D21" s="71">
        <v>1</v>
      </c>
      <c r="H21" s="66" t="s">
        <v>161</v>
      </c>
      <c r="I21" s="67">
        <v>37</v>
      </c>
      <c r="J21" s="67">
        <v>9</v>
      </c>
      <c r="K21" s="67">
        <v>46</v>
      </c>
      <c r="L21"/>
      <c r="M21"/>
      <c r="N21"/>
      <c r="O21"/>
      <c r="P21"/>
    </row>
    <row r="22" spans="1:16" ht="15">
      <c r="A22" s="66">
        <v>2016</v>
      </c>
      <c r="B22" s="190">
        <v>0.88888888888888884</v>
      </c>
      <c r="C22" s="190">
        <v>0.1111111111111111</v>
      </c>
      <c r="D22" s="71">
        <v>1</v>
      </c>
      <c r="H22"/>
      <c r="I22"/>
      <c r="J22"/>
      <c r="K22"/>
      <c r="L22"/>
      <c r="M22"/>
      <c r="N22"/>
      <c r="O22"/>
      <c r="P22"/>
    </row>
    <row r="23" spans="1:16" ht="15">
      <c r="A23" s="66" t="s">
        <v>161</v>
      </c>
      <c r="B23" s="190">
        <v>0.83333333333333337</v>
      </c>
      <c r="C23" s="190">
        <v>0.16666666666666666</v>
      </c>
      <c r="D23" s="71">
        <v>1</v>
      </c>
      <c r="H23"/>
      <c r="I23"/>
      <c r="J23"/>
      <c r="K23"/>
      <c r="L23"/>
      <c r="M23"/>
      <c r="N23"/>
      <c r="O23"/>
      <c r="P23"/>
    </row>
    <row r="24" spans="1:16" ht="15">
      <c r="H24"/>
      <c r="I24"/>
      <c r="J24"/>
      <c r="K24"/>
      <c r="L24"/>
      <c r="M24"/>
      <c r="N24"/>
      <c r="O24"/>
      <c r="P24"/>
    </row>
  </sheetData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BH196"/>
  <sheetViews>
    <sheetView topLeftCell="U18" zoomScale="70" zoomScaleNormal="70" workbookViewId="0">
      <selection activeCell="Z29" sqref="Z29"/>
    </sheetView>
  </sheetViews>
  <sheetFormatPr defaultRowHeight="15"/>
  <cols>
    <col min="1" max="1" width="15.42578125" customWidth="1"/>
    <col min="2" max="2" width="22.42578125" customWidth="1"/>
    <col min="3" max="3" width="17.5703125" bestFit="1" customWidth="1"/>
    <col min="4" max="4" width="14.28515625" bestFit="1" customWidth="1"/>
    <col min="5" max="6" width="14.7109375" bestFit="1" customWidth="1"/>
    <col min="7" max="7" width="11.28515625" customWidth="1"/>
    <col min="8" max="8" width="7.28515625" customWidth="1"/>
    <col min="9" max="9" width="11.28515625" bestFit="1" customWidth="1"/>
    <col min="15" max="15" width="17.28515625" customWidth="1"/>
    <col min="16" max="16" width="18.42578125" bestFit="1" customWidth="1"/>
    <col min="22" max="22" width="5.85546875" bestFit="1" customWidth="1"/>
    <col min="23" max="23" width="20.5703125" bestFit="1" customWidth="1"/>
    <col min="24" max="24" width="22.28515625" customWidth="1"/>
    <col min="25" max="25" width="22.140625" bestFit="1" customWidth="1"/>
    <col min="26" max="26" width="15.7109375" customWidth="1"/>
    <col min="27" max="27" width="17" bestFit="1" customWidth="1"/>
    <col min="28" max="28" width="17.140625" bestFit="1" customWidth="1"/>
    <col min="29" max="29" width="18" customWidth="1"/>
    <col min="30" max="30" width="29.7109375" customWidth="1"/>
    <col min="31" max="31" width="19.7109375" customWidth="1"/>
    <col min="32" max="32" width="18.5703125" customWidth="1"/>
    <col min="33" max="33" width="15.140625" customWidth="1"/>
    <col min="34" max="34" width="7.7109375" customWidth="1"/>
    <col min="35" max="35" width="16.42578125" bestFit="1" customWidth="1"/>
    <col min="36" max="36" width="16.28515625" customWidth="1"/>
    <col min="39" max="39" width="30.7109375" bestFit="1" customWidth="1"/>
    <col min="40" max="40" width="15.42578125" customWidth="1"/>
    <col min="41" max="41" width="14.5703125" customWidth="1"/>
    <col min="42" max="42" width="13.7109375" customWidth="1"/>
    <col min="44" max="44" width="15.42578125" customWidth="1"/>
    <col min="45" max="45" width="20.42578125" customWidth="1"/>
    <col min="46" max="47" width="16.7109375" customWidth="1"/>
    <col min="48" max="48" width="15.42578125" customWidth="1"/>
    <col min="49" max="49" width="16.28515625" customWidth="1"/>
    <col min="50" max="50" width="2.85546875" customWidth="1"/>
    <col min="51" max="51" width="7.28515625" customWidth="1"/>
    <col min="52" max="52" width="11.28515625" customWidth="1"/>
    <col min="53" max="53" width="12.140625" bestFit="1" customWidth="1"/>
    <col min="54" max="54" width="20.42578125" bestFit="1" customWidth="1"/>
    <col min="55" max="55" width="11.42578125" bestFit="1" customWidth="1"/>
    <col min="56" max="56" width="8.42578125" bestFit="1" customWidth="1"/>
    <col min="57" max="57" width="6" bestFit="1" customWidth="1"/>
    <col min="58" max="58" width="7.7109375" customWidth="1"/>
    <col min="59" max="59" width="25" customWidth="1"/>
    <col min="60" max="60" width="11.28515625" customWidth="1"/>
    <col min="61" max="61" width="13.28515625" bestFit="1" customWidth="1"/>
    <col min="62" max="62" width="13.140625" customWidth="1"/>
    <col min="63" max="63" width="16.28515625" bestFit="1" customWidth="1"/>
    <col min="64" max="64" width="11.28515625" customWidth="1"/>
    <col min="65" max="65" width="16.28515625" bestFit="1" customWidth="1"/>
    <col min="66" max="66" width="11.28515625" bestFit="1" customWidth="1"/>
  </cols>
  <sheetData>
    <row r="1" spans="1:49" ht="15.75" thickBot="1"/>
    <row r="2" spans="1:49">
      <c r="V2" s="191" t="s">
        <v>115</v>
      </c>
      <c r="W2" s="191" t="s">
        <v>472</v>
      </c>
      <c r="X2" s="191" t="s">
        <v>473</v>
      </c>
      <c r="Y2" s="191" t="s">
        <v>474</v>
      </c>
      <c r="AE2" s="192" t="s">
        <v>476</v>
      </c>
      <c r="AF2" s="192" t="s">
        <v>477</v>
      </c>
      <c r="AG2" s="192" t="s">
        <v>478</v>
      </c>
      <c r="AI2" s="246" t="s">
        <v>475</v>
      </c>
    </row>
    <row r="3" spans="1:49">
      <c r="A3" t="s">
        <v>163</v>
      </c>
      <c r="B3" t="s">
        <v>117</v>
      </c>
      <c r="V3" s="193">
        <v>2013</v>
      </c>
      <c r="W3" s="194">
        <v>12</v>
      </c>
      <c r="X3" s="195">
        <v>2</v>
      </c>
      <c r="Y3" s="196">
        <f>W3/(W3+X3)</f>
        <v>0.8571428571428571</v>
      </c>
      <c r="AD3" t="s">
        <v>542</v>
      </c>
      <c r="AE3">
        <v>11</v>
      </c>
      <c r="AF3">
        <v>16</v>
      </c>
      <c r="AG3">
        <v>12</v>
      </c>
      <c r="AI3" s="247">
        <v>6</v>
      </c>
      <c r="AT3" t="s">
        <v>475</v>
      </c>
      <c r="AU3" t="s">
        <v>476</v>
      </c>
      <c r="AV3" t="s">
        <v>477</v>
      </c>
      <c r="AW3" t="s">
        <v>478</v>
      </c>
    </row>
    <row r="4" spans="1:49">
      <c r="A4" t="s">
        <v>115</v>
      </c>
      <c r="B4" t="s">
        <v>1</v>
      </c>
      <c r="C4" t="s">
        <v>12</v>
      </c>
      <c r="D4" t="s">
        <v>44</v>
      </c>
      <c r="E4" t="s">
        <v>30</v>
      </c>
      <c r="F4" t="s">
        <v>25</v>
      </c>
      <c r="G4" t="s">
        <v>161</v>
      </c>
      <c r="J4" t="s">
        <v>44</v>
      </c>
      <c r="K4" t="s">
        <v>1</v>
      </c>
      <c r="L4" t="s">
        <v>12</v>
      </c>
      <c r="M4" t="s">
        <v>30</v>
      </c>
      <c r="N4" t="s">
        <v>25</v>
      </c>
      <c r="O4" t="s">
        <v>161</v>
      </c>
      <c r="V4" s="193">
        <v>2014</v>
      </c>
      <c r="W4" s="194">
        <v>13</v>
      </c>
      <c r="X4" s="195">
        <v>2</v>
      </c>
      <c r="Y4" s="196">
        <f t="shared" ref="Y4:Y5" si="0">W4/(W4+X4)</f>
        <v>0.8666666666666667</v>
      </c>
      <c r="AI4" s="247">
        <v>4</v>
      </c>
      <c r="AN4" t="s">
        <v>475</v>
      </c>
      <c r="AO4" t="s">
        <v>476</v>
      </c>
      <c r="AP4" t="s">
        <v>477</v>
      </c>
      <c r="AS4" t="s">
        <v>479</v>
      </c>
      <c r="AT4">
        <v>12</v>
      </c>
      <c r="AU4">
        <v>13</v>
      </c>
      <c r="AV4">
        <v>14</v>
      </c>
      <c r="AW4">
        <v>4</v>
      </c>
    </row>
    <row r="5" spans="1:49">
      <c r="A5" s="17">
        <v>2010</v>
      </c>
      <c r="B5" s="18">
        <v>2</v>
      </c>
      <c r="C5" s="18">
        <v>5</v>
      </c>
      <c r="D5" s="18"/>
      <c r="E5" s="18">
        <v>4</v>
      </c>
      <c r="F5" s="18">
        <v>1</v>
      </c>
      <c r="G5" s="18">
        <v>12</v>
      </c>
      <c r="I5">
        <v>2010</v>
      </c>
      <c r="K5">
        <f>GETPIVOTDATA("Project",$A$3,"Year",2010,"Value Type of Project","Customer Requirement")</f>
        <v>2</v>
      </c>
      <c r="L5">
        <f>GETPIVOTDATA("Project",$A$3,"Year",2010,"Value Type of Project","Existing Operation")</f>
        <v>5</v>
      </c>
      <c r="M5">
        <f>GETPIVOTDATA("Project",$A$3,"Year",2010,"Value Type of Project","New Operation")</f>
        <v>4</v>
      </c>
      <c r="N5">
        <f>GETPIVOTDATA("Project",$A$3,"Year",2010,"Value Type of Project","Sustain Growth")</f>
        <v>1</v>
      </c>
      <c r="O5">
        <f>GETPIVOTDATA("Project",$A$3,"Year",2010)</f>
        <v>12</v>
      </c>
      <c r="V5" s="193">
        <v>2015</v>
      </c>
      <c r="W5" s="194">
        <v>14</v>
      </c>
      <c r="X5" s="195">
        <v>4</v>
      </c>
      <c r="Y5" s="196">
        <f t="shared" si="0"/>
        <v>0.77777777777777779</v>
      </c>
      <c r="AD5" t="s">
        <v>480</v>
      </c>
      <c r="AE5">
        <v>3</v>
      </c>
      <c r="AF5">
        <v>2</v>
      </c>
      <c r="AI5" s="247">
        <v>1</v>
      </c>
      <c r="AM5" t="s">
        <v>481</v>
      </c>
      <c r="AN5">
        <v>5</v>
      </c>
      <c r="AO5">
        <v>4</v>
      </c>
      <c r="AP5">
        <v>10</v>
      </c>
      <c r="AS5" t="s">
        <v>480</v>
      </c>
      <c r="AT5">
        <v>2</v>
      </c>
      <c r="AU5">
        <v>2</v>
      </c>
    </row>
    <row r="6" spans="1:49" ht="15.75" thickBot="1">
      <c r="A6" s="17">
        <v>2011</v>
      </c>
      <c r="B6" s="18">
        <v>2</v>
      </c>
      <c r="C6" s="18">
        <v>7</v>
      </c>
      <c r="D6" s="18"/>
      <c r="E6" s="18">
        <v>3</v>
      </c>
      <c r="F6" s="18">
        <v>2</v>
      </c>
      <c r="G6" s="18">
        <v>14</v>
      </c>
      <c r="I6">
        <v>2011</v>
      </c>
      <c r="K6">
        <f>K5+GETPIVOTDATA("Project",$A$3,"Year",2011,"Value Type of Project","Customer Requirement")</f>
        <v>4</v>
      </c>
      <c r="L6">
        <f>L5+GETPIVOTDATA("Project",$A$3,"Year",2011,"Value Type of Project","Existing Operation")</f>
        <v>12</v>
      </c>
      <c r="M6">
        <f>M5+GETPIVOTDATA("Project",$A$3,"Year",2011,"Value Type of Project","New Operation")</f>
        <v>7</v>
      </c>
      <c r="N6">
        <f>N5+GETPIVOTDATA("Project",$A$3,"Year",2011,"Value Type of Project","Sustain Growth")</f>
        <v>3</v>
      </c>
      <c r="O6">
        <f>O5+GETPIVOTDATA("Project",$A$3,"Year",2011)</f>
        <v>26</v>
      </c>
      <c r="AD6" t="s">
        <v>482</v>
      </c>
      <c r="AG6">
        <v>13</v>
      </c>
      <c r="AI6" s="247"/>
      <c r="AS6" t="s">
        <v>482</v>
      </c>
      <c r="AW6">
        <v>11</v>
      </c>
    </row>
    <row r="7" spans="1:49">
      <c r="A7" s="17">
        <v>2012</v>
      </c>
      <c r="B7" s="18">
        <v>3</v>
      </c>
      <c r="C7" s="18">
        <v>6</v>
      </c>
      <c r="D7" s="18"/>
      <c r="E7" s="18">
        <v>5</v>
      </c>
      <c r="F7" s="18">
        <v>2</v>
      </c>
      <c r="G7" s="18">
        <v>16</v>
      </c>
      <c r="I7">
        <v>2012</v>
      </c>
      <c r="K7">
        <f>K6+GETPIVOTDATA("Project",$A$3,"Year",2012,"Value Type of Project","Customer Requirement")</f>
        <v>7</v>
      </c>
      <c r="L7">
        <f>L6+GETPIVOTDATA("Project",$A$3,"Year",2012,"Value Type of Project","Existing Operation")</f>
        <v>18</v>
      </c>
      <c r="M7">
        <f>M6+GETPIVOTDATA("Project",$A$3,"Year",2012,"Value Type of Project","New Operation")</f>
        <v>12</v>
      </c>
      <c r="N7">
        <f>N6+GETPIVOTDATA("Project",$A$3,"Year",2012,"Value Type of Project","Sustain Growth")</f>
        <v>5</v>
      </c>
      <c r="O7">
        <f>O6+GETPIVOTDATA("Project",$A$3,"Year",2012)</f>
        <v>42</v>
      </c>
      <c r="AD7" s="197" t="s">
        <v>247</v>
      </c>
      <c r="AE7" s="198"/>
      <c r="AF7" s="198"/>
      <c r="AG7" s="199"/>
      <c r="AI7" s="248"/>
    </row>
    <row r="8" spans="1:49">
      <c r="A8" s="17">
        <v>2013</v>
      </c>
      <c r="B8" s="18">
        <v>1</v>
      </c>
      <c r="C8" s="18">
        <v>5</v>
      </c>
      <c r="D8" s="18">
        <v>4</v>
      </c>
      <c r="E8" s="18">
        <v>2</v>
      </c>
      <c r="F8" s="18">
        <v>2</v>
      </c>
      <c r="G8" s="18">
        <v>14</v>
      </c>
      <c r="I8">
        <v>2013</v>
      </c>
      <c r="J8">
        <f>J7+GETPIVOTDATA("Project",$A$3,"Year",2013,"Value Type of Project","New Customer")</f>
        <v>4</v>
      </c>
      <c r="K8">
        <f>K7+GETPIVOTDATA("Project",$A$3,"Year",2013,"Value Type of Project","Customer Requirement")</f>
        <v>8</v>
      </c>
      <c r="L8">
        <f>L7+GETPIVOTDATA("Project",$A$3,"Year",2013,"Value Type of Project","Existing Operation")</f>
        <v>23</v>
      </c>
      <c r="M8">
        <f>M7+GETPIVOTDATA("Project",$A$3,"Year",2013,"Value Type of Project","New Operation")</f>
        <v>14</v>
      </c>
      <c r="N8">
        <f>N7+GETPIVOTDATA("Project",$A$3,"Year",2013,"Value Type of Project","Sustain Growth")</f>
        <v>7</v>
      </c>
      <c r="O8">
        <f>O7+GETPIVOTDATA("Project",$A$3,"Year",2013)</f>
        <v>56</v>
      </c>
      <c r="AD8" s="200"/>
      <c r="AE8" s="201" t="s">
        <v>476</v>
      </c>
      <c r="AF8" s="201" t="s">
        <v>477</v>
      </c>
      <c r="AG8" s="202" t="s">
        <v>478</v>
      </c>
      <c r="AI8" s="249" t="s">
        <v>475</v>
      </c>
    </row>
    <row r="9" spans="1:49">
      <c r="A9" s="17">
        <v>2014</v>
      </c>
      <c r="B9" s="18">
        <v>2</v>
      </c>
      <c r="C9" s="18">
        <v>6</v>
      </c>
      <c r="D9" s="18">
        <v>4</v>
      </c>
      <c r="E9" s="18">
        <v>3</v>
      </c>
      <c r="F9" s="18"/>
      <c r="G9" s="18">
        <v>15</v>
      </c>
      <c r="I9">
        <v>2014</v>
      </c>
      <c r="J9">
        <f>J8+GETPIVOTDATA("Project",$A$3,"Year",2014,"Value Type of Project","New Customer")</f>
        <v>8</v>
      </c>
      <c r="K9">
        <f>K8+GETPIVOTDATA("Project",$A$3,"Year",2014,"Value Type of Project","Customer Requirement")</f>
        <v>10</v>
      </c>
      <c r="L9">
        <f>L8+GETPIVOTDATA("Project",$A$3,"Year",2014,"Value Type of Project","Existing Operation")</f>
        <v>29</v>
      </c>
      <c r="M9">
        <f>M8+GETPIVOTDATA("Project",$A$3,"Year",2014,"Value Type of Project","New Operation")</f>
        <v>17</v>
      </c>
      <c r="N9">
        <f>N8+GETPIVOTDATA("Project",$A$3,"Year",2014,"Value Type of Project","Sustain Growth")</f>
        <v>7</v>
      </c>
      <c r="O9">
        <f>O8+GETPIVOTDATA("Project",$A$3,"Year",2014)</f>
        <v>71</v>
      </c>
      <c r="AD9" s="200" t="s">
        <v>479</v>
      </c>
      <c r="AE9" s="203">
        <v>4</v>
      </c>
      <c r="AF9" s="203">
        <v>10</v>
      </c>
      <c r="AG9" s="204">
        <v>8</v>
      </c>
      <c r="AI9" s="247">
        <v>4</v>
      </c>
      <c r="AS9" t="s">
        <v>483</v>
      </c>
      <c r="AT9" s="122">
        <v>0.9</v>
      </c>
      <c r="AU9" s="122">
        <v>0.9</v>
      </c>
      <c r="AV9" s="122">
        <v>0.9</v>
      </c>
      <c r="AW9" s="122">
        <v>0.9</v>
      </c>
    </row>
    <row r="10" spans="1:49">
      <c r="A10" s="17">
        <v>2015</v>
      </c>
      <c r="B10" s="18">
        <v>3</v>
      </c>
      <c r="C10" s="18">
        <v>8</v>
      </c>
      <c r="D10" s="18">
        <v>3</v>
      </c>
      <c r="E10" s="18">
        <v>3</v>
      </c>
      <c r="F10" s="18">
        <v>1</v>
      </c>
      <c r="G10" s="18">
        <v>18</v>
      </c>
      <c r="I10">
        <v>2015</v>
      </c>
      <c r="J10">
        <f>J9+GETPIVOTDATA("Project",$A$3,"Year",2015,"Value Type of Project","New Customer")</f>
        <v>11</v>
      </c>
      <c r="K10">
        <f>K9+GETPIVOTDATA("Project",$A$3,"Year",2015,"Value Type of Project","Customer Requirement")</f>
        <v>13</v>
      </c>
      <c r="L10">
        <f>L9+GETPIVOTDATA("Project",$A$3,"Year",2015,"Value Type of Project","Existing Operation")</f>
        <v>37</v>
      </c>
      <c r="M10">
        <f>M9+GETPIVOTDATA("Project",$A$3,"Year",2015,"Value Type of Project","New Operation")</f>
        <v>20</v>
      </c>
      <c r="N10">
        <f>N9+GETPIVOTDATA("Project",$A$3,"Year",2015,"Value Type of Project","Sustain Growth")</f>
        <v>8</v>
      </c>
      <c r="O10">
        <f>O9+GETPIVOTDATA("Project",$A$3,"Year",2015)</f>
        <v>89</v>
      </c>
      <c r="W10" s="195"/>
      <c r="X10" s="243" t="s">
        <v>535</v>
      </c>
      <c r="Y10" s="243" t="s">
        <v>536</v>
      </c>
      <c r="Z10" s="243" t="s">
        <v>416</v>
      </c>
      <c r="AA10" s="244" t="s">
        <v>486</v>
      </c>
      <c r="AB10" s="244" t="s">
        <v>485</v>
      </c>
      <c r="AD10" s="200" t="s">
        <v>480</v>
      </c>
      <c r="AE10" s="203"/>
      <c r="AF10" s="203"/>
      <c r="AG10" s="204"/>
      <c r="AI10" s="247"/>
      <c r="AS10" t="s">
        <v>484</v>
      </c>
      <c r="AT10" s="122">
        <f>AT4/SUM(AT4:AT5)</f>
        <v>0.8571428571428571</v>
      </c>
      <c r="AU10" s="122">
        <f>AU4/SUM(AU4:AU5)</f>
        <v>0.8666666666666667</v>
      </c>
      <c r="AV10" s="122">
        <f>AV4/SUM(AV4)</f>
        <v>1</v>
      </c>
      <c r="AW10" s="122">
        <v>1</v>
      </c>
    </row>
    <row r="11" spans="1:49">
      <c r="A11" t="s">
        <v>161</v>
      </c>
      <c r="B11" s="18">
        <v>13</v>
      </c>
      <c r="C11" s="18">
        <v>37</v>
      </c>
      <c r="D11" s="18">
        <v>11</v>
      </c>
      <c r="E11" s="18">
        <v>20</v>
      </c>
      <c r="F11" s="18">
        <v>8</v>
      </c>
      <c r="G11" s="18">
        <v>89</v>
      </c>
      <c r="W11" s="153">
        <v>2014</v>
      </c>
      <c r="X11" s="195">
        <v>11</v>
      </c>
      <c r="Y11" s="195">
        <v>12</v>
      </c>
      <c r="Z11" s="195">
        <v>15</v>
      </c>
      <c r="AA11" s="245">
        <f>X11/$Z11</f>
        <v>0.73333333333333328</v>
      </c>
      <c r="AB11" s="245">
        <f>Y11/$Z11</f>
        <v>0.8</v>
      </c>
      <c r="AD11" s="200" t="s">
        <v>484</v>
      </c>
      <c r="AE11" s="205">
        <f>AE9/AE12</f>
        <v>1</v>
      </c>
      <c r="AF11" s="205">
        <f>AF9/AF12</f>
        <v>1</v>
      </c>
      <c r="AG11" s="206">
        <f>AG9/AG12</f>
        <v>1</v>
      </c>
      <c r="AI11" s="250">
        <f>AI9/AI12</f>
        <v>1</v>
      </c>
    </row>
    <row r="12" spans="1:49" ht="15.75" thickBot="1">
      <c r="W12" s="153">
        <v>2015</v>
      </c>
      <c r="X12" s="195">
        <v>16</v>
      </c>
      <c r="Y12" s="195">
        <v>16</v>
      </c>
      <c r="Z12" s="195">
        <v>18</v>
      </c>
      <c r="AA12" s="245">
        <f t="shared" ref="AA12:AA13" si="1">X12/$Z12</f>
        <v>0.88888888888888884</v>
      </c>
      <c r="AB12" s="245">
        <f t="shared" ref="AB12:AB13" si="2">Y12/$Z12</f>
        <v>0.88888888888888884</v>
      </c>
      <c r="AD12" s="207" t="s">
        <v>416</v>
      </c>
      <c r="AE12" s="208">
        <v>4</v>
      </c>
      <c r="AF12" s="208">
        <v>10</v>
      </c>
      <c r="AG12" s="209">
        <v>8</v>
      </c>
      <c r="AI12" s="251">
        <f t="shared" ref="AI12" si="3">SUM(AI9:AI10)</f>
        <v>4</v>
      </c>
    </row>
    <row r="13" spans="1:49">
      <c r="W13" s="153">
        <v>2016</v>
      </c>
      <c r="X13" s="195">
        <v>12</v>
      </c>
      <c r="Y13" s="195">
        <v>12</v>
      </c>
      <c r="Z13" s="195">
        <v>12</v>
      </c>
      <c r="AA13" s="245">
        <f t="shared" si="1"/>
        <v>1</v>
      </c>
      <c r="AB13" s="245">
        <f t="shared" si="2"/>
        <v>1</v>
      </c>
      <c r="AD13" s="197" t="s">
        <v>248</v>
      </c>
      <c r="AE13" s="198"/>
      <c r="AF13" s="198"/>
      <c r="AG13" s="199"/>
      <c r="AI13" s="248"/>
    </row>
    <row r="14" spans="1:49">
      <c r="AD14" s="200"/>
      <c r="AE14" s="201" t="s">
        <v>476</v>
      </c>
      <c r="AF14" s="201" t="s">
        <v>477</v>
      </c>
      <c r="AG14" s="202" t="s">
        <v>478</v>
      </c>
      <c r="AI14" s="249" t="s">
        <v>475</v>
      </c>
    </row>
    <row r="15" spans="1:49">
      <c r="AD15" s="200" t="s">
        <v>479</v>
      </c>
      <c r="AE15" s="203">
        <v>7</v>
      </c>
      <c r="AF15" s="203">
        <v>6</v>
      </c>
      <c r="AG15" s="204">
        <v>4</v>
      </c>
      <c r="AI15" s="247">
        <v>6</v>
      </c>
      <c r="AV15" s="16" t="s">
        <v>254</v>
      </c>
      <c r="AW15" t="s">
        <v>255</v>
      </c>
    </row>
    <row r="16" spans="1:49">
      <c r="AD16" s="200" t="s">
        <v>480</v>
      </c>
      <c r="AE16" s="203">
        <v>3</v>
      </c>
      <c r="AF16" s="203">
        <v>2</v>
      </c>
      <c r="AG16" s="204"/>
      <c r="AI16" s="247">
        <v>1</v>
      </c>
    </row>
    <row r="17" spans="23:57">
      <c r="X17" t="s">
        <v>485</v>
      </c>
      <c r="Y17" t="s">
        <v>486</v>
      </c>
      <c r="AD17" s="200" t="s">
        <v>484</v>
      </c>
      <c r="AE17" s="205">
        <f>AE15/AE18</f>
        <v>0.7</v>
      </c>
      <c r="AF17" s="205">
        <f>AF15/AF18</f>
        <v>0.75</v>
      </c>
      <c r="AG17" s="206">
        <v>1</v>
      </c>
      <c r="AI17" s="250">
        <f>AI15/AI18</f>
        <v>0.8571428571428571</v>
      </c>
      <c r="AV17" s="16" t="s">
        <v>163</v>
      </c>
      <c r="AW17" s="16" t="s">
        <v>159</v>
      </c>
    </row>
    <row r="18" spans="23:57" ht="15.75" thickBot="1">
      <c r="W18" s="66">
        <v>2014</v>
      </c>
      <c r="X18" s="190">
        <v>0.8</v>
      </c>
      <c r="Y18" s="190">
        <v>0.73333333333333328</v>
      </c>
      <c r="AD18" s="207" t="s">
        <v>416</v>
      </c>
      <c r="AE18" s="208">
        <v>10</v>
      </c>
      <c r="AF18" s="208">
        <v>8</v>
      </c>
      <c r="AG18" s="209">
        <v>4</v>
      </c>
      <c r="AI18" s="251">
        <v>7</v>
      </c>
      <c r="AV18" s="16" t="s">
        <v>162</v>
      </c>
      <c r="AW18" t="s">
        <v>5</v>
      </c>
      <c r="AX18" t="s">
        <v>23</v>
      </c>
      <c r="AY18" t="s">
        <v>160</v>
      </c>
      <c r="AZ18" t="s">
        <v>161</v>
      </c>
      <c r="BC18" t="s">
        <v>538</v>
      </c>
      <c r="BD18" t="s">
        <v>468</v>
      </c>
      <c r="BE18" t="s">
        <v>480</v>
      </c>
    </row>
    <row r="19" spans="23:57">
      <c r="W19" s="66">
        <v>2015</v>
      </c>
      <c r="X19" s="190">
        <v>0.88888888888888884</v>
      </c>
      <c r="Y19" s="190">
        <v>0.88888888888888884</v>
      </c>
      <c r="AD19" s="210" t="s">
        <v>483</v>
      </c>
      <c r="AE19" s="211">
        <v>0.9</v>
      </c>
      <c r="AF19" s="211">
        <v>0.9</v>
      </c>
      <c r="AG19" s="212">
        <v>0.9</v>
      </c>
      <c r="AI19" s="252">
        <v>0.9</v>
      </c>
      <c r="AV19" s="17">
        <v>2014</v>
      </c>
      <c r="AW19" s="18">
        <v>8</v>
      </c>
      <c r="AX19" s="18">
        <v>3</v>
      </c>
      <c r="AY19" s="18"/>
      <c r="AZ19" s="18">
        <v>11</v>
      </c>
      <c r="BB19">
        <v>2014</v>
      </c>
      <c r="BC19">
        <v>12</v>
      </c>
      <c r="BD19">
        <v>9</v>
      </c>
      <c r="BE19">
        <v>3</v>
      </c>
    </row>
    <row r="20" spans="23:57">
      <c r="W20" s="66">
        <v>2016</v>
      </c>
      <c r="X20" s="190">
        <v>1</v>
      </c>
      <c r="Y20" s="190">
        <v>1</v>
      </c>
      <c r="AD20" s="238" t="s">
        <v>484</v>
      </c>
      <c r="AE20" s="239">
        <f>SUM(AE3:AE4)/SUM(AE3:AE5)</f>
        <v>0.7857142857142857</v>
      </c>
      <c r="AF20" s="239">
        <f>SUM(AF3:AF4)/SUM(AF3:AF5)</f>
        <v>0.88888888888888884</v>
      </c>
      <c r="AG20" s="240">
        <f>SUM(AG3:AG4)/SUM(AG3:AG5)</f>
        <v>1</v>
      </c>
      <c r="AI20" s="253">
        <f>SUM(AI3:AI4)/SUM(AI3:AI5)</f>
        <v>0.90909090909090906</v>
      </c>
      <c r="AV20" s="17">
        <v>2015</v>
      </c>
      <c r="AW20" s="18">
        <v>13</v>
      </c>
      <c r="AX20" s="18">
        <v>1</v>
      </c>
      <c r="AY20" s="18"/>
      <c r="AZ20" s="18">
        <v>14</v>
      </c>
      <c r="BB20">
        <v>2015</v>
      </c>
      <c r="BC20">
        <v>15</v>
      </c>
      <c r="BD20">
        <v>14</v>
      </c>
      <c r="BE20">
        <v>1</v>
      </c>
    </row>
    <row r="21" spans="23:57">
      <c r="AD21" s="213" t="s">
        <v>416</v>
      </c>
      <c r="AE21" s="214">
        <f>SUM(AE3:AE5)</f>
        <v>14</v>
      </c>
      <c r="AF21" s="214">
        <f>SUM(AF3:AF5)</f>
        <v>18</v>
      </c>
      <c r="AG21" s="241">
        <f>SUM(AG3:AG6)</f>
        <v>25</v>
      </c>
      <c r="AI21" s="254">
        <f>SUM(AI3:AI5)</f>
        <v>11</v>
      </c>
      <c r="AV21" s="17">
        <v>2016</v>
      </c>
      <c r="AW21" s="18">
        <v>11</v>
      </c>
      <c r="AX21" s="18">
        <v>1</v>
      </c>
      <c r="AY21" s="18">
        <v>10</v>
      </c>
      <c r="AZ21" s="18">
        <v>22</v>
      </c>
      <c r="BB21">
        <v>2016</v>
      </c>
      <c r="BC21">
        <v>10</v>
      </c>
      <c r="BD21">
        <v>9</v>
      </c>
      <c r="BE21">
        <v>1</v>
      </c>
    </row>
    <row r="22" spans="23:57">
      <c r="W22" s="66">
        <v>2014</v>
      </c>
      <c r="X22" s="190">
        <v>0.2</v>
      </c>
      <c r="Y22" s="190">
        <v>0.26666666666666666</v>
      </c>
      <c r="AD22" s="200" t="s">
        <v>487</v>
      </c>
      <c r="AE22" s="203">
        <v>11</v>
      </c>
      <c r="AF22" s="203">
        <v>16</v>
      </c>
      <c r="AG22" s="204">
        <v>14</v>
      </c>
      <c r="AI22" s="247">
        <v>11</v>
      </c>
      <c r="AV22" s="17" t="s">
        <v>161</v>
      </c>
      <c r="AW22" s="18">
        <v>32</v>
      </c>
      <c r="AX22" s="18">
        <v>5</v>
      </c>
      <c r="AY22" s="18">
        <v>10</v>
      </c>
      <c r="AZ22" s="18">
        <v>47</v>
      </c>
    </row>
    <row r="23" spans="23:57">
      <c r="W23" s="66">
        <v>2015</v>
      </c>
      <c r="X23" s="190">
        <v>0.1111111111111111</v>
      </c>
      <c r="Y23" s="190">
        <v>0.1111111111111111</v>
      </c>
      <c r="AD23" s="200" t="s">
        <v>488</v>
      </c>
      <c r="AE23" s="203">
        <f t="shared" ref="AE23:AF23" si="4">AE22+7</f>
        <v>18</v>
      </c>
      <c r="AF23" s="203">
        <f t="shared" si="4"/>
        <v>23</v>
      </c>
      <c r="AG23" s="204">
        <v>25</v>
      </c>
      <c r="AI23" s="247">
        <f>AI22+7</f>
        <v>18</v>
      </c>
    </row>
    <row r="24" spans="23:57" ht="15.75" thickBot="1">
      <c r="W24" s="66">
        <v>2016</v>
      </c>
      <c r="X24" s="190">
        <v>0</v>
      </c>
      <c r="Y24" s="190">
        <v>0</v>
      </c>
      <c r="AD24" s="215" t="s">
        <v>489</v>
      </c>
      <c r="AE24" s="216">
        <f t="shared" ref="AE24:AG24" si="5">AE21/AE23</f>
        <v>0.77777777777777779</v>
      </c>
      <c r="AF24" s="216">
        <f t="shared" si="5"/>
        <v>0.78260869565217395</v>
      </c>
      <c r="AG24" s="217">
        <f t="shared" si="5"/>
        <v>1</v>
      </c>
      <c r="AI24" s="255">
        <f>AI21/AI23</f>
        <v>0.61111111111111116</v>
      </c>
    </row>
    <row r="27" spans="23:57">
      <c r="W27" s="195"/>
      <c r="X27" s="157">
        <v>2014</v>
      </c>
      <c r="Y27" s="157">
        <v>2015</v>
      </c>
      <c r="Z27" s="157">
        <v>2016</v>
      </c>
    </row>
    <row r="28" spans="23:57">
      <c r="W28" s="243" t="s">
        <v>535</v>
      </c>
      <c r="X28" s="195">
        <v>11</v>
      </c>
      <c r="Y28" s="195">
        <v>14</v>
      </c>
      <c r="Z28" s="195">
        <v>11</v>
      </c>
    </row>
    <row r="29" spans="23:57">
      <c r="W29" s="243" t="s">
        <v>536</v>
      </c>
      <c r="X29" s="195">
        <v>12</v>
      </c>
      <c r="Y29" s="195">
        <v>16</v>
      </c>
      <c r="Z29" s="195">
        <v>12</v>
      </c>
    </row>
    <row r="30" spans="23:57">
      <c r="W30" s="243" t="s">
        <v>374</v>
      </c>
      <c r="X30" s="195">
        <v>15</v>
      </c>
      <c r="Y30" s="195">
        <v>18</v>
      </c>
      <c r="Z30" s="195">
        <v>12</v>
      </c>
    </row>
    <row r="31" spans="23:57">
      <c r="W31" s="244" t="s">
        <v>486</v>
      </c>
      <c r="X31" s="245">
        <f t="shared" ref="X31:Z32" si="6">X28/X$30</f>
        <v>0.73333333333333328</v>
      </c>
      <c r="Y31" s="245">
        <f t="shared" si="6"/>
        <v>0.77777777777777779</v>
      </c>
      <c r="Z31" s="245">
        <f t="shared" si="6"/>
        <v>0.91666666666666663</v>
      </c>
    </row>
    <row r="32" spans="23:57">
      <c r="W32" s="244" t="s">
        <v>485</v>
      </c>
      <c r="X32" s="245">
        <f t="shared" si="6"/>
        <v>0.8</v>
      </c>
      <c r="Y32" s="245">
        <f t="shared" si="6"/>
        <v>0.88888888888888884</v>
      </c>
      <c r="Z32" s="245">
        <f t="shared" si="6"/>
        <v>1</v>
      </c>
    </row>
    <row r="40" spans="14:43">
      <c r="N40" s="242" t="s">
        <v>115</v>
      </c>
      <c r="O40" s="242" t="s">
        <v>116</v>
      </c>
      <c r="P40" s="242" t="s">
        <v>537</v>
      </c>
    </row>
    <row r="41" spans="14:43">
      <c r="N41" s="256">
        <v>2014</v>
      </c>
      <c r="O41" s="195"/>
      <c r="P41" s="195"/>
    </row>
    <row r="42" spans="14:43">
      <c r="N42" s="256">
        <v>2015</v>
      </c>
      <c r="O42" s="195"/>
      <c r="P42" s="195"/>
    </row>
    <row r="43" spans="14:43">
      <c r="N43" s="256">
        <v>2015</v>
      </c>
      <c r="O43" s="195"/>
      <c r="P43" s="195"/>
    </row>
    <row r="44" spans="14:43">
      <c r="N44" s="256">
        <v>2015</v>
      </c>
      <c r="O44" s="195"/>
      <c r="P44" s="195"/>
    </row>
    <row r="45" spans="14:43">
      <c r="N45" s="256">
        <v>2015</v>
      </c>
      <c r="O45" s="195"/>
      <c r="P45" s="195"/>
    </row>
    <row r="46" spans="14:43">
      <c r="N46" s="256">
        <v>2016</v>
      </c>
      <c r="O46" s="195"/>
      <c r="P46" s="195"/>
    </row>
    <row r="47" spans="14:43" ht="15.75">
      <c r="AD47" s="218" t="s">
        <v>115</v>
      </c>
      <c r="AE47" s="218" t="s">
        <v>116</v>
      </c>
      <c r="AF47" s="218" t="s">
        <v>117</v>
      </c>
      <c r="AG47" s="218" t="s">
        <v>490</v>
      </c>
      <c r="AH47" s="218" t="s">
        <v>491</v>
      </c>
      <c r="AI47" s="218" t="s">
        <v>492</v>
      </c>
      <c r="AJ47" s="218" t="s">
        <v>493</v>
      </c>
      <c r="AK47" s="218" t="s">
        <v>172</v>
      </c>
      <c r="AL47" s="218" t="s">
        <v>124</v>
      </c>
      <c r="AM47" s="218" t="s">
        <v>125</v>
      </c>
      <c r="AN47" s="218" t="s">
        <v>494</v>
      </c>
      <c r="AO47" s="219" t="s">
        <v>495</v>
      </c>
      <c r="AP47" s="220" t="s">
        <v>496</v>
      </c>
      <c r="AQ47" s="220" t="s">
        <v>497</v>
      </c>
    </row>
    <row r="48" spans="14:43" ht="15.75">
      <c r="AD48" s="218">
        <v>2010</v>
      </c>
      <c r="AE48" s="218" t="s">
        <v>338</v>
      </c>
      <c r="AF48" s="218" t="s">
        <v>1</v>
      </c>
      <c r="AG48" s="218"/>
      <c r="AH48" s="218"/>
      <c r="AI48" s="218"/>
      <c r="AJ48" s="218"/>
      <c r="AK48" s="218"/>
      <c r="AL48" s="218"/>
      <c r="AM48" s="218"/>
      <c r="AN48" s="218"/>
      <c r="AO48" s="218"/>
      <c r="AP48" s="220"/>
      <c r="AQ48" s="220"/>
    </row>
    <row r="49" spans="30:43" ht="15.75">
      <c r="AD49" s="218">
        <v>2010</v>
      </c>
      <c r="AE49" s="218" t="s">
        <v>313</v>
      </c>
      <c r="AF49" s="218" t="s">
        <v>1</v>
      </c>
      <c r="AG49" s="218"/>
      <c r="AH49" s="218"/>
      <c r="AI49" s="218"/>
      <c r="AJ49" s="218"/>
      <c r="AK49" s="218"/>
      <c r="AL49" s="218"/>
      <c r="AM49" s="218"/>
      <c r="AN49" s="218"/>
      <c r="AO49" s="218"/>
      <c r="AP49" s="220"/>
      <c r="AQ49" s="220"/>
    </row>
    <row r="50" spans="30:43" ht="15.75">
      <c r="AD50" s="218">
        <v>2010</v>
      </c>
      <c r="AE50" s="218" t="s">
        <v>335</v>
      </c>
      <c r="AF50" s="218" t="s">
        <v>12</v>
      </c>
      <c r="AG50" s="218"/>
      <c r="AH50" s="218"/>
      <c r="AI50" s="218"/>
      <c r="AJ50" s="218"/>
      <c r="AK50" s="218"/>
      <c r="AL50" s="218"/>
      <c r="AM50" s="218"/>
      <c r="AN50" s="218"/>
      <c r="AO50" s="218"/>
      <c r="AP50" s="220"/>
      <c r="AQ50" s="220"/>
    </row>
    <row r="51" spans="30:43" ht="15.75">
      <c r="AD51" s="218">
        <v>2010</v>
      </c>
      <c r="AE51" s="218" t="s">
        <v>309</v>
      </c>
      <c r="AF51" s="218" t="s">
        <v>12</v>
      </c>
      <c r="AG51" s="218"/>
      <c r="AH51" s="218"/>
      <c r="AI51" s="218"/>
      <c r="AJ51" s="218"/>
      <c r="AK51" s="218"/>
      <c r="AL51" s="218"/>
      <c r="AM51" s="218"/>
      <c r="AN51" s="218"/>
      <c r="AO51" s="218"/>
      <c r="AP51" s="220"/>
      <c r="AQ51" s="220"/>
    </row>
    <row r="52" spans="30:43" ht="15.75">
      <c r="AD52" s="218">
        <v>2010</v>
      </c>
      <c r="AE52" s="218" t="s">
        <v>498</v>
      </c>
      <c r="AF52" s="218" t="s">
        <v>12</v>
      </c>
      <c r="AG52" s="218"/>
      <c r="AH52" s="218"/>
      <c r="AI52" s="218"/>
      <c r="AJ52" s="218"/>
      <c r="AK52" s="218"/>
      <c r="AL52" s="218"/>
      <c r="AM52" s="218"/>
      <c r="AN52" s="218"/>
      <c r="AO52" s="218"/>
      <c r="AP52" s="220"/>
      <c r="AQ52" s="220"/>
    </row>
    <row r="53" spans="30:43" ht="15.75">
      <c r="AD53" s="218">
        <v>2010</v>
      </c>
      <c r="AE53" s="218" t="s">
        <v>337</v>
      </c>
      <c r="AF53" s="218" t="s">
        <v>12</v>
      </c>
      <c r="AG53" s="218"/>
      <c r="AH53" s="218"/>
      <c r="AI53" s="218"/>
      <c r="AJ53" s="218"/>
      <c r="AK53" s="218"/>
      <c r="AL53" s="218"/>
      <c r="AM53" s="218"/>
      <c r="AN53" s="218"/>
      <c r="AO53" s="218"/>
      <c r="AP53" s="220"/>
      <c r="AQ53" s="220"/>
    </row>
    <row r="54" spans="30:43" ht="15.75">
      <c r="AD54" s="218">
        <v>2010</v>
      </c>
      <c r="AE54" s="218" t="s">
        <v>499</v>
      </c>
      <c r="AF54" s="218" t="s">
        <v>12</v>
      </c>
      <c r="AG54" s="218"/>
      <c r="AH54" s="218"/>
      <c r="AI54" s="218"/>
      <c r="AJ54" s="218"/>
      <c r="AK54" s="218"/>
      <c r="AL54" s="218"/>
      <c r="AM54" s="218"/>
      <c r="AN54" s="218"/>
      <c r="AO54" s="218"/>
      <c r="AP54" s="220"/>
      <c r="AQ54" s="220"/>
    </row>
    <row r="55" spans="30:43" ht="15.75">
      <c r="AD55" s="218">
        <v>2010</v>
      </c>
      <c r="AE55" s="218" t="s">
        <v>351</v>
      </c>
      <c r="AF55" s="218" t="s">
        <v>30</v>
      </c>
      <c r="AG55" s="218"/>
      <c r="AH55" s="218"/>
      <c r="AI55" s="218"/>
      <c r="AJ55" s="218"/>
      <c r="AK55" s="218"/>
      <c r="AL55" s="218"/>
      <c r="AM55" s="218"/>
      <c r="AN55" s="218"/>
      <c r="AO55" s="218"/>
      <c r="AP55" s="220"/>
      <c r="AQ55" s="220"/>
    </row>
    <row r="56" spans="30:43" ht="15.75">
      <c r="AD56" s="218">
        <v>2010</v>
      </c>
      <c r="AE56" s="218" t="s">
        <v>311</v>
      </c>
      <c r="AF56" s="218" t="s">
        <v>30</v>
      </c>
      <c r="AG56" s="218"/>
      <c r="AH56" s="218"/>
      <c r="AI56" s="218"/>
      <c r="AJ56" s="218"/>
      <c r="AK56" s="218"/>
      <c r="AL56" s="218"/>
      <c r="AM56" s="218"/>
      <c r="AN56" s="218"/>
      <c r="AO56" s="218"/>
      <c r="AP56" s="220"/>
      <c r="AQ56" s="220"/>
    </row>
    <row r="57" spans="30:43" ht="15.75">
      <c r="AD57" s="218">
        <v>2010</v>
      </c>
      <c r="AE57" s="218" t="s">
        <v>310</v>
      </c>
      <c r="AF57" s="218" t="s">
        <v>30</v>
      </c>
      <c r="AG57" s="218"/>
      <c r="AH57" s="218"/>
      <c r="AI57" s="218"/>
      <c r="AJ57" s="218"/>
      <c r="AK57" s="218"/>
      <c r="AL57" s="218"/>
      <c r="AM57" s="218"/>
      <c r="AN57" s="218"/>
      <c r="AO57" s="218"/>
      <c r="AP57" s="220"/>
      <c r="AQ57" s="220"/>
    </row>
    <row r="58" spans="30:43" ht="15.75">
      <c r="AD58" s="218">
        <v>2010</v>
      </c>
      <c r="AE58" s="218" t="s">
        <v>336</v>
      </c>
      <c r="AF58" s="218" t="s">
        <v>30</v>
      </c>
      <c r="AG58" s="218"/>
      <c r="AH58" s="218"/>
      <c r="AI58" s="218"/>
      <c r="AJ58" s="218"/>
      <c r="AK58" s="218"/>
      <c r="AL58" s="218"/>
      <c r="AM58" s="218"/>
      <c r="AN58" s="218"/>
      <c r="AO58" s="218"/>
      <c r="AP58" s="220"/>
      <c r="AQ58" s="220"/>
    </row>
    <row r="59" spans="30:43" ht="15.75">
      <c r="AD59" s="218">
        <v>2010</v>
      </c>
      <c r="AE59" s="218" t="s">
        <v>312</v>
      </c>
      <c r="AF59" s="218" t="s">
        <v>25</v>
      </c>
      <c r="AG59" s="218"/>
      <c r="AH59" s="218"/>
      <c r="AI59" s="218"/>
      <c r="AJ59" s="218"/>
      <c r="AK59" s="218"/>
      <c r="AL59" s="218"/>
      <c r="AM59" s="218"/>
      <c r="AN59" s="218"/>
      <c r="AO59" s="218"/>
      <c r="AP59" s="220"/>
      <c r="AQ59" s="220"/>
    </row>
    <row r="60" spans="30:43" ht="15.75">
      <c r="AD60" s="218">
        <v>2011</v>
      </c>
      <c r="AE60" s="218" t="s">
        <v>500</v>
      </c>
      <c r="AF60" s="218" t="s">
        <v>1</v>
      </c>
      <c r="AG60" s="218"/>
      <c r="AH60" s="218"/>
      <c r="AI60" s="218"/>
      <c r="AJ60" s="218"/>
      <c r="AK60" s="218"/>
      <c r="AL60" s="218"/>
      <c r="AM60" s="218"/>
      <c r="AN60" s="218"/>
      <c r="AO60" s="218"/>
      <c r="AP60" s="220"/>
      <c r="AQ60" s="220"/>
    </row>
    <row r="61" spans="30:43" ht="15.75">
      <c r="AD61" s="218">
        <v>2011</v>
      </c>
      <c r="AE61" s="218" t="s">
        <v>304</v>
      </c>
      <c r="AF61" s="218" t="s">
        <v>1</v>
      </c>
      <c r="AG61" s="218"/>
      <c r="AH61" s="218"/>
      <c r="AI61" s="218"/>
      <c r="AJ61" s="218"/>
      <c r="AK61" s="218"/>
      <c r="AL61" s="218"/>
      <c r="AM61" s="218"/>
      <c r="AN61" s="218"/>
      <c r="AO61" s="218"/>
      <c r="AP61" s="220"/>
      <c r="AQ61" s="220"/>
    </row>
    <row r="62" spans="30:43" ht="15.75">
      <c r="AD62" s="218">
        <v>2011</v>
      </c>
      <c r="AE62" s="218" t="s">
        <v>350</v>
      </c>
      <c r="AF62" s="218" t="s">
        <v>12</v>
      </c>
      <c r="AG62" s="218"/>
      <c r="AH62" s="218"/>
      <c r="AI62" s="218"/>
      <c r="AJ62" s="218"/>
      <c r="AK62" s="218"/>
      <c r="AL62" s="218"/>
      <c r="AM62" s="218"/>
      <c r="AN62" s="218"/>
      <c r="AO62" s="218"/>
      <c r="AP62" s="220"/>
      <c r="AQ62" s="220"/>
    </row>
    <row r="63" spans="30:43" ht="15.75">
      <c r="AD63" s="218">
        <v>2011</v>
      </c>
      <c r="AE63" s="218" t="s">
        <v>307</v>
      </c>
      <c r="AF63" s="218" t="s">
        <v>12</v>
      </c>
      <c r="AG63" s="218"/>
      <c r="AH63" s="218"/>
      <c r="AI63" s="218"/>
      <c r="AJ63" s="218"/>
      <c r="AK63" s="218"/>
      <c r="AL63" s="218"/>
      <c r="AM63" s="218"/>
      <c r="AN63" s="218"/>
      <c r="AO63" s="218"/>
      <c r="AP63" s="220"/>
      <c r="AQ63" s="220"/>
    </row>
    <row r="64" spans="30:43" ht="15.75">
      <c r="AD64" s="218">
        <v>2011</v>
      </c>
      <c r="AE64" s="218" t="s">
        <v>305</v>
      </c>
      <c r="AF64" s="218" t="s">
        <v>12</v>
      </c>
      <c r="AG64" s="218"/>
      <c r="AH64" s="218"/>
      <c r="AI64" s="218"/>
      <c r="AJ64" s="218"/>
      <c r="AK64" s="218"/>
      <c r="AL64" s="218"/>
      <c r="AM64" s="218"/>
      <c r="AN64" s="218"/>
      <c r="AO64" s="218"/>
      <c r="AP64" s="220"/>
      <c r="AQ64" s="220"/>
    </row>
    <row r="65" spans="30:43" ht="15.75">
      <c r="AD65" s="218">
        <v>2011</v>
      </c>
      <c r="AE65" s="218" t="s">
        <v>501</v>
      </c>
      <c r="AF65" s="218" t="s">
        <v>12</v>
      </c>
      <c r="AG65" s="218"/>
      <c r="AH65" s="218"/>
      <c r="AI65" s="218"/>
      <c r="AJ65" s="218"/>
      <c r="AK65" s="218"/>
      <c r="AL65" s="218"/>
      <c r="AM65" s="218"/>
      <c r="AN65" s="218"/>
      <c r="AO65" s="218"/>
      <c r="AP65" s="220"/>
      <c r="AQ65" s="220"/>
    </row>
    <row r="66" spans="30:43" ht="15.75">
      <c r="AD66" s="218">
        <v>2011</v>
      </c>
      <c r="AE66" s="218" t="s">
        <v>333</v>
      </c>
      <c r="AF66" s="218" t="s">
        <v>12</v>
      </c>
      <c r="AG66" s="218"/>
      <c r="AH66" s="218"/>
      <c r="AI66" s="218"/>
      <c r="AJ66" s="218"/>
      <c r="AK66" s="218"/>
      <c r="AL66" s="218"/>
      <c r="AM66" s="218"/>
      <c r="AN66" s="218"/>
      <c r="AO66" s="218"/>
      <c r="AP66" s="220"/>
      <c r="AQ66" s="220"/>
    </row>
    <row r="67" spans="30:43" ht="15.75">
      <c r="AD67" s="218">
        <v>2011</v>
      </c>
      <c r="AE67" s="218" t="s">
        <v>349</v>
      </c>
      <c r="AF67" s="218" t="s">
        <v>12</v>
      </c>
      <c r="AG67" s="218"/>
      <c r="AH67" s="218"/>
      <c r="AI67" s="218"/>
      <c r="AJ67" s="218"/>
      <c r="AK67" s="218"/>
      <c r="AL67" s="218"/>
      <c r="AM67" s="218"/>
      <c r="AN67" s="218"/>
      <c r="AO67" s="218"/>
      <c r="AP67" s="220"/>
      <c r="AQ67" s="220"/>
    </row>
    <row r="68" spans="30:43" ht="15.75">
      <c r="AD68" s="218">
        <v>2011</v>
      </c>
      <c r="AE68" s="218" t="s">
        <v>332</v>
      </c>
      <c r="AF68" s="218" t="s">
        <v>12</v>
      </c>
      <c r="AG68" s="218"/>
      <c r="AH68" s="218"/>
      <c r="AI68" s="218"/>
      <c r="AJ68" s="218"/>
      <c r="AK68" s="218"/>
      <c r="AL68" s="218"/>
      <c r="AM68" s="218"/>
      <c r="AN68" s="218"/>
      <c r="AO68" s="218"/>
      <c r="AP68" s="220"/>
      <c r="AQ68" s="220"/>
    </row>
    <row r="69" spans="30:43" ht="15.75">
      <c r="AD69" s="218">
        <v>2011</v>
      </c>
      <c r="AE69" s="218" t="s">
        <v>308</v>
      </c>
      <c r="AF69" s="218" t="s">
        <v>30</v>
      </c>
      <c r="AG69" s="218"/>
      <c r="AH69" s="218"/>
      <c r="AI69" s="218"/>
      <c r="AJ69" s="218"/>
      <c r="AK69" s="218"/>
      <c r="AL69" s="218"/>
      <c r="AM69" s="218"/>
      <c r="AN69" s="218"/>
      <c r="AO69" s="218"/>
      <c r="AP69" s="220"/>
      <c r="AQ69" s="220"/>
    </row>
    <row r="70" spans="30:43" ht="15.75">
      <c r="AD70" s="218">
        <v>2011</v>
      </c>
      <c r="AE70" s="218" t="s">
        <v>306</v>
      </c>
      <c r="AF70" s="218" t="s">
        <v>30</v>
      </c>
      <c r="AG70" s="218"/>
      <c r="AH70" s="218"/>
      <c r="AI70" s="218"/>
      <c r="AJ70" s="218"/>
      <c r="AK70" s="218"/>
      <c r="AL70" s="218"/>
      <c r="AM70" s="218"/>
      <c r="AN70" s="218"/>
      <c r="AO70" s="218"/>
      <c r="AP70" s="220"/>
      <c r="AQ70" s="220"/>
    </row>
    <row r="71" spans="30:43" ht="15.75">
      <c r="AD71" s="218">
        <v>2011</v>
      </c>
      <c r="AE71" s="218" t="s">
        <v>303</v>
      </c>
      <c r="AF71" s="218" t="s">
        <v>30</v>
      </c>
      <c r="AG71" s="218"/>
      <c r="AH71" s="218"/>
      <c r="AI71" s="218"/>
      <c r="AJ71" s="218"/>
      <c r="AK71" s="218"/>
      <c r="AL71" s="218"/>
      <c r="AM71" s="218"/>
      <c r="AN71" s="218"/>
      <c r="AO71" s="218"/>
      <c r="AP71" s="220"/>
      <c r="AQ71" s="220"/>
    </row>
    <row r="72" spans="30:43" ht="15.75">
      <c r="AD72" s="218">
        <v>2011</v>
      </c>
      <c r="AE72" s="218" t="s">
        <v>331</v>
      </c>
      <c r="AF72" s="218" t="s">
        <v>25</v>
      </c>
      <c r="AG72" s="218"/>
      <c r="AH72" s="218"/>
      <c r="AI72" s="218"/>
      <c r="AJ72" s="218"/>
      <c r="AK72" s="218"/>
      <c r="AL72" s="218"/>
      <c r="AM72" s="218"/>
      <c r="AN72" s="218"/>
      <c r="AO72" s="218"/>
      <c r="AP72" s="220"/>
      <c r="AQ72" s="220"/>
    </row>
    <row r="73" spans="30:43" ht="15.75">
      <c r="AD73" s="218">
        <v>2011</v>
      </c>
      <c r="AE73" s="218" t="s">
        <v>334</v>
      </c>
      <c r="AF73" s="218" t="s">
        <v>25</v>
      </c>
      <c r="AG73" s="218"/>
      <c r="AH73" s="218"/>
      <c r="AI73" s="218"/>
      <c r="AJ73" s="218"/>
      <c r="AK73" s="218"/>
      <c r="AL73" s="218"/>
      <c r="AM73" s="218"/>
      <c r="AN73" s="218"/>
      <c r="AO73" s="218"/>
      <c r="AP73" s="220"/>
      <c r="AQ73" s="220"/>
    </row>
    <row r="74" spans="30:43" ht="15.75">
      <c r="AD74" s="218">
        <v>2012</v>
      </c>
      <c r="AE74" s="218" t="s">
        <v>0</v>
      </c>
      <c r="AF74" s="218" t="s">
        <v>1</v>
      </c>
      <c r="AG74" s="218"/>
      <c r="AH74" s="218"/>
      <c r="AI74" s="218"/>
      <c r="AJ74" s="218"/>
      <c r="AK74" s="218"/>
      <c r="AL74" s="218"/>
      <c r="AM74" s="218"/>
      <c r="AN74" s="218"/>
      <c r="AO74" s="218"/>
      <c r="AP74" s="220"/>
      <c r="AQ74" s="220"/>
    </row>
    <row r="75" spans="30:43" ht="15.75">
      <c r="AD75" s="218">
        <v>2012</v>
      </c>
      <c r="AE75" s="218" t="s">
        <v>8</v>
      </c>
      <c r="AF75" s="218" t="s">
        <v>1</v>
      </c>
      <c r="AG75" s="218"/>
      <c r="AH75" s="218"/>
      <c r="AI75" s="218"/>
      <c r="AJ75" s="218"/>
      <c r="AK75" s="218"/>
      <c r="AL75" s="218"/>
      <c r="AM75" s="218"/>
      <c r="AN75" s="218"/>
      <c r="AO75" s="218"/>
      <c r="AP75" s="220"/>
      <c r="AQ75" s="220"/>
    </row>
    <row r="76" spans="30:43" ht="15.75">
      <c r="AD76" s="218">
        <v>2012</v>
      </c>
      <c r="AE76" s="218" t="s">
        <v>20</v>
      </c>
      <c r="AF76" s="218" t="s">
        <v>1</v>
      </c>
      <c r="AG76" s="218"/>
      <c r="AH76" s="218"/>
      <c r="AI76" s="218"/>
      <c r="AJ76" s="218"/>
      <c r="AK76" s="218"/>
      <c r="AL76" s="218"/>
      <c r="AM76" s="218"/>
      <c r="AN76" s="218"/>
      <c r="AO76" s="218"/>
      <c r="AP76" s="220"/>
      <c r="AQ76" s="220"/>
    </row>
    <row r="77" spans="30:43" ht="15.75">
      <c r="AD77" s="218">
        <v>2012</v>
      </c>
      <c r="AE77" s="218" t="s">
        <v>301</v>
      </c>
      <c r="AF77" s="218" t="s">
        <v>12</v>
      </c>
      <c r="AG77" s="218"/>
      <c r="AH77" s="218"/>
      <c r="AI77" s="218"/>
      <c r="AJ77" s="218"/>
      <c r="AK77" s="218"/>
      <c r="AL77" s="218"/>
      <c r="AM77" s="218"/>
      <c r="AN77" s="218"/>
      <c r="AO77" s="218"/>
      <c r="AP77" s="220"/>
      <c r="AQ77" s="220"/>
    </row>
    <row r="78" spans="30:43" ht="15.75">
      <c r="AD78" s="218">
        <v>2012</v>
      </c>
      <c r="AE78" s="218" t="s">
        <v>11</v>
      </c>
      <c r="AF78" s="218" t="s">
        <v>12</v>
      </c>
      <c r="AG78" s="218"/>
      <c r="AH78" s="218"/>
      <c r="AI78" s="218"/>
      <c r="AJ78" s="218"/>
      <c r="AK78" s="218"/>
      <c r="AL78" s="218"/>
      <c r="AM78" s="218"/>
      <c r="AN78" s="218"/>
      <c r="AO78" s="218"/>
      <c r="AP78" s="220"/>
      <c r="AQ78" s="220"/>
    </row>
    <row r="79" spans="30:43" ht="15.75">
      <c r="AD79" s="218">
        <v>2012</v>
      </c>
      <c r="AE79" s="218" t="s">
        <v>15</v>
      </c>
      <c r="AF79" s="218" t="s">
        <v>12</v>
      </c>
      <c r="AG79" s="218"/>
      <c r="AH79" s="218"/>
      <c r="AI79" s="218"/>
      <c r="AJ79" s="218"/>
      <c r="AK79" s="218"/>
      <c r="AL79" s="218"/>
      <c r="AM79" s="218"/>
      <c r="AN79" s="218"/>
      <c r="AO79" s="218"/>
      <c r="AP79" s="220"/>
      <c r="AQ79" s="220"/>
    </row>
    <row r="80" spans="30:43" ht="15.75">
      <c r="AD80" s="218">
        <v>2012</v>
      </c>
      <c r="AE80" s="218" t="s">
        <v>18</v>
      </c>
      <c r="AF80" s="218" t="s">
        <v>12</v>
      </c>
      <c r="AG80" s="218"/>
      <c r="AH80" s="218"/>
      <c r="AI80" s="218"/>
      <c r="AJ80" s="218"/>
      <c r="AK80" s="218"/>
      <c r="AL80" s="218"/>
      <c r="AM80" s="218"/>
      <c r="AN80" s="218"/>
      <c r="AO80" s="218"/>
      <c r="AP80" s="220"/>
      <c r="AQ80" s="220"/>
    </row>
    <row r="81" spans="30:43" ht="15.75">
      <c r="AD81" s="218">
        <v>2012</v>
      </c>
      <c r="AE81" s="218" t="s">
        <v>22</v>
      </c>
      <c r="AF81" s="218" t="s">
        <v>12</v>
      </c>
      <c r="AG81" s="218"/>
      <c r="AH81" s="218"/>
      <c r="AI81" s="218"/>
      <c r="AJ81" s="218"/>
      <c r="AK81" s="218"/>
      <c r="AL81" s="218"/>
      <c r="AM81" s="218"/>
      <c r="AN81" s="218"/>
      <c r="AO81" s="218"/>
      <c r="AP81" s="220"/>
      <c r="AQ81" s="220"/>
    </row>
    <row r="82" spans="30:43" ht="15.75">
      <c r="AD82" s="218">
        <v>2012</v>
      </c>
      <c r="AE82" s="218" t="s">
        <v>27</v>
      </c>
      <c r="AF82" s="218" t="s">
        <v>12</v>
      </c>
      <c r="AG82" s="218"/>
      <c r="AH82" s="218"/>
      <c r="AI82" s="218"/>
      <c r="AJ82" s="218"/>
      <c r="AK82" s="218"/>
      <c r="AL82" s="218"/>
      <c r="AM82" s="218"/>
      <c r="AN82" s="218"/>
      <c r="AO82" s="218"/>
      <c r="AP82" s="220"/>
      <c r="AQ82" s="220"/>
    </row>
    <row r="83" spans="30:43" ht="15.75">
      <c r="AD83" s="218">
        <v>2012</v>
      </c>
      <c r="AE83" s="218" t="s">
        <v>348</v>
      </c>
      <c r="AF83" s="218" t="s">
        <v>30</v>
      </c>
      <c r="AG83" s="218"/>
      <c r="AH83" s="218"/>
      <c r="AI83" s="218"/>
      <c r="AJ83" s="218"/>
      <c r="AK83" s="218"/>
      <c r="AL83" s="218"/>
      <c r="AM83" s="218"/>
      <c r="AN83" s="218"/>
      <c r="AO83" s="218"/>
      <c r="AP83" s="220"/>
      <c r="AQ83" s="220"/>
    </row>
    <row r="84" spans="30:43" ht="15.75">
      <c r="AD84" s="218">
        <v>2012</v>
      </c>
      <c r="AE84" s="218" t="s">
        <v>325</v>
      </c>
      <c r="AF84" s="218" t="s">
        <v>30</v>
      </c>
      <c r="AG84" s="218"/>
      <c r="AH84" s="218"/>
      <c r="AI84" s="218"/>
      <c r="AJ84" s="218"/>
      <c r="AK84" s="218"/>
      <c r="AL84" s="218"/>
      <c r="AM84" s="218"/>
      <c r="AN84" s="218"/>
      <c r="AO84" s="218"/>
      <c r="AP84" s="220"/>
      <c r="AQ84" s="220"/>
    </row>
    <row r="85" spans="30:43" ht="15.75">
      <c r="AD85" s="218">
        <v>2012</v>
      </c>
      <c r="AE85" s="218" t="s">
        <v>327</v>
      </c>
      <c r="AF85" s="218" t="s">
        <v>30</v>
      </c>
      <c r="AG85" s="218"/>
      <c r="AH85" s="218"/>
      <c r="AI85" s="218"/>
      <c r="AJ85" s="218"/>
      <c r="AK85" s="218"/>
      <c r="AL85" s="218"/>
      <c r="AM85" s="218"/>
      <c r="AN85" s="218"/>
      <c r="AO85" s="218"/>
      <c r="AP85" s="220"/>
      <c r="AQ85" s="220"/>
    </row>
    <row r="86" spans="30:43" ht="15.75">
      <c r="AD86" s="218">
        <v>2012</v>
      </c>
      <c r="AE86" s="218" t="s">
        <v>347</v>
      </c>
      <c r="AF86" s="218" t="s">
        <v>30</v>
      </c>
      <c r="AG86" s="218"/>
      <c r="AH86" s="218"/>
      <c r="AI86" s="218"/>
      <c r="AJ86" s="218"/>
      <c r="AK86" s="218"/>
      <c r="AL86" s="218"/>
      <c r="AM86" s="218"/>
      <c r="AN86" s="218"/>
      <c r="AO86" s="218"/>
      <c r="AP86" s="220"/>
      <c r="AQ86" s="220"/>
    </row>
    <row r="87" spans="30:43" ht="15.75">
      <c r="AD87" s="218">
        <v>2012</v>
      </c>
      <c r="AE87" s="218" t="s">
        <v>29</v>
      </c>
      <c r="AF87" s="218" t="s">
        <v>30</v>
      </c>
      <c r="AG87" s="218"/>
      <c r="AH87" s="218"/>
      <c r="AI87" s="218"/>
      <c r="AJ87" s="218"/>
      <c r="AK87" s="218"/>
      <c r="AL87" s="218"/>
      <c r="AM87" s="218"/>
      <c r="AN87" s="218"/>
      <c r="AO87" s="218"/>
      <c r="AP87" s="220"/>
      <c r="AQ87" s="220"/>
    </row>
    <row r="88" spans="30:43" ht="15.75">
      <c r="AD88" s="218">
        <v>2012</v>
      </c>
      <c r="AE88" s="218" t="s">
        <v>302</v>
      </c>
      <c r="AF88" s="218" t="s">
        <v>25</v>
      </c>
      <c r="AG88" s="218"/>
      <c r="AH88" s="218"/>
      <c r="AI88" s="218"/>
      <c r="AJ88" s="218"/>
      <c r="AK88" s="218"/>
      <c r="AL88" s="218"/>
      <c r="AM88" s="218"/>
      <c r="AN88" s="218"/>
      <c r="AO88" s="218"/>
      <c r="AP88" s="220"/>
      <c r="AQ88" s="220"/>
    </row>
    <row r="89" spans="30:43" ht="15.75">
      <c r="AD89" s="218">
        <v>2012</v>
      </c>
      <c r="AE89" s="218" t="s">
        <v>24</v>
      </c>
      <c r="AF89" s="218" t="s">
        <v>25</v>
      </c>
      <c r="AG89" s="218"/>
      <c r="AH89" s="218"/>
      <c r="AI89" s="218"/>
      <c r="AJ89" s="218"/>
      <c r="AK89" s="218"/>
      <c r="AL89" s="218"/>
      <c r="AM89" s="218"/>
      <c r="AN89" s="218"/>
      <c r="AO89" s="218"/>
      <c r="AP89" s="220"/>
      <c r="AQ89" s="220"/>
    </row>
    <row r="90" spans="30:43" ht="15.75">
      <c r="AD90" s="218">
        <v>2013</v>
      </c>
      <c r="AE90" s="218" t="s">
        <v>53</v>
      </c>
      <c r="AF90" s="218" t="s">
        <v>1</v>
      </c>
      <c r="AG90" s="218" t="s">
        <v>502</v>
      </c>
      <c r="AH90" s="218" t="s">
        <v>503</v>
      </c>
      <c r="AI90" s="218" t="s">
        <v>62</v>
      </c>
      <c r="AJ90" s="218" t="s">
        <v>472</v>
      </c>
      <c r="AK90" s="218"/>
      <c r="AL90" s="218"/>
      <c r="AM90" s="218"/>
      <c r="AN90" s="218"/>
      <c r="AO90" s="218"/>
      <c r="AP90" s="220"/>
      <c r="AQ90" s="220"/>
    </row>
    <row r="91" spans="30:43" ht="15.75">
      <c r="AD91" s="218">
        <v>2013</v>
      </c>
      <c r="AE91" s="218" t="s">
        <v>39</v>
      </c>
      <c r="AF91" s="218" t="s">
        <v>12</v>
      </c>
      <c r="AG91" s="218" t="s">
        <v>504</v>
      </c>
      <c r="AH91" s="218" t="s">
        <v>505</v>
      </c>
      <c r="AI91" s="218" t="s">
        <v>40</v>
      </c>
      <c r="AJ91" s="218" t="s">
        <v>472</v>
      </c>
      <c r="AK91" s="218"/>
      <c r="AL91" s="218"/>
      <c r="AM91" s="218" t="s">
        <v>506</v>
      </c>
      <c r="AN91" s="218"/>
      <c r="AO91" s="218" t="s">
        <v>4</v>
      </c>
      <c r="AP91" s="220"/>
      <c r="AQ91" s="220"/>
    </row>
    <row r="92" spans="30:43" ht="15.75">
      <c r="AD92" s="218">
        <v>2013</v>
      </c>
      <c r="AE92" s="218" t="s">
        <v>41</v>
      </c>
      <c r="AF92" s="218" t="s">
        <v>12</v>
      </c>
      <c r="AG92" s="218" t="s">
        <v>507</v>
      </c>
      <c r="AH92" s="218" t="s">
        <v>505</v>
      </c>
      <c r="AI92" s="218" t="s">
        <v>40</v>
      </c>
      <c r="AJ92" s="218" t="s">
        <v>472</v>
      </c>
      <c r="AK92" s="218"/>
      <c r="AL92" s="218"/>
      <c r="AM92" s="218"/>
      <c r="AN92" s="218"/>
      <c r="AO92" s="218" t="s">
        <v>4</v>
      </c>
      <c r="AP92" s="220"/>
      <c r="AQ92" s="220"/>
    </row>
    <row r="93" spans="30:43" ht="15.75">
      <c r="AD93" s="218">
        <v>2013</v>
      </c>
      <c r="AE93" s="218" t="s">
        <v>49</v>
      </c>
      <c r="AF93" s="218" t="s">
        <v>12</v>
      </c>
      <c r="AG93" s="218" t="s">
        <v>508</v>
      </c>
      <c r="AH93" s="218" t="s">
        <v>505</v>
      </c>
      <c r="AI93" s="218" t="s">
        <v>47</v>
      </c>
      <c r="AJ93" s="218" t="s">
        <v>473</v>
      </c>
      <c r="AK93" s="218"/>
      <c r="AL93" s="218"/>
      <c r="AM93" s="218"/>
      <c r="AN93" s="218"/>
      <c r="AO93" s="218"/>
      <c r="AP93" s="220"/>
      <c r="AQ93" s="220"/>
    </row>
    <row r="94" spans="30:43" ht="15.75">
      <c r="AD94" s="218">
        <v>2013</v>
      </c>
      <c r="AE94" s="218" t="s">
        <v>51</v>
      </c>
      <c r="AF94" s="218" t="s">
        <v>12</v>
      </c>
      <c r="AG94" s="218" t="s">
        <v>509</v>
      </c>
      <c r="AH94" s="218" t="s">
        <v>505</v>
      </c>
      <c r="AI94" s="218" t="s">
        <v>40</v>
      </c>
      <c r="AJ94" s="218" t="s">
        <v>472</v>
      </c>
      <c r="AK94" s="218"/>
      <c r="AL94" s="218"/>
      <c r="AM94" s="218"/>
      <c r="AN94" s="218"/>
      <c r="AO94" s="218"/>
      <c r="AP94" s="220"/>
      <c r="AQ94" s="220"/>
    </row>
    <row r="95" spans="30:43" ht="15.75">
      <c r="AD95" s="218">
        <v>2013</v>
      </c>
      <c r="AE95" s="218" t="s">
        <v>298</v>
      </c>
      <c r="AF95" s="218" t="s">
        <v>12</v>
      </c>
      <c r="AG95" s="218" t="s">
        <v>54</v>
      </c>
      <c r="AH95" s="218" t="s">
        <v>505</v>
      </c>
      <c r="AI95" s="218" t="s">
        <v>47</v>
      </c>
      <c r="AJ95" s="218" t="s">
        <v>472</v>
      </c>
      <c r="AK95" s="218"/>
      <c r="AL95" s="218"/>
      <c r="AM95" s="218"/>
      <c r="AN95" s="218"/>
      <c r="AO95" s="218"/>
      <c r="AP95" s="220"/>
      <c r="AQ95" s="220"/>
    </row>
    <row r="96" spans="30:43" ht="15.75">
      <c r="AD96" s="218">
        <v>2013</v>
      </c>
      <c r="AE96" s="218" t="s">
        <v>43</v>
      </c>
      <c r="AF96" s="218" t="s">
        <v>44</v>
      </c>
      <c r="AG96" s="218" t="s">
        <v>510</v>
      </c>
      <c r="AH96" s="218" t="s">
        <v>503</v>
      </c>
      <c r="AI96" s="218" t="s">
        <v>47</v>
      </c>
      <c r="AJ96" s="218" t="s">
        <v>472</v>
      </c>
      <c r="AK96" s="218"/>
      <c r="AL96" s="218"/>
      <c r="AM96" s="218"/>
      <c r="AN96" s="218"/>
      <c r="AO96" s="218"/>
      <c r="AP96" s="220"/>
      <c r="AQ96" s="220"/>
    </row>
    <row r="97" spans="30:43" ht="15.75">
      <c r="AD97" s="218">
        <v>2013</v>
      </c>
      <c r="AE97" s="218" t="s">
        <v>45</v>
      </c>
      <c r="AF97" s="218" t="s">
        <v>44</v>
      </c>
      <c r="AG97" s="218" t="s">
        <v>510</v>
      </c>
      <c r="AH97" s="218" t="s">
        <v>503</v>
      </c>
      <c r="AI97" s="218" t="s">
        <v>47</v>
      </c>
      <c r="AJ97" s="218" t="s">
        <v>472</v>
      </c>
      <c r="AK97" s="218"/>
      <c r="AL97" s="218"/>
      <c r="AM97" s="218"/>
      <c r="AN97" s="218"/>
      <c r="AO97" s="218" t="s">
        <v>4</v>
      </c>
      <c r="AP97" s="220"/>
      <c r="AQ97" s="220"/>
    </row>
    <row r="98" spans="30:43" ht="15.75">
      <c r="AD98" s="218">
        <v>2013</v>
      </c>
      <c r="AE98" s="218" t="s">
        <v>48</v>
      </c>
      <c r="AF98" s="218" t="s">
        <v>44</v>
      </c>
      <c r="AG98" s="218" t="s">
        <v>510</v>
      </c>
      <c r="AH98" s="218" t="s">
        <v>503</v>
      </c>
      <c r="AI98" s="218" t="s">
        <v>47</v>
      </c>
      <c r="AJ98" s="218" t="s">
        <v>472</v>
      </c>
      <c r="AK98" s="218"/>
      <c r="AL98" s="218"/>
      <c r="AM98" s="218"/>
      <c r="AN98" s="218"/>
      <c r="AO98" s="218"/>
      <c r="AP98" s="220"/>
      <c r="AQ98" s="220"/>
    </row>
    <row r="99" spans="30:43" ht="15.75">
      <c r="AD99" s="218">
        <v>2013</v>
      </c>
      <c r="AE99" s="218" t="s">
        <v>50</v>
      </c>
      <c r="AF99" s="218" t="s">
        <v>44</v>
      </c>
      <c r="AG99" s="218" t="s">
        <v>511</v>
      </c>
      <c r="AH99" s="218" t="s">
        <v>505</v>
      </c>
      <c r="AI99" s="218" t="s">
        <v>47</v>
      </c>
      <c r="AJ99" s="218" t="s">
        <v>472</v>
      </c>
      <c r="AK99" s="218"/>
      <c r="AL99" s="218"/>
      <c r="AM99" s="218"/>
      <c r="AN99" s="218"/>
      <c r="AO99" s="218"/>
      <c r="AP99" s="220"/>
      <c r="AQ99" s="220"/>
    </row>
    <row r="100" spans="30:43" ht="15.75">
      <c r="AD100" s="218">
        <v>2013</v>
      </c>
      <c r="AE100" s="218" t="s">
        <v>31</v>
      </c>
      <c r="AF100" s="218" t="s">
        <v>30</v>
      </c>
      <c r="AG100" s="218" t="s">
        <v>512</v>
      </c>
      <c r="AH100" s="218" t="s">
        <v>503</v>
      </c>
      <c r="AI100" s="218" t="s">
        <v>33</v>
      </c>
      <c r="AJ100" s="218" t="s">
        <v>473</v>
      </c>
      <c r="AK100" s="218"/>
      <c r="AL100" s="218"/>
      <c r="AM100" s="218"/>
      <c r="AN100" s="218"/>
      <c r="AO100" s="218"/>
      <c r="AP100" s="220"/>
      <c r="AQ100" s="220"/>
    </row>
    <row r="101" spans="30:43" ht="15.75">
      <c r="AD101" s="218">
        <v>2013</v>
      </c>
      <c r="AE101" s="218" t="s">
        <v>34</v>
      </c>
      <c r="AF101" s="218" t="s">
        <v>30</v>
      </c>
      <c r="AG101" s="218" t="s">
        <v>513</v>
      </c>
      <c r="AH101" s="218" t="s">
        <v>503</v>
      </c>
      <c r="AI101" s="218" t="s">
        <v>33</v>
      </c>
      <c r="AJ101" s="218" t="s">
        <v>472</v>
      </c>
      <c r="AK101" s="218"/>
      <c r="AL101" s="218"/>
      <c r="AM101" s="218"/>
      <c r="AN101" s="218"/>
      <c r="AO101" s="218"/>
      <c r="AP101" s="220"/>
      <c r="AQ101" s="220"/>
    </row>
    <row r="102" spans="30:43" ht="15.75">
      <c r="AD102" s="218">
        <v>2013</v>
      </c>
      <c r="AE102" s="218" t="s">
        <v>36</v>
      </c>
      <c r="AF102" s="218" t="s">
        <v>25</v>
      </c>
      <c r="AG102" s="218" t="s">
        <v>511</v>
      </c>
      <c r="AH102" s="218" t="s">
        <v>505</v>
      </c>
      <c r="AI102" s="218" t="s">
        <v>47</v>
      </c>
      <c r="AJ102" s="218" t="s">
        <v>472</v>
      </c>
      <c r="AK102" s="218"/>
      <c r="AL102" s="218"/>
      <c r="AM102" s="218"/>
      <c r="AN102" s="218"/>
      <c r="AO102" s="218" t="s">
        <v>4</v>
      </c>
      <c r="AP102" s="220"/>
      <c r="AQ102" s="220"/>
    </row>
    <row r="103" spans="30:43" ht="15.75">
      <c r="AD103" s="218">
        <v>2013</v>
      </c>
      <c r="AE103" s="218" t="s">
        <v>38</v>
      </c>
      <c r="AF103" s="218" t="s">
        <v>25</v>
      </c>
      <c r="AG103" s="218" t="s">
        <v>511</v>
      </c>
      <c r="AH103" s="218" t="s">
        <v>505</v>
      </c>
      <c r="AI103" s="218" t="s">
        <v>47</v>
      </c>
      <c r="AJ103" s="218" t="s">
        <v>472</v>
      </c>
      <c r="AK103" s="218"/>
      <c r="AL103" s="218"/>
      <c r="AM103" s="218"/>
      <c r="AN103" s="218"/>
      <c r="AO103" s="218" t="s">
        <v>4</v>
      </c>
      <c r="AP103" s="220"/>
      <c r="AQ103" s="220"/>
    </row>
    <row r="104" spans="30:43" ht="15.75">
      <c r="AD104" s="218">
        <v>2014</v>
      </c>
      <c r="AE104" s="218" t="s">
        <v>57</v>
      </c>
      <c r="AF104" s="218" t="s">
        <v>1</v>
      </c>
      <c r="AG104" s="218" t="s">
        <v>514</v>
      </c>
      <c r="AH104" s="218" t="s">
        <v>503</v>
      </c>
      <c r="AI104" s="218" t="s">
        <v>33</v>
      </c>
      <c r="AJ104" s="218" t="s">
        <v>473</v>
      </c>
      <c r="AK104" s="218"/>
      <c r="AL104" s="218"/>
      <c r="AM104" s="218"/>
      <c r="AN104" s="218"/>
      <c r="AO104" s="218"/>
      <c r="AP104" s="220"/>
      <c r="AQ104" s="220"/>
    </row>
    <row r="105" spans="30:43" ht="15.75">
      <c r="AD105" s="218">
        <v>2014</v>
      </c>
      <c r="AE105" s="218" t="s">
        <v>66</v>
      </c>
      <c r="AF105" s="218" t="s">
        <v>1</v>
      </c>
      <c r="AG105" s="218" t="s">
        <v>504</v>
      </c>
      <c r="AH105" s="218" t="s">
        <v>505</v>
      </c>
      <c r="AI105" s="218" t="s">
        <v>40</v>
      </c>
      <c r="AJ105" s="218" t="s">
        <v>472</v>
      </c>
      <c r="AK105" s="218"/>
      <c r="AL105" s="218"/>
      <c r="AM105" s="218" t="s">
        <v>472</v>
      </c>
      <c r="AN105" s="218"/>
      <c r="AO105" s="218"/>
      <c r="AP105" s="220"/>
      <c r="AQ105" s="220"/>
    </row>
    <row r="106" spans="30:43" ht="15.75">
      <c r="AD106" s="218">
        <v>2014</v>
      </c>
      <c r="AE106" s="218" t="s">
        <v>55</v>
      </c>
      <c r="AF106" s="218" t="s">
        <v>12</v>
      </c>
      <c r="AG106" s="218" t="s">
        <v>509</v>
      </c>
      <c r="AH106" s="218" t="s">
        <v>505</v>
      </c>
      <c r="AI106" s="218" t="s">
        <v>40</v>
      </c>
      <c r="AJ106" s="218" t="s">
        <v>472</v>
      </c>
      <c r="AK106" s="218"/>
      <c r="AL106" s="218"/>
      <c r="AM106" s="218"/>
      <c r="AN106" s="218"/>
      <c r="AO106" s="218" t="s">
        <v>4</v>
      </c>
      <c r="AP106" s="220"/>
      <c r="AQ106" s="220"/>
    </row>
    <row r="107" spans="30:43" ht="15.75">
      <c r="AD107" s="218">
        <v>2014</v>
      </c>
      <c r="AE107" s="218" t="s">
        <v>61</v>
      </c>
      <c r="AF107" s="218" t="s">
        <v>12</v>
      </c>
      <c r="AG107" s="218" t="s">
        <v>515</v>
      </c>
      <c r="AH107" s="218" t="s">
        <v>503</v>
      </c>
      <c r="AI107" s="218" t="s">
        <v>62</v>
      </c>
      <c r="AJ107" s="218" t="s">
        <v>472</v>
      </c>
      <c r="AK107" s="218"/>
      <c r="AL107" s="218"/>
      <c r="AM107" s="218"/>
      <c r="AN107" s="218"/>
      <c r="AO107" s="218" t="s">
        <v>4</v>
      </c>
      <c r="AP107" s="220"/>
      <c r="AQ107" s="220"/>
    </row>
    <row r="108" spans="30:43" ht="15.75">
      <c r="AD108" s="218">
        <v>2014</v>
      </c>
      <c r="AE108" s="218" t="s">
        <v>63</v>
      </c>
      <c r="AF108" s="218" t="s">
        <v>12</v>
      </c>
      <c r="AG108" s="218" t="s">
        <v>515</v>
      </c>
      <c r="AH108" s="218" t="s">
        <v>503</v>
      </c>
      <c r="AI108" s="218" t="s">
        <v>62</v>
      </c>
      <c r="AJ108" s="218" t="s">
        <v>472</v>
      </c>
      <c r="AK108" s="218"/>
      <c r="AL108" s="218"/>
      <c r="AM108" s="218"/>
      <c r="AN108" s="218"/>
      <c r="AO108" s="218"/>
      <c r="AP108" s="220"/>
      <c r="AQ108" s="220"/>
    </row>
    <row r="109" spans="30:43" ht="15.75">
      <c r="AD109" s="218">
        <v>2014</v>
      </c>
      <c r="AE109" s="218" t="s">
        <v>65</v>
      </c>
      <c r="AF109" s="218" t="s">
        <v>12</v>
      </c>
      <c r="AG109" s="218" t="s">
        <v>515</v>
      </c>
      <c r="AH109" s="218" t="s">
        <v>503</v>
      </c>
      <c r="AI109" s="218" t="s">
        <v>62</v>
      </c>
      <c r="AJ109" s="218" t="s">
        <v>473</v>
      </c>
      <c r="AK109" s="218"/>
      <c r="AL109" s="218"/>
      <c r="AM109" s="218"/>
      <c r="AN109" s="218"/>
      <c r="AO109" s="218"/>
      <c r="AP109" s="220"/>
      <c r="AQ109" s="220"/>
    </row>
    <row r="110" spans="30:43" ht="15.75">
      <c r="AD110" s="218">
        <v>2014</v>
      </c>
      <c r="AE110" s="218" t="s">
        <v>297</v>
      </c>
      <c r="AF110" s="218" t="s">
        <v>12</v>
      </c>
      <c r="AG110" s="218" t="s">
        <v>54</v>
      </c>
      <c r="AH110" s="218" t="s">
        <v>505</v>
      </c>
      <c r="AI110" s="218" t="s">
        <v>47</v>
      </c>
      <c r="AJ110" s="218" t="s">
        <v>472</v>
      </c>
      <c r="AK110" s="218"/>
      <c r="AL110" s="218"/>
      <c r="AM110" s="218"/>
      <c r="AN110" s="218"/>
      <c r="AO110" s="218" t="s">
        <v>4</v>
      </c>
      <c r="AP110" s="220"/>
      <c r="AQ110" s="220"/>
    </row>
    <row r="111" spans="30:43" ht="15.75">
      <c r="AD111" s="218">
        <v>2014</v>
      </c>
      <c r="AE111" s="218" t="s">
        <v>70</v>
      </c>
      <c r="AF111" s="218" t="s">
        <v>12</v>
      </c>
      <c r="AG111" s="218" t="s">
        <v>26</v>
      </c>
      <c r="AH111" s="218" t="s">
        <v>503</v>
      </c>
      <c r="AI111" s="218" t="s">
        <v>26</v>
      </c>
      <c r="AJ111" s="218" t="s">
        <v>472</v>
      </c>
      <c r="AK111" s="218"/>
      <c r="AL111" s="218"/>
      <c r="AM111" s="218"/>
      <c r="AN111" s="218"/>
      <c r="AO111" s="218"/>
      <c r="AP111" s="220"/>
      <c r="AQ111" s="220"/>
    </row>
    <row r="112" spans="30:43" ht="15.75">
      <c r="AD112" s="218">
        <v>2014</v>
      </c>
      <c r="AE112" s="218" t="s">
        <v>56</v>
      </c>
      <c r="AF112" s="218" t="s">
        <v>44</v>
      </c>
      <c r="AG112" s="218" t="s">
        <v>26</v>
      </c>
      <c r="AH112" s="218" t="s">
        <v>503</v>
      </c>
      <c r="AI112" s="218" t="s">
        <v>26</v>
      </c>
      <c r="AJ112" s="218" t="s">
        <v>472</v>
      </c>
      <c r="AK112" s="218"/>
      <c r="AL112" s="218"/>
      <c r="AM112" s="218"/>
      <c r="AN112" s="218"/>
      <c r="AO112" s="218"/>
      <c r="AP112" s="220"/>
      <c r="AQ112" s="220"/>
    </row>
    <row r="113" spans="30:43" ht="15.75">
      <c r="AD113" s="218">
        <v>2014</v>
      </c>
      <c r="AE113" s="218" t="s">
        <v>59</v>
      </c>
      <c r="AF113" s="218" t="s">
        <v>44</v>
      </c>
      <c r="AG113" s="218" t="s">
        <v>514</v>
      </c>
      <c r="AH113" s="218" t="s">
        <v>505</v>
      </c>
      <c r="AI113" s="218" t="s">
        <v>33</v>
      </c>
      <c r="AJ113" s="218" t="s">
        <v>472</v>
      </c>
      <c r="AK113" s="218"/>
      <c r="AL113" s="218"/>
      <c r="AM113" s="218"/>
      <c r="AN113" s="218"/>
      <c r="AO113" s="218"/>
      <c r="AP113" s="220"/>
      <c r="AQ113" s="220"/>
    </row>
    <row r="114" spans="30:43" ht="15.75">
      <c r="AD114" s="218">
        <v>2014</v>
      </c>
      <c r="AE114" s="218" t="s">
        <v>68</v>
      </c>
      <c r="AF114" s="218" t="s">
        <v>44</v>
      </c>
      <c r="AG114" s="218" t="s">
        <v>510</v>
      </c>
      <c r="AH114" s="218" t="s">
        <v>503</v>
      </c>
      <c r="AI114" s="218" t="s">
        <v>47</v>
      </c>
      <c r="AJ114" s="218" t="s">
        <v>472</v>
      </c>
      <c r="AK114" s="218"/>
      <c r="AL114" s="218"/>
      <c r="AM114" s="218"/>
      <c r="AN114" s="218"/>
      <c r="AO114" s="218"/>
      <c r="AP114" s="220"/>
      <c r="AQ114" s="220"/>
    </row>
    <row r="115" spans="30:43" ht="15.75">
      <c r="AD115" s="218">
        <v>2014</v>
      </c>
      <c r="AE115" s="218" t="s">
        <v>69</v>
      </c>
      <c r="AF115" s="218" t="s">
        <v>44</v>
      </c>
      <c r="AG115" s="218" t="s">
        <v>514</v>
      </c>
      <c r="AH115" s="218" t="s">
        <v>505</v>
      </c>
      <c r="AI115" s="218" t="s">
        <v>33</v>
      </c>
      <c r="AJ115" s="218" t="s">
        <v>472</v>
      </c>
      <c r="AK115" s="218"/>
      <c r="AL115" s="218"/>
      <c r="AM115" s="218"/>
      <c r="AN115" s="218"/>
      <c r="AO115" s="218"/>
      <c r="AP115" s="220"/>
      <c r="AQ115" s="220"/>
    </row>
    <row r="116" spans="30:43" ht="15.75">
      <c r="AD116" s="218">
        <v>2014</v>
      </c>
      <c r="AE116" s="218" t="s">
        <v>60</v>
      </c>
      <c r="AF116" s="218" t="s">
        <v>30</v>
      </c>
      <c r="AG116" s="218" t="s">
        <v>26</v>
      </c>
      <c r="AH116" s="218" t="s">
        <v>503</v>
      </c>
      <c r="AI116" s="218" t="s">
        <v>26</v>
      </c>
      <c r="AJ116" s="218" t="s">
        <v>472</v>
      </c>
      <c r="AK116" s="218"/>
      <c r="AL116" s="218"/>
      <c r="AM116" s="218"/>
      <c r="AN116" s="218"/>
      <c r="AO116" s="218"/>
      <c r="AP116" s="220"/>
      <c r="AQ116" s="220"/>
    </row>
    <row r="117" spans="30:43" ht="15.75">
      <c r="AD117" s="218">
        <v>2014</v>
      </c>
      <c r="AE117" s="218" t="s">
        <v>67</v>
      </c>
      <c r="AF117" s="218" t="s">
        <v>30</v>
      </c>
      <c r="AG117" s="218" t="s">
        <v>511</v>
      </c>
      <c r="AH117" s="218" t="s">
        <v>505</v>
      </c>
      <c r="AI117" s="218" t="s">
        <v>47</v>
      </c>
      <c r="AJ117" s="218" t="s">
        <v>472</v>
      </c>
      <c r="AK117" s="218"/>
      <c r="AL117" s="218"/>
      <c r="AM117" s="218"/>
      <c r="AN117" s="218"/>
      <c r="AO117" s="218"/>
      <c r="AP117" s="220"/>
      <c r="AQ117" s="220"/>
    </row>
    <row r="118" spans="30:43" ht="15.75">
      <c r="AD118" s="218">
        <v>2014</v>
      </c>
      <c r="AE118" s="221" t="s">
        <v>71</v>
      </c>
      <c r="AF118" s="218" t="s">
        <v>30</v>
      </c>
      <c r="AG118" s="218" t="s">
        <v>512</v>
      </c>
      <c r="AH118" s="218" t="s">
        <v>503</v>
      </c>
      <c r="AI118" s="218" t="s">
        <v>33</v>
      </c>
      <c r="AJ118" s="218" t="s">
        <v>472</v>
      </c>
      <c r="AK118" s="218"/>
      <c r="AL118" s="218"/>
      <c r="AM118" s="218"/>
      <c r="AN118" s="218"/>
      <c r="AO118" s="218" t="s">
        <v>4</v>
      </c>
      <c r="AP118" s="220"/>
      <c r="AQ118" s="220"/>
    </row>
    <row r="119" spans="30:43" ht="15.75">
      <c r="AD119" s="222">
        <v>2016</v>
      </c>
      <c r="AE119" s="223" t="s">
        <v>76</v>
      </c>
      <c r="AF119" s="218" t="s">
        <v>1</v>
      </c>
      <c r="AG119" s="218" t="s">
        <v>515</v>
      </c>
      <c r="AH119" s="218" t="s">
        <v>503</v>
      </c>
      <c r="AI119" s="218" t="s">
        <v>62</v>
      </c>
      <c r="AJ119" s="224" t="s">
        <v>482</v>
      </c>
      <c r="AK119" s="218"/>
      <c r="AL119" s="218"/>
      <c r="AM119" s="218"/>
      <c r="AN119" s="218" t="s">
        <v>516</v>
      </c>
      <c r="AO119" s="218" t="s">
        <v>517</v>
      </c>
      <c r="AP119" s="220"/>
      <c r="AQ119" s="220" t="str">
        <f>Table14[[#This Row],[Team]]</f>
        <v>Business Architecture</v>
      </c>
    </row>
    <row r="120" spans="30:43" ht="15.75">
      <c r="AD120" s="218">
        <v>2015</v>
      </c>
      <c r="AE120" s="221" t="s">
        <v>94</v>
      </c>
      <c r="AF120" s="218" t="s">
        <v>1</v>
      </c>
      <c r="AG120" s="218" t="s">
        <v>504</v>
      </c>
      <c r="AH120" s="218" t="s">
        <v>505</v>
      </c>
      <c r="AI120" s="218" t="s">
        <v>40</v>
      </c>
      <c r="AJ120" s="218" t="s">
        <v>472</v>
      </c>
      <c r="AK120" s="218"/>
      <c r="AL120" s="218"/>
      <c r="AM120" s="218" t="s">
        <v>472</v>
      </c>
      <c r="AN120" s="218"/>
      <c r="AO120" s="218"/>
      <c r="AP120" s="220"/>
      <c r="AQ120" s="220" t="str">
        <f>Table14[[#This Row],[Team]]</f>
        <v>IT Operation</v>
      </c>
    </row>
    <row r="121" spans="30:43" ht="15.75">
      <c r="AD121" s="218">
        <v>2015</v>
      </c>
      <c r="AE121" s="221" t="s">
        <v>96</v>
      </c>
      <c r="AF121" s="218" t="s">
        <v>1</v>
      </c>
      <c r="AG121" s="218" t="s">
        <v>518</v>
      </c>
      <c r="AH121" s="218" t="s">
        <v>505</v>
      </c>
      <c r="AI121" s="218" t="s">
        <v>75</v>
      </c>
      <c r="AJ121" s="218" t="s">
        <v>472</v>
      </c>
      <c r="AK121" s="218"/>
      <c r="AL121" s="218"/>
      <c r="AM121" s="218"/>
      <c r="AN121" s="218"/>
      <c r="AO121" s="218"/>
      <c r="AP121" s="220"/>
      <c r="AQ121" s="220" t="str">
        <f>Table14[[#This Row],[Team]]</f>
        <v>IT Operation</v>
      </c>
    </row>
    <row r="122" spans="30:43" ht="15.75">
      <c r="AD122" s="218">
        <v>2015</v>
      </c>
      <c r="AE122" s="221" t="s">
        <v>73</v>
      </c>
      <c r="AF122" s="218" t="s">
        <v>12</v>
      </c>
      <c r="AG122" s="218" t="s">
        <v>518</v>
      </c>
      <c r="AH122" s="218" t="s">
        <v>505</v>
      </c>
      <c r="AI122" s="218" t="s">
        <v>75</v>
      </c>
      <c r="AJ122" s="218" t="s">
        <v>472</v>
      </c>
      <c r="AK122" s="218"/>
      <c r="AL122" s="218"/>
      <c r="AM122" s="218"/>
      <c r="AN122" s="218"/>
      <c r="AO122" s="218" t="s">
        <v>4</v>
      </c>
      <c r="AP122" s="220"/>
      <c r="AQ122" s="220" t="str">
        <f>Table14[[#This Row],[Team]]</f>
        <v>IT Operation</v>
      </c>
    </row>
    <row r="123" spans="30:43" ht="15.75">
      <c r="AD123" s="218">
        <v>2015</v>
      </c>
      <c r="AE123" s="221" t="s">
        <v>79</v>
      </c>
      <c r="AF123" s="218" t="s">
        <v>12</v>
      </c>
      <c r="AG123" s="218" t="s">
        <v>515</v>
      </c>
      <c r="AH123" s="218" t="s">
        <v>503</v>
      </c>
      <c r="AI123" s="218" t="s">
        <v>62</v>
      </c>
      <c r="AJ123" s="218" t="s">
        <v>472</v>
      </c>
      <c r="AK123" s="218"/>
      <c r="AL123" s="218"/>
      <c r="AM123" s="218"/>
      <c r="AN123" s="218"/>
      <c r="AO123" s="218" t="s">
        <v>4</v>
      </c>
      <c r="AP123" s="220"/>
      <c r="AQ123" s="220" t="str">
        <f>Table14[[#This Row],[Team]]</f>
        <v>Business Architecture</v>
      </c>
    </row>
    <row r="124" spans="30:43" ht="15.75">
      <c r="AD124" s="218">
        <v>2015</v>
      </c>
      <c r="AE124" s="221" t="s">
        <v>83</v>
      </c>
      <c r="AF124" s="218" t="s">
        <v>12</v>
      </c>
      <c r="AG124" s="218" t="s">
        <v>519</v>
      </c>
      <c r="AH124" s="218" t="s">
        <v>505</v>
      </c>
      <c r="AI124" s="218" t="s">
        <v>75</v>
      </c>
      <c r="AJ124" s="218" t="s">
        <v>472</v>
      </c>
      <c r="AK124" s="218"/>
      <c r="AL124" s="218"/>
      <c r="AM124" s="218"/>
      <c r="AN124" s="218"/>
      <c r="AO124" s="218"/>
      <c r="AP124" s="220"/>
      <c r="AQ124" s="220" t="str">
        <f>Table14[[#This Row],[Team]]</f>
        <v>IT Operation</v>
      </c>
    </row>
    <row r="125" spans="30:43" ht="15.75">
      <c r="AD125" s="218">
        <v>2015</v>
      </c>
      <c r="AE125" s="221" t="s">
        <v>85</v>
      </c>
      <c r="AF125" s="218" t="s">
        <v>12</v>
      </c>
      <c r="AG125" s="218" t="s">
        <v>26</v>
      </c>
      <c r="AH125" s="218" t="s">
        <v>503</v>
      </c>
      <c r="AI125" s="218" t="s">
        <v>26</v>
      </c>
      <c r="AJ125" s="218" t="s">
        <v>472</v>
      </c>
      <c r="AK125" s="218"/>
      <c r="AL125" s="218"/>
      <c r="AM125" s="218"/>
      <c r="AN125" s="218"/>
      <c r="AO125" s="218"/>
      <c r="AP125" s="220"/>
      <c r="AQ125" s="220" t="str">
        <f>Table14[[#This Row],[Team]]</f>
        <v>Business Architecture</v>
      </c>
    </row>
    <row r="126" spans="30:43" ht="15.75">
      <c r="AD126" s="218">
        <v>2015</v>
      </c>
      <c r="AE126" s="221" t="s">
        <v>295</v>
      </c>
      <c r="AF126" s="218" t="s">
        <v>12</v>
      </c>
      <c r="AG126" s="218" t="s">
        <v>26</v>
      </c>
      <c r="AH126" s="218" t="s">
        <v>503</v>
      </c>
      <c r="AI126" s="218" t="s">
        <v>26</v>
      </c>
      <c r="AJ126" s="218" t="s">
        <v>472</v>
      </c>
      <c r="AK126" s="218"/>
      <c r="AL126" s="218"/>
      <c r="AM126" s="218"/>
      <c r="AN126" s="218"/>
      <c r="AO126" s="218"/>
      <c r="AP126" s="220"/>
      <c r="AQ126" s="220" t="str">
        <f>Table14[[#This Row],[Team]]</f>
        <v>Business Architecture</v>
      </c>
    </row>
    <row r="127" spans="30:43" ht="15.75">
      <c r="AD127" s="218">
        <v>2015</v>
      </c>
      <c r="AE127" s="221" t="s">
        <v>89</v>
      </c>
      <c r="AF127" s="218" t="s">
        <v>12</v>
      </c>
      <c r="AG127" s="218" t="s">
        <v>520</v>
      </c>
      <c r="AH127" s="218" t="s">
        <v>503</v>
      </c>
      <c r="AI127" s="218" t="s">
        <v>91</v>
      </c>
      <c r="AJ127" s="218" t="s">
        <v>472</v>
      </c>
      <c r="AK127" s="218"/>
      <c r="AL127" s="218"/>
      <c r="AM127" s="218"/>
      <c r="AN127" s="218"/>
      <c r="AO127" s="218"/>
      <c r="AP127" s="220"/>
      <c r="AQ127" s="220" t="str">
        <f>Table14[[#This Row],[Team]]</f>
        <v>Business Architecture</v>
      </c>
    </row>
    <row r="128" spans="30:43" ht="15.75">
      <c r="AD128" s="218">
        <v>2015</v>
      </c>
      <c r="AE128" s="221" t="s">
        <v>92</v>
      </c>
      <c r="AF128" s="218" t="s">
        <v>12</v>
      </c>
      <c r="AG128" s="218" t="s">
        <v>511</v>
      </c>
      <c r="AH128" s="218" t="s">
        <v>503</v>
      </c>
      <c r="AI128" s="218" t="s">
        <v>47</v>
      </c>
      <c r="AJ128" s="218" t="s">
        <v>472</v>
      </c>
      <c r="AK128" s="218"/>
      <c r="AL128" s="218"/>
      <c r="AM128" s="218"/>
      <c r="AN128" s="218"/>
      <c r="AO128" s="218"/>
      <c r="AP128" s="220"/>
      <c r="AQ128" s="220" t="str">
        <f>Table14[[#This Row],[Team]]</f>
        <v>Business Architecture</v>
      </c>
    </row>
    <row r="129" spans="30:43" ht="15.75">
      <c r="AD129" s="225">
        <v>2016</v>
      </c>
      <c r="AE129" s="226" t="s">
        <v>93</v>
      </c>
      <c r="AF129" s="224" t="s">
        <v>12</v>
      </c>
      <c r="AG129" s="224" t="s">
        <v>504</v>
      </c>
      <c r="AH129" s="224" t="s">
        <v>505</v>
      </c>
      <c r="AI129" s="224" t="s">
        <v>40</v>
      </c>
      <c r="AJ129" s="224" t="s">
        <v>472</v>
      </c>
      <c r="AK129" s="224"/>
      <c r="AL129" s="224"/>
      <c r="AM129" s="224"/>
      <c r="AN129" s="224" t="s">
        <v>521</v>
      </c>
      <c r="AO129" s="224"/>
      <c r="AP129" s="220"/>
      <c r="AQ129" s="220" t="str">
        <f>Table14[[#This Row],[Team]]</f>
        <v>IT Operation</v>
      </c>
    </row>
    <row r="130" spans="30:43" ht="15.75">
      <c r="AD130" s="224">
        <v>2015</v>
      </c>
      <c r="AE130" s="227" t="s">
        <v>87</v>
      </c>
      <c r="AF130" s="224" t="s">
        <v>44</v>
      </c>
      <c r="AG130" s="224" t="s">
        <v>510</v>
      </c>
      <c r="AH130" s="224" t="s">
        <v>503</v>
      </c>
      <c r="AI130" s="224" t="s">
        <v>47</v>
      </c>
      <c r="AJ130" s="224" t="s">
        <v>472</v>
      </c>
      <c r="AK130" s="224"/>
      <c r="AL130" s="224"/>
      <c r="AM130" s="224"/>
      <c r="AN130" s="224"/>
      <c r="AO130" s="224" t="s">
        <v>4</v>
      </c>
      <c r="AP130" s="220"/>
      <c r="AQ130" s="220" t="str">
        <f>Table14[[#This Row],[Team]]</f>
        <v>Business Architecture</v>
      </c>
    </row>
    <row r="131" spans="30:43" ht="15.75">
      <c r="AD131" s="224">
        <v>2015</v>
      </c>
      <c r="AE131" s="227" t="s">
        <v>95</v>
      </c>
      <c r="AF131" s="224" t="s">
        <v>44</v>
      </c>
      <c r="AG131" s="224" t="s">
        <v>510</v>
      </c>
      <c r="AH131" s="224" t="s">
        <v>503</v>
      </c>
      <c r="AI131" s="224" t="s">
        <v>47</v>
      </c>
      <c r="AJ131" s="224" t="s">
        <v>472</v>
      </c>
      <c r="AK131" s="224"/>
      <c r="AL131" s="224"/>
      <c r="AM131" s="224"/>
      <c r="AN131" s="224"/>
      <c r="AO131" s="224" t="s">
        <v>4</v>
      </c>
      <c r="AP131" s="220"/>
      <c r="AQ131" s="220" t="str">
        <f>Table14[[#This Row],[Team]]</f>
        <v>Business Architecture</v>
      </c>
    </row>
    <row r="132" spans="30:43" ht="15" customHeight="1">
      <c r="AD132" s="224">
        <v>2015</v>
      </c>
      <c r="AE132" s="227" t="s">
        <v>100</v>
      </c>
      <c r="AF132" s="224" t="s">
        <v>44</v>
      </c>
      <c r="AG132" s="224" t="s">
        <v>510</v>
      </c>
      <c r="AH132" s="224" t="s">
        <v>503</v>
      </c>
      <c r="AI132" s="224" t="s">
        <v>47</v>
      </c>
      <c r="AJ132" s="224" t="s">
        <v>472</v>
      </c>
      <c r="AK132" s="224"/>
      <c r="AL132" s="224"/>
      <c r="AM132" s="224"/>
      <c r="AN132" s="224"/>
      <c r="AO132" s="224" t="s">
        <v>4</v>
      </c>
      <c r="AP132" s="220"/>
      <c r="AQ132" s="220" t="str">
        <f>Table14[[#This Row],[Team]]</f>
        <v>Business Architecture</v>
      </c>
    </row>
    <row r="133" spans="30:43" ht="15" customHeight="1">
      <c r="AD133" s="224">
        <v>2015</v>
      </c>
      <c r="AE133" s="227" t="s">
        <v>82</v>
      </c>
      <c r="AF133" s="224" t="s">
        <v>30</v>
      </c>
      <c r="AG133" s="224" t="s">
        <v>512</v>
      </c>
      <c r="AH133" s="224" t="s">
        <v>503</v>
      </c>
      <c r="AI133" s="224" t="s">
        <v>33</v>
      </c>
      <c r="AJ133" s="224" t="s">
        <v>472</v>
      </c>
      <c r="AK133" s="224"/>
      <c r="AL133" s="224"/>
      <c r="AM133" s="224"/>
      <c r="AN133" s="224"/>
      <c r="AO133" s="224" t="s">
        <v>4</v>
      </c>
      <c r="AP133" s="220"/>
      <c r="AQ133" s="220" t="str">
        <f>Table14[[#This Row],[Team]]</f>
        <v>Business Architecture</v>
      </c>
    </row>
    <row r="134" spans="30:43" ht="15" customHeight="1">
      <c r="AD134" s="225">
        <v>2016</v>
      </c>
      <c r="AE134" s="226" t="s">
        <v>522</v>
      </c>
      <c r="AF134" s="224" t="s">
        <v>30</v>
      </c>
      <c r="AG134" s="224" t="s">
        <v>507</v>
      </c>
      <c r="AH134" s="224" t="s">
        <v>505</v>
      </c>
      <c r="AI134" s="224" t="s">
        <v>40</v>
      </c>
      <c r="AJ134" s="224" t="s">
        <v>472</v>
      </c>
      <c r="AK134" s="224"/>
      <c r="AL134" s="224"/>
      <c r="AM134" s="224"/>
      <c r="AN134" s="224" t="s">
        <v>523</v>
      </c>
      <c r="AO134" s="224" t="s">
        <v>4</v>
      </c>
      <c r="AP134" s="220"/>
      <c r="AQ134" s="220" t="str">
        <f>Table14[[#This Row],[Team]]</f>
        <v>IT Operation</v>
      </c>
    </row>
    <row r="135" spans="30:43" ht="15" customHeight="1">
      <c r="AD135" s="225">
        <v>2016</v>
      </c>
      <c r="AE135" s="226" t="s">
        <v>101</v>
      </c>
      <c r="AF135" s="224" t="s">
        <v>30</v>
      </c>
      <c r="AG135" s="224" t="s">
        <v>512</v>
      </c>
      <c r="AH135" s="224" t="s">
        <v>503</v>
      </c>
      <c r="AI135" s="224" t="s">
        <v>33</v>
      </c>
      <c r="AJ135" s="224" t="s">
        <v>482</v>
      </c>
      <c r="AK135" s="224"/>
      <c r="AL135" s="224"/>
      <c r="AM135" s="224"/>
      <c r="AN135" s="224" t="s">
        <v>524</v>
      </c>
      <c r="AO135" s="224" t="s">
        <v>4</v>
      </c>
      <c r="AP135" s="220"/>
      <c r="AQ135" s="220" t="str">
        <f>Table14[[#This Row],[Team]]</f>
        <v>Business Architecture</v>
      </c>
    </row>
    <row r="136" spans="30:43" ht="15" customHeight="1">
      <c r="AD136" s="225">
        <v>2015</v>
      </c>
      <c r="AE136" s="227" t="s">
        <v>99</v>
      </c>
      <c r="AF136" s="224" t="s">
        <v>25</v>
      </c>
      <c r="AG136" s="224" t="s">
        <v>511</v>
      </c>
      <c r="AH136" s="224" t="s">
        <v>505</v>
      </c>
      <c r="AI136" s="224" t="s">
        <v>47</v>
      </c>
      <c r="AJ136" s="224" t="s">
        <v>472</v>
      </c>
      <c r="AK136" s="224"/>
      <c r="AL136" s="224"/>
      <c r="AM136" s="224"/>
      <c r="AN136" s="224"/>
      <c r="AO136" s="224" t="s">
        <v>4</v>
      </c>
      <c r="AP136" s="220"/>
      <c r="AQ136" s="220"/>
    </row>
    <row r="137" spans="30:43" ht="15.75">
      <c r="AD137" s="228">
        <v>2016</v>
      </c>
      <c r="AE137" s="225" t="s">
        <v>102</v>
      </c>
      <c r="AF137" s="229"/>
      <c r="AG137" s="229"/>
      <c r="AH137" s="229" t="s">
        <v>505</v>
      </c>
      <c r="AI137" s="229"/>
      <c r="AJ137" s="224" t="s">
        <v>482</v>
      </c>
      <c r="AK137" s="229"/>
      <c r="AL137" s="229"/>
      <c r="AM137" s="229"/>
      <c r="AN137" s="229"/>
      <c r="AO137" s="229"/>
      <c r="AP137" s="229" t="s">
        <v>525</v>
      </c>
      <c r="AQ137" s="220"/>
    </row>
    <row r="138" spans="30:43" ht="15.75">
      <c r="AD138" s="228">
        <v>2016</v>
      </c>
      <c r="AE138" s="225" t="s">
        <v>103</v>
      </c>
      <c r="AF138" s="229"/>
      <c r="AG138" s="229"/>
      <c r="AH138" s="229" t="s">
        <v>503</v>
      </c>
      <c r="AI138" s="229"/>
      <c r="AJ138" s="224" t="s">
        <v>482</v>
      </c>
      <c r="AK138" s="229"/>
      <c r="AL138" s="229"/>
      <c r="AM138" s="229"/>
      <c r="AN138" s="229"/>
      <c r="AO138" s="229"/>
      <c r="AP138" s="229" t="s">
        <v>526</v>
      </c>
      <c r="AQ138" s="220"/>
    </row>
    <row r="139" spans="30:43" ht="15.75">
      <c r="AD139" s="228">
        <v>2016</v>
      </c>
      <c r="AE139" s="225" t="s">
        <v>104</v>
      </c>
      <c r="AF139" s="229"/>
      <c r="AG139" s="229"/>
      <c r="AH139" s="229" t="s">
        <v>503</v>
      </c>
      <c r="AI139" s="229"/>
      <c r="AJ139" s="224" t="s">
        <v>482</v>
      </c>
      <c r="AK139" s="229"/>
      <c r="AL139" s="229"/>
      <c r="AM139" s="229"/>
      <c r="AN139" s="229"/>
      <c r="AO139" s="229"/>
      <c r="AP139" s="229" t="s">
        <v>527</v>
      </c>
      <c r="AQ139" s="220"/>
    </row>
    <row r="140" spans="30:43" ht="15.75">
      <c r="AD140" s="228">
        <v>2016</v>
      </c>
      <c r="AE140" s="225" t="s">
        <v>106</v>
      </c>
      <c r="AF140" s="229"/>
      <c r="AG140" s="229"/>
      <c r="AH140" s="229" t="s">
        <v>503</v>
      </c>
      <c r="AI140" s="229"/>
      <c r="AJ140" s="229" t="s">
        <v>472</v>
      </c>
      <c r="AK140" s="229"/>
      <c r="AL140" s="229"/>
      <c r="AM140" s="229"/>
      <c r="AN140" s="229"/>
      <c r="AO140" s="229"/>
      <c r="AP140" s="229" t="s">
        <v>528</v>
      </c>
      <c r="AQ140" s="220"/>
    </row>
    <row r="141" spans="30:43" ht="15.75">
      <c r="AD141" s="228">
        <v>2016</v>
      </c>
      <c r="AE141" s="230" t="s">
        <v>107</v>
      </c>
      <c r="AF141" s="229"/>
      <c r="AG141" s="229"/>
      <c r="AH141" s="229" t="s">
        <v>503</v>
      </c>
      <c r="AI141" s="229"/>
      <c r="AJ141" s="224" t="s">
        <v>482</v>
      </c>
      <c r="AK141" s="229"/>
      <c r="AL141" s="229"/>
      <c r="AM141" s="229"/>
      <c r="AN141" s="229"/>
      <c r="AO141" s="229"/>
      <c r="AP141" s="229" t="s">
        <v>529</v>
      </c>
      <c r="AQ141" s="220"/>
    </row>
    <row r="142" spans="30:43" ht="15.75">
      <c r="AD142" s="228">
        <v>2016</v>
      </c>
      <c r="AE142" s="225" t="s">
        <v>108</v>
      </c>
      <c r="AF142" s="229"/>
      <c r="AG142" s="229"/>
      <c r="AH142" s="229" t="s">
        <v>505</v>
      </c>
      <c r="AI142" s="229"/>
      <c r="AJ142" s="229" t="s">
        <v>472</v>
      </c>
      <c r="AK142" s="229"/>
      <c r="AL142" s="229"/>
      <c r="AM142" s="229"/>
      <c r="AN142" s="229"/>
      <c r="AO142" s="229"/>
      <c r="AP142" s="229" t="s">
        <v>530</v>
      </c>
      <c r="AQ142" s="220"/>
    </row>
    <row r="143" spans="30:43" ht="15.75">
      <c r="AD143" s="228">
        <v>2016</v>
      </c>
      <c r="AE143" s="225" t="s">
        <v>109</v>
      </c>
      <c r="AF143" s="229"/>
      <c r="AG143" s="229"/>
      <c r="AH143" s="229" t="s">
        <v>505</v>
      </c>
      <c r="AI143" s="229"/>
      <c r="AJ143" s="224" t="s">
        <v>482</v>
      </c>
      <c r="AK143" s="229"/>
      <c r="AL143" s="229"/>
      <c r="AM143" s="229"/>
      <c r="AN143" s="229"/>
      <c r="AO143" s="229"/>
      <c r="AP143" s="229" t="s">
        <v>530</v>
      </c>
      <c r="AQ143" s="220"/>
    </row>
    <row r="144" spans="30:43" ht="15.75">
      <c r="AD144" s="228">
        <v>2016</v>
      </c>
      <c r="AE144" s="225" t="s">
        <v>110</v>
      </c>
      <c r="AF144" s="229"/>
      <c r="AG144" s="229"/>
      <c r="AH144" s="229" t="s">
        <v>503</v>
      </c>
      <c r="AI144" s="229"/>
      <c r="AJ144" s="224" t="s">
        <v>482</v>
      </c>
      <c r="AK144" s="229"/>
      <c r="AL144" s="229"/>
      <c r="AM144" s="229"/>
      <c r="AN144" s="229"/>
      <c r="AO144" s="229"/>
      <c r="AP144" s="229" t="s">
        <v>530</v>
      </c>
      <c r="AQ144" s="220"/>
    </row>
    <row r="145" spans="30:60" ht="15.75">
      <c r="AD145" s="228">
        <v>2016</v>
      </c>
      <c r="AE145" s="225" t="s">
        <v>112</v>
      </c>
      <c r="AF145" s="229"/>
      <c r="AG145" s="229"/>
      <c r="AH145" s="229" t="s">
        <v>503</v>
      </c>
      <c r="AI145" s="229"/>
      <c r="AJ145" s="224" t="s">
        <v>482</v>
      </c>
      <c r="AK145" s="229"/>
      <c r="AL145" s="229"/>
      <c r="AM145" s="229"/>
      <c r="AN145" s="229"/>
      <c r="AO145" s="229"/>
      <c r="AP145" s="229" t="s">
        <v>530</v>
      </c>
      <c r="AQ145" s="220"/>
    </row>
    <row r="146" spans="30:60" ht="15.75">
      <c r="AD146" s="228">
        <v>2016</v>
      </c>
      <c r="AE146" s="225" t="s">
        <v>113</v>
      </c>
      <c r="AF146" s="229"/>
      <c r="AG146" s="229"/>
      <c r="AH146" s="229" t="s">
        <v>505</v>
      </c>
      <c r="AI146" s="229"/>
      <c r="AJ146" s="224" t="s">
        <v>482</v>
      </c>
      <c r="AK146" s="229"/>
      <c r="AL146" s="229"/>
      <c r="AM146" s="229"/>
      <c r="AN146" s="229"/>
      <c r="AO146" s="229"/>
      <c r="AP146" s="229" t="s">
        <v>530</v>
      </c>
      <c r="AQ146" s="220"/>
    </row>
    <row r="147" spans="30:60" ht="15.75">
      <c r="AD147" s="228">
        <v>2016</v>
      </c>
      <c r="AE147" s="225" t="s">
        <v>114</v>
      </c>
      <c r="AF147" s="229"/>
      <c r="AG147" s="229"/>
      <c r="AH147" s="229" t="s">
        <v>505</v>
      </c>
      <c r="AI147" s="229"/>
      <c r="AJ147" s="224" t="s">
        <v>482</v>
      </c>
      <c r="AK147" s="229"/>
      <c r="AL147" s="229"/>
      <c r="AM147" s="229"/>
      <c r="AN147" s="229"/>
      <c r="AO147" s="229"/>
      <c r="AP147" s="229" t="s">
        <v>527</v>
      </c>
      <c r="AQ147" s="220"/>
    </row>
    <row r="148" spans="30:60" ht="15.75">
      <c r="AR148" s="231" t="s">
        <v>115</v>
      </c>
      <c r="AS148" s="231" t="s">
        <v>531</v>
      </c>
      <c r="AT148" s="231" t="s">
        <v>525</v>
      </c>
      <c r="AU148" s="231" t="s">
        <v>503</v>
      </c>
      <c r="AV148" s="231" t="s">
        <v>527</v>
      </c>
      <c r="AW148" s="231" t="s">
        <v>505</v>
      </c>
      <c r="AX148" s="231" t="s">
        <v>530</v>
      </c>
      <c r="AY148" s="231" t="s">
        <v>528</v>
      </c>
      <c r="AZ148" s="231" t="s">
        <v>529</v>
      </c>
      <c r="BA148" s="231" t="s">
        <v>526</v>
      </c>
      <c r="BF148" s="231" t="s">
        <v>115</v>
      </c>
      <c r="BG148" s="232" t="s">
        <v>491</v>
      </c>
      <c r="BH148" s="231" t="s">
        <v>531</v>
      </c>
    </row>
    <row r="149" spans="30:60" ht="15.75">
      <c r="AR149" s="233">
        <v>2013</v>
      </c>
      <c r="AS149" s="233" t="s">
        <v>416</v>
      </c>
      <c r="AT149" s="233"/>
      <c r="AU149" s="233">
        <v>6</v>
      </c>
      <c r="AV149" s="233"/>
      <c r="AW149" s="233">
        <v>8</v>
      </c>
      <c r="AX149" s="233"/>
      <c r="AY149" s="233"/>
      <c r="AZ149" s="233"/>
      <c r="BA149" s="233"/>
      <c r="BF149" s="233">
        <v>2013</v>
      </c>
      <c r="BG149" s="231" t="s">
        <v>503</v>
      </c>
      <c r="BH149" s="233" t="s">
        <v>416</v>
      </c>
    </row>
    <row r="150" spans="30:60" ht="15.75">
      <c r="AR150" s="233">
        <v>2013</v>
      </c>
      <c r="AS150" s="233" t="s">
        <v>472</v>
      </c>
      <c r="AT150" s="233"/>
      <c r="AU150" s="233">
        <v>5</v>
      </c>
      <c r="AV150" s="233"/>
      <c r="AW150" s="233">
        <v>7</v>
      </c>
      <c r="AX150" s="233"/>
      <c r="AY150" s="233"/>
      <c r="AZ150" s="233"/>
      <c r="BA150" s="233"/>
      <c r="BF150" s="233">
        <v>2013</v>
      </c>
      <c r="BH150" s="233" t="s">
        <v>416</v>
      </c>
    </row>
    <row r="151" spans="30:60" ht="15.75">
      <c r="AR151" s="233">
        <v>2014</v>
      </c>
      <c r="AS151" s="233" t="s">
        <v>416</v>
      </c>
      <c r="AT151" s="233"/>
      <c r="AU151" s="233">
        <v>9</v>
      </c>
      <c r="AV151" s="233"/>
      <c r="AW151" s="233">
        <v>6</v>
      </c>
      <c r="AX151" s="233"/>
      <c r="AY151" s="233"/>
      <c r="AZ151" s="233"/>
      <c r="BA151" s="233"/>
      <c r="BF151" s="233"/>
      <c r="BG151" s="231" t="s">
        <v>503</v>
      </c>
      <c r="BH151" s="233"/>
    </row>
    <row r="152" spans="30:60" ht="15.75">
      <c r="AR152" s="233">
        <v>2014</v>
      </c>
      <c r="AS152" s="233" t="s">
        <v>472</v>
      </c>
      <c r="AT152" s="233"/>
      <c r="AU152" s="233">
        <v>7</v>
      </c>
      <c r="AV152" s="233"/>
      <c r="AW152" s="233">
        <v>6</v>
      </c>
      <c r="AX152" s="233"/>
      <c r="AY152" s="233"/>
      <c r="AZ152" s="233"/>
      <c r="BA152" s="233"/>
      <c r="BF152" s="233"/>
      <c r="BG152" s="231"/>
      <c r="BH152" s="233"/>
    </row>
    <row r="153" spans="30:60" ht="15.75">
      <c r="AR153" s="233">
        <v>2015</v>
      </c>
      <c r="AS153" s="233" t="s">
        <v>416</v>
      </c>
      <c r="AT153" s="233"/>
      <c r="AU153" s="233">
        <v>9</v>
      </c>
      <c r="AV153" s="233"/>
      <c r="AW153" s="233">
        <v>5</v>
      </c>
      <c r="AX153" s="233"/>
      <c r="AY153" s="233"/>
      <c r="AZ153" s="233"/>
      <c r="BA153" s="233"/>
      <c r="BF153" s="233"/>
      <c r="BG153" s="231"/>
      <c r="BH153" s="233"/>
    </row>
    <row r="154" spans="30:60" ht="15.75">
      <c r="AR154" s="233">
        <v>2015</v>
      </c>
      <c r="AS154" s="233" t="s">
        <v>472</v>
      </c>
      <c r="AT154" s="233"/>
      <c r="AU154" s="233">
        <v>9</v>
      </c>
      <c r="AV154" s="233"/>
      <c r="AW154" s="233">
        <v>5</v>
      </c>
      <c r="AX154" s="233"/>
      <c r="AY154" s="233"/>
      <c r="AZ154" s="233"/>
      <c r="BA154" s="233"/>
      <c r="BF154" s="233"/>
      <c r="BG154" s="231"/>
      <c r="BH154" s="233"/>
    </row>
    <row r="155" spans="30:60" ht="15.75">
      <c r="AR155" s="233">
        <v>2016</v>
      </c>
      <c r="AS155" s="233" t="s">
        <v>416</v>
      </c>
      <c r="AT155" s="233">
        <v>1</v>
      </c>
      <c r="AU155" s="233"/>
      <c r="AV155" s="233">
        <v>4</v>
      </c>
      <c r="AW155" s="233"/>
      <c r="AX155" s="233">
        <v>5</v>
      </c>
      <c r="AY155" s="233">
        <v>2</v>
      </c>
      <c r="AZ155" s="233">
        <v>1</v>
      </c>
      <c r="BA155" s="233">
        <v>2</v>
      </c>
      <c r="BF155" s="233"/>
      <c r="BG155" s="231"/>
      <c r="BH155" s="233"/>
    </row>
    <row r="156" spans="30:60" ht="15.75">
      <c r="AR156" s="233">
        <v>2016</v>
      </c>
      <c r="AS156" s="233" t="s">
        <v>472</v>
      </c>
      <c r="AT156" s="233">
        <v>1</v>
      </c>
      <c r="AU156" s="233"/>
      <c r="AV156" s="233">
        <v>1</v>
      </c>
      <c r="AW156" s="233"/>
      <c r="AX156" s="233">
        <v>1</v>
      </c>
      <c r="AY156" s="233">
        <v>1</v>
      </c>
      <c r="AZ156" s="233"/>
      <c r="BA156" s="233"/>
      <c r="BF156" s="233"/>
      <c r="BG156" s="231"/>
      <c r="BH156" s="233"/>
    </row>
    <row r="157" spans="30:60" ht="15.75">
      <c r="BF157" s="233"/>
      <c r="BG157" s="231"/>
      <c r="BH157" s="233"/>
    </row>
    <row r="158" spans="30:60" ht="15.75">
      <c r="BF158" s="233"/>
      <c r="BG158" s="231"/>
      <c r="BH158" s="233"/>
    </row>
    <row r="159" spans="30:60" ht="15.75">
      <c r="BF159" s="233"/>
      <c r="BG159" s="231"/>
      <c r="BH159" s="233"/>
    </row>
    <row r="160" spans="30:60" ht="15.75">
      <c r="BF160" s="233"/>
      <c r="BG160" s="231"/>
      <c r="BH160" s="233"/>
    </row>
    <row r="161" spans="44:60" ht="15.75">
      <c r="BF161" s="233"/>
      <c r="BG161" s="231"/>
      <c r="BH161" s="233"/>
    </row>
    <row r="162" spans="44:60" ht="15.75">
      <c r="BF162" s="233"/>
      <c r="BG162" s="231"/>
      <c r="BH162" s="233"/>
    </row>
    <row r="163" spans="44:60" ht="15.75">
      <c r="AR163" t="s">
        <v>163</v>
      </c>
      <c r="AT163" t="s">
        <v>493</v>
      </c>
      <c r="BF163" s="233"/>
      <c r="BG163" s="231"/>
      <c r="BH163" s="233"/>
    </row>
    <row r="164" spans="44:60" ht="15.75">
      <c r="AR164" t="s">
        <v>115</v>
      </c>
      <c r="AS164" t="s">
        <v>491</v>
      </c>
      <c r="AT164" t="s">
        <v>473</v>
      </c>
      <c r="AU164" t="s">
        <v>482</v>
      </c>
      <c r="AV164" t="s">
        <v>472</v>
      </c>
      <c r="AW164" t="s">
        <v>161</v>
      </c>
      <c r="BA164" s="175" t="s">
        <v>115</v>
      </c>
      <c r="BB164" s="175" t="s">
        <v>491</v>
      </c>
      <c r="BC164" s="175" t="s">
        <v>532</v>
      </c>
      <c r="BD164" s="175" t="s">
        <v>533</v>
      </c>
      <c r="BE164" s="234" t="s">
        <v>534</v>
      </c>
      <c r="BF164" s="233"/>
      <c r="BG164" s="231"/>
      <c r="BH164" s="233"/>
    </row>
    <row r="165" spans="44:60" ht="15.75">
      <c r="AR165">
        <v>2013</v>
      </c>
      <c r="AS165" t="s">
        <v>503</v>
      </c>
      <c r="AT165" s="18">
        <v>1</v>
      </c>
      <c r="AU165" s="18"/>
      <c r="AV165" s="18">
        <v>5</v>
      </c>
      <c r="AW165" s="18">
        <v>6</v>
      </c>
      <c r="BA165" s="235">
        <v>2013</v>
      </c>
      <c r="BB165" t="s">
        <v>503</v>
      </c>
      <c r="BC165" s="18">
        <v>6</v>
      </c>
      <c r="BD165" s="18">
        <v>5</v>
      </c>
      <c r="BE165" s="236">
        <f>BD165/BC165</f>
        <v>0.83333333333333337</v>
      </c>
      <c r="BF165" s="237"/>
      <c r="BG165" s="231"/>
      <c r="BH165" s="233"/>
    </row>
    <row r="166" spans="44:60" ht="15.75">
      <c r="AS166" t="s">
        <v>505</v>
      </c>
      <c r="AT166" s="18">
        <v>1</v>
      </c>
      <c r="AU166" s="18"/>
      <c r="AV166" s="18">
        <v>7</v>
      </c>
      <c r="AW166" s="18">
        <v>8</v>
      </c>
      <c r="BA166" s="235">
        <v>2013</v>
      </c>
      <c r="BB166" t="s">
        <v>505</v>
      </c>
      <c r="BC166" s="18">
        <v>8</v>
      </c>
      <c r="BD166" s="18">
        <v>7</v>
      </c>
      <c r="BE166" s="236">
        <f t="shared" ref="BE166:BE176" si="7">BD166/BC166</f>
        <v>0.875</v>
      </c>
      <c r="BF166" s="237"/>
      <c r="BG166" s="231"/>
      <c r="BH166" s="233"/>
    </row>
    <row r="167" spans="44:60" ht="15.75">
      <c r="AR167">
        <v>2014</v>
      </c>
      <c r="AS167" t="s">
        <v>503</v>
      </c>
      <c r="AT167" s="18">
        <v>2</v>
      </c>
      <c r="AU167" s="18"/>
      <c r="AV167" s="18">
        <v>7</v>
      </c>
      <c r="AW167" s="18">
        <v>9</v>
      </c>
      <c r="BA167" s="235">
        <v>2014</v>
      </c>
      <c r="BB167" t="s">
        <v>503</v>
      </c>
      <c r="BC167" s="18">
        <v>9</v>
      </c>
      <c r="BD167" s="18">
        <v>7</v>
      </c>
      <c r="BE167" s="236">
        <f t="shared" si="7"/>
        <v>0.77777777777777779</v>
      </c>
      <c r="BF167" s="237"/>
      <c r="BG167" s="231"/>
      <c r="BH167" s="233"/>
    </row>
    <row r="168" spans="44:60" ht="15.75">
      <c r="AS168" t="s">
        <v>505</v>
      </c>
      <c r="AT168" s="18"/>
      <c r="AU168" s="18"/>
      <c r="AV168" s="18">
        <v>6</v>
      </c>
      <c r="AW168" s="18">
        <v>6</v>
      </c>
      <c r="BA168" s="235">
        <v>2014</v>
      </c>
      <c r="BB168" t="s">
        <v>505</v>
      </c>
      <c r="BC168" s="18">
        <v>6</v>
      </c>
      <c r="BD168" s="18">
        <v>6</v>
      </c>
      <c r="BE168" s="236">
        <f t="shared" si="7"/>
        <v>1</v>
      </c>
      <c r="BF168" s="237"/>
      <c r="BG168" s="231"/>
      <c r="BH168" s="233"/>
    </row>
    <row r="169" spans="44:60" ht="15.75">
      <c r="AR169">
        <v>2015</v>
      </c>
      <c r="AS169" t="s">
        <v>503</v>
      </c>
      <c r="AT169" s="18"/>
      <c r="AU169" s="18"/>
      <c r="AV169" s="18">
        <v>9</v>
      </c>
      <c r="AW169" s="18">
        <v>9</v>
      </c>
      <c r="BA169" s="235">
        <v>2015</v>
      </c>
      <c r="BB169" t="s">
        <v>503</v>
      </c>
      <c r="BC169" s="18">
        <v>9</v>
      </c>
      <c r="BD169" s="18">
        <v>9</v>
      </c>
      <c r="BE169" s="236">
        <f t="shared" si="7"/>
        <v>1</v>
      </c>
      <c r="BF169" s="237"/>
      <c r="BG169" s="231"/>
      <c r="BH169" s="233"/>
    </row>
    <row r="170" spans="44:60" ht="15.75">
      <c r="AS170" t="s">
        <v>505</v>
      </c>
      <c r="AT170" s="18"/>
      <c r="AU170" s="18"/>
      <c r="AV170" s="18">
        <v>5</v>
      </c>
      <c r="AW170" s="18">
        <v>5</v>
      </c>
      <c r="BA170" s="235">
        <v>2015</v>
      </c>
      <c r="BB170" t="s">
        <v>505</v>
      </c>
      <c r="BC170" s="18">
        <v>5</v>
      </c>
      <c r="BD170" s="18">
        <v>5</v>
      </c>
      <c r="BE170" s="236">
        <f t="shared" si="7"/>
        <v>1</v>
      </c>
      <c r="BF170" s="237"/>
      <c r="BG170" s="231"/>
      <c r="BH170" s="233"/>
    </row>
    <row r="171" spans="44:60" ht="15.75">
      <c r="AR171">
        <v>2016</v>
      </c>
      <c r="AS171" t="s">
        <v>503</v>
      </c>
      <c r="AT171" s="18"/>
      <c r="AU171" s="18">
        <v>7</v>
      </c>
      <c r="AV171" s="18">
        <v>1</v>
      </c>
      <c r="AW171" s="18">
        <v>8</v>
      </c>
      <c r="BA171" s="235">
        <v>2016</v>
      </c>
      <c r="BB171" t="s">
        <v>525</v>
      </c>
      <c r="BC171" s="18">
        <v>1</v>
      </c>
      <c r="BD171" s="18"/>
      <c r="BE171" s="236">
        <f t="shared" si="7"/>
        <v>0</v>
      </c>
      <c r="BF171" s="237"/>
      <c r="BG171" s="231"/>
      <c r="BH171" s="233"/>
    </row>
    <row r="172" spans="44:60" ht="15.75">
      <c r="AS172" t="s">
        <v>505</v>
      </c>
      <c r="AT172" s="18"/>
      <c r="AU172" s="18">
        <v>5</v>
      </c>
      <c r="AV172" s="18">
        <v>2</v>
      </c>
      <c r="AW172" s="18">
        <v>7</v>
      </c>
      <c r="BA172" s="235">
        <v>2016</v>
      </c>
      <c r="BB172" t="s">
        <v>527</v>
      </c>
      <c r="BC172" s="18">
        <v>4</v>
      </c>
      <c r="BD172" s="18">
        <v>1</v>
      </c>
      <c r="BE172" s="236">
        <f t="shared" si="7"/>
        <v>0.25</v>
      </c>
      <c r="BF172" s="237"/>
      <c r="BG172" s="231"/>
      <c r="BH172" s="233"/>
    </row>
    <row r="173" spans="44:60" ht="15.75">
      <c r="AR173" t="s">
        <v>161</v>
      </c>
      <c r="AT173" s="18">
        <v>4</v>
      </c>
      <c r="AU173" s="18">
        <v>12</v>
      </c>
      <c r="AV173" s="18">
        <v>42</v>
      </c>
      <c r="AW173" s="18">
        <v>58</v>
      </c>
      <c r="BA173" s="235">
        <v>2016</v>
      </c>
      <c r="BB173" t="s">
        <v>530</v>
      </c>
      <c r="BC173" s="18">
        <v>5</v>
      </c>
      <c r="BD173" s="18">
        <v>1</v>
      </c>
      <c r="BE173" s="236">
        <f t="shared" si="7"/>
        <v>0.2</v>
      </c>
      <c r="BF173" s="237"/>
      <c r="BG173" s="231"/>
      <c r="BH173" s="233"/>
    </row>
    <row r="174" spans="44:60" ht="15.75">
      <c r="BA174" s="235">
        <v>2016</v>
      </c>
      <c r="BB174" t="s">
        <v>528</v>
      </c>
      <c r="BC174" s="18">
        <v>2</v>
      </c>
      <c r="BD174" s="18">
        <v>1</v>
      </c>
      <c r="BE174" s="236">
        <f t="shared" si="7"/>
        <v>0.5</v>
      </c>
      <c r="BF174" s="237"/>
      <c r="BG174" s="231"/>
      <c r="BH174" s="233"/>
    </row>
    <row r="175" spans="44:60" ht="15.75">
      <c r="BA175" s="235">
        <v>2016</v>
      </c>
      <c r="BB175" t="s">
        <v>529</v>
      </c>
      <c r="BC175" s="18">
        <v>1</v>
      </c>
      <c r="BD175" s="18"/>
      <c r="BE175" s="236">
        <f t="shared" si="7"/>
        <v>0</v>
      </c>
      <c r="BF175" s="237"/>
      <c r="BG175" s="231"/>
      <c r="BH175" s="233"/>
    </row>
    <row r="176" spans="44:60" ht="15.75">
      <c r="BA176" s="235">
        <v>2016</v>
      </c>
      <c r="BB176" t="s">
        <v>526</v>
      </c>
      <c r="BC176" s="18">
        <v>2</v>
      </c>
      <c r="BD176" s="18"/>
      <c r="BE176" s="236">
        <f t="shared" si="7"/>
        <v>0</v>
      </c>
      <c r="BF176" s="237"/>
      <c r="BG176" s="231"/>
      <c r="BH176" s="233"/>
    </row>
    <row r="177" spans="58:60" ht="15.75">
      <c r="BF177" s="237"/>
      <c r="BG177" s="231"/>
      <c r="BH177" s="233"/>
    </row>
    <row r="178" spans="58:60" ht="15.75">
      <c r="BF178" s="237"/>
      <c r="BG178" s="231"/>
      <c r="BH178" s="233"/>
    </row>
    <row r="179" spans="58:60" ht="15.75">
      <c r="BF179" s="237"/>
      <c r="BG179" s="231"/>
      <c r="BH179" s="233"/>
    </row>
    <row r="180" spans="58:60" ht="15.75">
      <c r="BF180" s="237"/>
      <c r="BG180" s="231"/>
      <c r="BH180" s="233"/>
    </row>
    <row r="181" spans="58:60" ht="15.75">
      <c r="BF181" s="237"/>
      <c r="BG181" s="231"/>
      <c r="BH181" s="233"/>
    </row>
    <row r="182" spans="58:60" ht="15.75">
      <c r="BF182" s="237"/>
      <c r="BG182" s="231"/>
      <c r="BH182" s="233"/>
    </row>
    <row r="183" spans="58:60" ht="15.75">
      <c r="BF183" s="237"/>
      <c r="BG183" s="231"/>
      <c r="BH183" s="233"/>
    </row>
    <row r="184" spans="58:60" ht="15.75">
      <c r="BF184" s="237"/>
      <c r="BG184" s="231"/>
      <c r="BH184" s="233"/>
    </row>
    <row r="185" spans="58:60" ht="15.75">
      <c r="BF185" s="237"/>
      <c r="BG185" s="231"/>
      <c r="BH185" s="233"/>
    </row>
    <row r="186" spans="58:60" ht="15.75">
      <c r="BF186" s="237"/>
      <c r="BG186" s="231"/>
      <c r="BH186" s="233"/>
    </row>
    <row r="187" spans="58:60" ht="15.75">
      <c r="BF187" s="237"/>
      <c r="BG187" s="231"/>
      <c r="BH187" s="233"/>
    </row>
    <row r="188" spans="58:60" ht="15.75">
      <c r="BF188" s="237"/>
      <c r="BG188" s="231"/>
      <c r="BH188" s="233"/>
    </row>
    <row r="189" spans="58:60" ht="15.75">
      <c r="BF189" s="237"/>
      <c r="BG189" s="231"/>
      <c r="BH189" s="233"/>
    </row>
    <row r="190" spans="58:60" ht="15.75">
      <c r="BF190" s="237"/>
      <c r="BG190" s="231"/>
      <c r="BH190" s="233"/>
    </row>
    <row r="191" spans="58:60" ht="15.75">
      <c r="BF191" s="237"/>
      <c r="BG191" s="231"/>
      <c r="BH191" s="233"/>
    </row>
    <row r="192" spans="58:60" ht="15.75">
      <c r="BF192" s="237"/>
      <c r="BG192" s="231"/>
      <c r="BH192" s="233"/>
    </row>
    <row r="193" spans="58:60" ht="15.75">
      <c r="BF193" s="237"/>
      <c r="BG193" s="231"/>
      <c r="BH193" s="233"/>
    </row>
    <row r="194" spans="58:60" ht="15.75">
      <c r="BF194" s="237"/>
      <c r="BG194" s="231"/>
      <c r="BH194" s="233"/>
    </row>
    <row r="195" spans="58:60" ht="15.75">
      <c r="BF195" s="237"/>
      <c r="BG195" s="231"/>
      <c r="BH195" s="233"/>
    </row>
    <row r="196" spans="58:60" ht="15.75">
      <c r="BF196" s="237"/>
      <c r="BG196" s="231"/>
      <c r="BH196" s="233"/>
    </row>
  </sheetData>
  <pageMargins left="0.7" right="0.7" top="0.75" bottom="0.75" header="0.3" footer="0.3"/>
  <pageSetup paperSize="9" orientation="portrait" r:id="rId4"/>
  <drawing r:id="rId5"/>
  <tableParts count="1"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FFFF00"/>
  </sheetPr>
  <dimension ref="A1:BA101"/>
  <sheetViews>
    <sheetView tabSelected="1" zoomScale="90" zoomScaleNormal="90" workbookViewId="0">
      <pane xSplit="2" ySplit="1" topLeftCell="G29" activePane="bottomRight" state="frozen"/>
      <selection pane="topRight" activeCell="C1" sqref="C1"/>
      <selection pane="bottomLeft" activeCell="A2" sqref="A2"/>
      <selection pane="bottomRight" activeCell="A73" sqref="A73:AW73"/>
    </sheetView>
  </sheetViews>
  <sheetFormatPr defaultColWidth="9.140625" defaultRowHeight="12"/>
  <cols>
    <col min="1" max="1" width="8.7109375" style="58" bestFit="1" customWidth="1"/>
    <col min="2" max="2" width="42.140625" style="58" customWidth="1"/>
    <col min="3" max="3" width="20.140625" style="58" hidden="1" customWidth="1"/>
    <col min="4" max="4" width="14.85546875" style="58" hidden="1" customWidth="1"/>
    <col min="5" max="5" width="18.28515625" style="58" hidden="1" customWidth="1"/>
    <col min="6" max="6" width="7" style="58" hidden="1" customWidth="1"/>
    <col min="7" max="7" width="12.140625" style="58" bestFit="1" customWidth="1"/>
    <col min="8" max="8" width="12.7109375" style="58" bestFit="1" customWidth="1"/>
    <col min="9" max="11" width="9.42578125" style="58" hidden="1" customWidth="1"/>
    <col min="12" max="12" width="12.42578125" style="58" customWidth="1"/>
    <col min="13" max="13" width="18.7109375" style="58" customWidth="1"/>
    <col min="14" max="14" width="16.42578125" style="58" customWidth="1"/>
    <col min="15" max="17" width="25.7109375" style="58" customWidth="1"/>
    <col min="18" max="18" width="14" style="58" bestFit="1" customWidth="1"/>
    <col min="19" max="19" width="10" style="58" customWidth="1"/>
    <col min="20" max="20" width="8" style="58" hidden="1" customWidth="1"/>
    <col min="21" max="21" width="13.7109375" style="58" hidden="1" customWidth="1"/>
    <col min="22" max="22" width="9.7109375" style="58" hidden="1" customWidth="1"/>
    <col min="23" max="23" width="11.42578125" style="58" customWidth="1"/>
    <col min="24" max="24" width="24.7109375" style="58" customWidth="1"/>
    <col min="25" max="25" width="16.7109375" style="58" customWidth="1"/>
    <col min="26" max="26" width="16.5703125" style="58" customWidth="1"/>
    <col min="27" max="27" width="10" style="58" customWidth="1"/>
    <col min="28" max="28" width="13.5703125" style="58" customWidth="1"/>
    <col min="29" max="29" width="50.140625" style="58" bestFit="1" customWidth="1"/>
    <col min="30" max="30" width="12.85546875" style="58" customWidth="1"/>
    <col min="31" max="31" width="15.7109375" style="58" customWidth="1"/>
    <col min="32" max="32" width="21.28515625" style="58" customWidth="1"/>
    <col min="33" max="33" width="27.7109375" style="58" bestFit="1" customWidth="1"/>
    <col min="34" max="34" width="27.7109375" style="58" hidden="1" customWidth="1"/>
    <col min="35" max="36" width="27.7109375" style="58" customWidth="1"/>
    <col min="37" max="37" width="10.42578125" style="58" customWidth="1"/>
    <col min="38" max="38" width="11.85546875" style="58" customWidth="1"/>
    <col min="39" max="39" width="10.42578125" style="58" customWidth="1"/>
    <col min="40" max="40" width="10.5703125" style="58" customWidth="1"/>
    <col min="41" max="45" width="13.5703125" style="58" customWidth="1"/>
    <col min="46" max="46" width="27.5703125" style="58" bestFit="1" customWidth="1"/>
    <col min="47" max="47" width="24" style="58" customWidth="1"/>
    <col min="48" max="48" width="136.5703125" style="11" bestFit="1" customWidth="1"/>
    <col min="49" max="49" width="62.140625" style="11" customWidth="1"/>
    <col min="50" max="52" width="9.140625" style="11"/>
    <col min="53" max="53" width="13.85546875" style="11" bestFit="1" customWidth="1"/>
    <col min="54" max="16384" width="9.140625" style="11"/>
  </cols>
  <sheetData>
    <row r="1" spans="1:53" ht="24">
      <c r="A1" s="2" t="s">
        <v>115</v>
      </c>
      <c r="B1" s="3" t="s">
        <v>116</v>
      </c>
      <c r="C1" s="4" t="s">
        <v>117</v>
      </c>
      <c r="D1" s="4" t="s">
        <v>16</v>
      </c>
      <c r="E1" s="5" t="s">
        <v>118</v>
      </c>
      <c r="F1" s="4" t="s">
        <v>119</v>
      </c>
      <c r="G1" s="4" t="s">
        <v>120</v>
      </c>
      <c r="H1" s="4" t="s">
        <v>121</v>
      </c>
      <c r="I1" s="4" t="s">
        <v>137</v>
      </c>
      <c r="J1" s="4" t="s">
        <v>138</v>
      </c>
      <c r="K1" s="4" t="s">
        <v>139</v>
      </c>
      <c r="L1" s="4" t="s">
        <v>136</v>
      </c>
      <c r="M1" s="4" t="s">
        <v>246</v>
      </c>
      <c r="N1" s="4" t="s">
        <v>249</v>
      </c>
      <c r="O1" s="4" t="s">
        <v>145</v>
      </c>
      <c r="P1" s="124" t="s">
        <v>468</v>
      </c>
      <c r="Q1" s="124" t="s">
        <v>470</v>
      </c>
      <c r="R1" s="4" t="s">
        <v>122</v>
      </c>
      <c r="S1" s="4" t="s">
        <v>123</v>
      </c>
      <c r="T1" s="124" t="s">
        <v>396</v>
      </c>
      <c r="U1" s="4" t="s">
        <v>126</v>
      </c>
      <c r="V1" s="4" t="s">
        <v>127</v>
      </c>
      <c r="W1" s="6" t="s">
        <v>128</v>
      </c>
      <c r="X1" s="7" t="s">
        <v>129</v>
      </c>
      <c r="Y1" s="8" t="s">
        <v>130</v>
      </c>
      <c r="Z1" s="8" t="s">
        <v>131</v>
      </c>
      <c r="AA1" s="8" t="s">
        <v>132</v>
      </c>
      <c r="AB1" s="41" t="s">
        <v>133</v>
      </c>
      <c r="AC1" s="4" t="s">
        <v>134</v>
      </c>
      <c r="AD1" s="4" t="s">
        <v>135</v>
      </c>
      <c r="AE1" s="9" t="s">
        <v>253</v>
      </c>
      <c r="AF1" s="9" t="s">
        <v>143</v>
      </c>
      <c r="AG1" s="4" t="s">
        <v>148</v>
      </c>
      <c r="AH1" s="124" t="s">
        <v>380</v>
      </c>
      <c r="AI1" s="124" t="s">
        <v>397</v>
      </c>
      <c r="AJ1" s="4" t="s">
        <v>254</v>
      </c>
      <c r="AK1" s="2" t="s">
        <v>260</v>
      </c>
      <c r="AL1" s="2" t="s">
        <v>261</v>
      </c>
      <c r="AM1" s="2" t="s">
        <v>263</v>
      </c>
      <c r="AN1" s="2" t="s">
        <v>262</v>
      </c>
      <c r="AO1" s="2" t="s">
        <v>264</v>
      </c>
      <c r="AP1" s="82" t="s">
        <v>288</v>
      </c>
      <c r="AQ1" s="82" t="s">
        <v>290</v>
      </c>
      <c r="AR1" s="82" t="s">
        <v>289</v>
      </c>
      <c r="AS1" s="82" t="s">
        <v>291</v>
      </c>
      <c r="AT1" s="4" t="s">
        <v>147</v>
      </c>
      <c r="AU1" s="4" t="s">
        <v>164</v>
      </c>
      <c r="AV1" s="84" t="s">
        <v>149</v>
      </c>
      <c r="AW1" s="90" t="s">
        <v>292</v>
      </c>
    </row>
    <row r="2" spans="1:53" hidden="1">
      <c r="A2" s="158">
        <v>2012</v>
      </c>
      <c r="B2" s="159" t="s">
        <v>302</v>
      </c>
      <c r="C2" s="158" t="s">
        <v>25</v>
      </c>
      <c r="D2" s="37"/>
      <c r="E2" s="42" t="s">
        <v>2</v>
      </c>
      <c r="F2" s="37" t="s">
        <v>465</v>
      </c>
      <c r="G2" s="37"/>
      <c r="H2" s="37"/>
      <c r="I2" s="37"/>
      <c r="J2" s="37"/>
      <c r="K2" s="37"/>
      <c r="L2" s="37"/>
      <c r="M2" s="37"/>
      <c r="N2" s="37"/>
      <c r="O2" s="39"/>
      <c r="P2" s="161"/>
      <c r="Q2" s="161"/>
      <c r="R2" s="39"/>
      <c r="S2" s="39"/>
      <c r="T2" s="128"/>
      <c r="U2" s="40"/>
      <c r="V2" s="40"/>
      <c r="W2" s="40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72"/>
      <c r="AI2" s="72"/>
      <c r="AJ2" s="37"/>
      <c r="AK2" s="37"/>
      <c r="AL2" s="37"/>
      <c r="AM2" s="37"/>
      <c r="AN2" s="37"/>
      <c r="AO2" s="37"/>
      <c r="AP2" s="72"/>
      <c r="AQ2" s="72"/>
      <c r="AR2" s="72"/>
      <c r="AS2" s="72"/>
      <c r="AT2" s="37"/>
      <c r="AU2" s="37"/>
      <c r="AV2" s="13"/>
    </row>
    <row r="3" spans="1:53" hidden="1">
      <c r="A3" s="158">
        <v>2012</v>
      </c>
      <c r="B3" s="159" t="s">
        <v>348</v>
      </c>
      <c r="C3" s="158" t="s">
        <v>30</v>
      </c>
      <c r="D3" s="37"/>
      <c r="E3" s="42" t="s">
        <v>2</v>
      </c>
      <c r="F3" s="37" t="s">
        <v>465</v>
      </c>
      <c r="G3" s="37"/>
      <c r="H3" s="37"/>
      <c r="I3" s="37"/>
      <c r="J3" s="37"/>
      <c r="K3" s="37"/>
      <c r="L3" s="37"/>
      <c r="M3" s="37"/>
      <c r="N3" s="37"/>
      <c r="O3" s="37"/>
      <c r="P3" s="72"/>
      <c r="Q3" s="72"/>
      <c r="R3" s="39"/>
      <c r="S3" s="39"/>
      <c r="T3" s="128"/>
      <c r="U3" s="40"/>
      <c r="V3" s="40"/>
      <c r="W3" s="40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72"/>
      <c r="AI3" s="72"/>
      <c r="AJ3" s="37"/>
      <c r="AK3" s="37"/>
      <c r="AL3" s="37"/>
      <c r="AM3" s="37"/>
      <c r="AN3" s="37"/>
      <c r="AO3" s="37"/>
      <c r="AP3" s="72"/>
      <c r="AQ3" s="72"/>
      <c r="AR3" s="72"/>
      <c r="AS3" s="72"/>
      <c r="AT3" s="37"/>
      <c r="AU3" s="37"/>
      <c r="AV3" s="10"/>
    </row>
    <row r="4" spans="1:53" hidden="1">
      <c r="A4" s="158">
        <v>2012</v>
      </c>
      <c r="B4" s="159" t="s">
        <v>325</v>
      </c>
      <c r="C4" s="158" t="s">
        <v>30</v>
      </c>
      <c r="D4" s="37"/>
      <c r="E4" s="42" t="s">
        <v>46</v>
      </c>
      <c r="F4" s="37" t="s">
        <v>465</v>
      </c>
      <c r="G4" s="37"/>
      <c r="H4" s="37"/>
      <c r="I4" s="37"/>
      <c r="J4" s="37"/>
      <c r="K4" s="37"/>
      <c r="L4" s="37"/>
      <c r="M4" s="37"/>
      <c r="N4" s="37"/>
      <c r="O4" s="39"/>
      <c r="P4" s="161"/>
      <c r="Q4" s="161"/>
      <c r="R4" s="39"/>
      <c r="S4" s="39"/>
      <c r="T4" s="128"/>
      <c r="U4" s="40"/>
      <c r="V4" s="40"/>
      <c r="W4" s="40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72"/>
      <c r="AI4" s="72"/>
      <c r="AJ4" s="37"/>
      <c r="AK4" s="37"/>
      <c r="AL4" s="37"/>
      <c r="AM4" s="37"/>
      <c r="AN4" s="37"/>
      <c r="AO4" s="37"/>
      <c r="AP4" s="72"/>
      <c r="AQ4" s="72"/>
      <c r="AR4" s="72"/>
      <c r="AS4" s="72"/>
      <c r="AT4" s="37"/>
      <c r="AU4" s="37"/>
      <c r="AV4" s="10"/>
    </row>
    <row r="5" spans="1:53" hidden="1">
      <c r="A5" s="158">
        <v>2012</v>
      </c>
      <c r="B5" s="160" t="s">
        <v>327</v>
      </c>
      <c r="C5" s="158" t="s">
        <v>30</v>
      </c>
      <c r="D5" s="37"/>
      <c r="E5" s="42" t="s">
        <v>46</v>
      </c>
      <c r="F5" s="37" t="s">
        <v>466</v>
      </c>
      <c r="G5" s="37"/>
      <c r="H5" s="37"/>
      <c r="I5" s="37"/>
      <c r="J5" s="37"/>
      <c r="K5" s="37"/>
      <c r="L5" s="37"/>
      <c r="M5" s="37"/>
      <c r="N5" s="37"/>
      <c r="O5" s="37"/>
      <c r="P5" s="72"/>
      <c r="Q5" s="72"/>
      <c r="R5" s="39"/>
      <c r="S5" s="39"/>
      <c r="T5" s="128"/>
      <c r="U5" s="40"/>
      <c r="V5" s="40"/>
      <c r="W5" s="40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72"/>
      <c r="AI5" s="72"/>
      <c r="AJ5" s="37"/>
      <c r="AK5" s="37"/>
      <c r="AL5" s="37"/>
      <c r="AM5" s="37"/>
      <c r="AN5" s="37"/>
      <c r="AO5" s="37"/>
      <c r="AP5" s="72"/>
      <c r="AQ5" s="72"/>
      <c r="AR5" s="72"/>
      <c r="AS5" s="72"/>
      <c r="AT5" s="37"/>
      <c r="AU5" s="37"/>
      <c r="AV5" s="10"/>
    </row>
    <row r="6" spans="1:53" hidden="1">
      <c r="A6" s="158">
        <v>2012</v>
      </c>
      <c r="B6" s="160" t="s">
        <v>347</v>
      </c>
      <c r="C6" s="158" t="s">
        <v>30</v>
      </c>
      <c r="D6" s="37"/>
      <c r="E6" s="42" t="s">
        <v>46</v>
      </c>
      <c r="F6" s="37" t="s">
        <v>467</v>
      </c>
      <c r="G6" s="37"/>
      <c r="H6" s="37"/>
      <c r="I6" s="37"/>
      <c r="J6" s="37"/>
      <c r="K6" s="37"/>
      <c r="L6" s="37"/>
      <c r="M6" s="37"/>
      <c r="N6" s="37"/>
      <c r="O6" s="39"/>
      <c r="P6" s="161"/>
      <c r="Q6" s="161"/>
      <c r="R6" s="39"/>
      <c r="S6" s="39"/>
      <c r="T6" s="128"/>
      <c r="U6" s="40"/>
      <c r="V6" s="40"/>
      <c r="W6" s="40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72"/>
      <c r="AI6" s="72"/>
      <c r="AJ6" s="37"/>
      <c r="AK6" s="37"/>
      <c r="AL6" s="37"/>
      <c r="AM6" s="37"/>
      <c r="AN6" s="37"/>
      <c r="AO6" s="37"/>
      <c r="AP6" s="72"/>
      <c r="AQ6" s="72"/>
      <c r="AR6" s="72"/>
      <c r="AS6" s="72"/>
      <c r="AT6" s="37"/>
      <c r="AU6" s="37"/>
      <c r="AV6" s="10"/>
    </row>
    <row r="7" spans="1:53" hidden="1">
      <c r="A7" s="158">
        <v>2012</v>
      </c>
      <c r="B7" s="160" t="s">
        <v>301</v>
      </c>
      <c r="C7" s="158" t="s">
        <v>12</v>
      </c>
      <c r="D7" s="37"/>
      <c r="E7" s="42" t="s">
        <v>13</v>
      </c>
      <c r="F7" s="37" t="s">
        <v>467</v>
      </c>
      <c r="G7" s="37"/>
      <c r="H7" s="37"/>
      <c r="I7" s="37"/>
      <c r="J7" s="37"/>
      <c r="K7" s="37"/>
      <c r="L7" s="37"/>
      <c r="M7" s="37"/>
      <c r="N7" s="37"/>
      <c r="O7" s="43"/>
      <c r="P7" s="162"/>
      <c r="Q7" s="162"/>
      <c r="R7" s="39"/>
      <c r="S7" s="39"/>
      <c r="T7" s="128"/>
      <c r="U7" s="40"/>
      <c r="V7" s="40"/>
      <c r="W7" s="40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72"/>
      <c r="AI7" s="72"/>
      <c r="AJ7" s="37"/>
      <c r="AK7" s="37"/>
      <c r="AL7" s="37"/>
      <c r="AM7" s="37"/>
      <c r="AN7" s="37"/>
      <c r="AO7" s="37"/>
      <c r="AP7" s="72"/>
      <c r="AQ7" s="72"/>
      <c r="AR7" s="72"/>
      <c r="AS7" s="72"/>
      <c r="AT7" s="37"/>
      <c r="AU7" s="37"/>
      <c r="AV7" s="10"/>
    </row>
    <row r="8" spans="1:53" hidden="1">
      <c r="A8" s="37">
        <v>2012</v>
      </c>
      <c r="B8" s="59" t="s">
        <v>0</v>
      </c>
      <c r="C8" s="37" t="s">
        <v>1</v>
      </c>
      <c r="D8" s="37"/>
      <c r="E8" s="42" t="s">
        <v>2</v>
      </c>
      <c r="F8" s="37"/>
      <c r="G8" s="37" t="s">
        <v>3</v>
      </c>
      <c r="H8" s="37" t="s">
        <v>4</v>
      </c>
      <c r="I8" s="37">
        <v>1</v>
      </c>
      <c r="J8" s="37"/>
      <c r="K8" s="37"/>
      <c r="L8" s="37" t="str">
        <f t="shared" ref="L8:L39" si="0">IF(I8=1,"M1",IF(J8=1,"M2",IF(K8=1,"M3",)))</f>
        <v>M1</v>
      </c>
      <c r="M8" s="37" t="s">
        <v>247</v>
      </c>
      <c r="N8" s="37" t="s">
        <v>5</v>
      </c>
      <c r="O8" s="39">
        <v>41153</v>
      </c>
      <c r="P8" s="161"/>
      <c r="Q8" s="161"/>
      <c r="R8" s="39">
        <v>41244</v>
      </c>
      <c r="S8" s="39">
        <v>41244</v>
      </c>
      <c r="T8" s="128">
        <f>S8-O8</f>
        <v>91</v>
      </c>
      <c r="U8" s="40" t="s">
        <v>6</v>
      </c>
      <c r="V8" s="40" t="s">
        <v>16</v>
      </c>
      <c r="W8" s="40" t="s">
        <v>7</v>
      </c>
      <c r="X8" s="37"/>
      <c r="Y8" s="37"/>
      <c r="Z8" s="37"/>
      <c r="AA8" s="37"/>
      <c r="AB8" s="37">
        <v>0</v>
      </c>
      <c r="AC8" s="37"/>
      <c r="AD8" s="37" t="s">
        <v>125</v>
      </c>
      <c r="AE8" s="37"/>
      <c r="AF8" s="37" t="s">
        <v>144</v>
      </c>
      <c r="AG8" s="37" t="s">
        <v>146</v>
      </c>
      <c r="AH8" s="72" t="s">
        <v>378</v>
      </c>
      <c r="AI8" s="72"/>
      <c r="AJ8" s="37" t="s">
        <v>255</v>
      </c>
      <c r="AK8" s="37"/>
      <c r="AL8" s="37"/>
      <c r="AM8" s="37"/>
      <c r="AN8" s="37"/>
      <c r="AO8" s="37"/>
      <c r="AP8" s="72"/>
      <c r="AQ8" s="72"/>
      <c r="AR8" s="72"/>
      <c r="AS8" s="72"/>
      <c r="AT8" s="37"/>
      <c r="AU8" s="37" t="s">
        <v>252</v>
      </c>
      <c r="AV8" s="13" t="s">
        <v>150</v>
      </c>
    </row>
    <row r="9" spans="1:53" hidden="1">
      <c r="A9" s="37">
        <v>2012</v>
      </c>
      <c r="B9" s="59" t="s">
        <v>8</v>
      </c>
      <c r="C9" s="37" t="s">
        <v>1</v>
      </c>
      <c r="D9" s="37"/>
      <c r="E9" s="42" t="s">
        <v>2</v>
      </c>
      <c r="F9" s="37"/>
      <c r="G9" s="37" t="s">
        <v>3</v>
      </c>
      <c r="H9" s="37" t="s">
        <v>4</v>
      </c>
      <c r="I9" s="37">
        <v>1</v>
      </c>
      <c r="J9" s="37"/>
      <c r="K9" s="37"/>
      <c r="L9" s="37" t="str">
        <f t="shared" si="0"/>
        <v>M1</v>
      </c>
      <c r="M9" s="37" t="s">
        <v>247</v>
      </c>
      <c r="N9" s="37" t="s">
        <v>5</v>
      </c>
      <c r="O9" s="37"/>
      <c r="P9" s="72"/>
      <c r="Q9" s="72"/>
      <c r="R9" s="39">
        <v>41456</v>
      </c>
      <c r="S9" s="39">
        <v>41456</v>
      </c>
      <c r="T9" s="128">
        <f>S9-O9</f>
        <v>41456</v>
      </c>
      <c r="U9" s="40" t="s">
        <v>9</v>
      </c>
      <c r="V9" s="40"/>
      <c r="W9" s="40" t="s">
        <v>10</v>
      </c>
      <c r="X9" s="37"/>
      <c r="Y9" s="37"/>
      <c r="Z9" s="37"/>
      <c r="AA9" s="37"/>
      <c r="AB9" s="37"/>
      <c r="AC9" s="37"/>
      <c r="AD9" s="37"/>
      <c r="AE9" s="37"/>
      <c r="AF9" s="37"/>
      <c r="AG9" s="37" t="s">
        <v>185</v>
      </c>
      <c r="AH9" s="72" t="s">
        <v>378</v>
      </c>
      <c r="AI9" s="72"/>
      <c r="AJ9" s="37"/>
      <c r="AK9" s="37"/>
      <c r="AL9" s="37"/>
      <c r="AM9" s="37"/>
      <c r="AN9" s="37"/>
      <c r="AO9" s="37"/>
      <c r="AP9" s="72"/>
      <c r="AQ9" s="72"/>
      <c r="AR9" s="72"/>
      <c r="AS9" s="72"/>
      <c r="AT9" s="37"/>
      <c r="AU9" s="37"/>
      <c r="AV9" s="10"/>
    </row>
    <row r="10" spans="1:53" hidden="1">
      <c r="A10" s="37">
        <v>2012</v>
      </c>
      <c r="B10" s="59" t="s">
        <v>11</v>
      </c>
      <c r="C10" s="37" t="s">
        <v>12</v>
      </c>
      <c r="D10" s="37"/>
      <c r="E10" s="42" t="s">
        <v>13</v>
      </c>
      <c r="F10" s="37"/>
      <c r="G10" s="37" t="s">
        <v>3</v>
      </c>
      <c r="H10" s="37" t="s">
        <v>4</v>
      </c>
      <c r="I10" s="37"/>
      <c r="J10" s="37"/>
      <c r="K10" s="37">
        <v>1</v>
      </c>
      <c r="L10" s="37" t="str">
        <f t="shared" si="0"/>
        <v>M3</v>
      </c>
      <c r="M10" s="37" t="s">
        <v>247</v>
      </c>
      <c r="N10" s="37" t="s">
        <v>5</v>
      </c>
      <c r="O10" s="39">
        <v>41030</v>
      </c>
      <c r="P10" s="161"/>
      <c r="Q10" s="161"/>
      <c r="R10" s="39">
        <v>41091</v>
      </c>
      <c r="S10" s="39">
        <v>41091</v>
      </c>
      <c r="T10" s="128">
        <f>S10-O10</f>
        <v>61</v>
      </c>
      <c r="U10" s="40" t="s">
        <v>14</v>
      </c>
      <c r="V10" s="40"/>
      <c r="W10" s="40" t="s">
        <v>91</v>
      </c>
      <c r="X10" s="37"/>
      <c r="Y10" s="37"/>
      <c r="Z10" s="37"/>
      <c r="AA10" s="37"/>
      <c r="AB10" s="37"/>
      <c r="AC10" s="37"/>
      <c r="AD10" s="37"/>
      <c r="AE10" s="37"/>
      <c r="AF10" s="37" t="s">
        <v>142</v>
      </c>
      <c r="AG10" s="37" t="s">
        <v>185</v>
      </c>
      <c r="AH10" s="72" t="s">
        <v>379</v>
      </c>
      <c r="AI10" s="72"/>
      <c r="AJ10" s="37"/>
      <c r="AK10" s="37"/>
      <c r="AL10" s="37"/>
      <c r="AM10" s="37"/>
      <c r="AN10" s="37"/>
      <c r="AO10" s="37"/>
      <c r="AP10" s="72"/>
      <c r="AQ10" s="72"/>
      <c r="AR10" s="72"/>
      <c r="AS10" s="72"/>
      <c r="AT10" s="37" t="s">
        <v>4</v>
      </c>
      <c r="AU10" s="37" t="s">
        <v>167</v>
      </c>
      <c r="AV10" s="10"/>
    </row>
    <row r="11" spans="1:53" hidden="1">
      <c r="A11" s="37">
        <v>2012</v>
      </c>
      <c r="B11" s="60" t="s">
        <v>15</v>
      </c>
      <c r="C11" s="37" t="s">
        <v>12</v>
      </c>
      <c r="D11" s="37"/>
      <c r="E11" s="42" t="s">
        <v>13</v>
      </c>
      <c r="F11" s="37"/>
      <c r="G11" s="37" t="s">
        <v>3</v>
      </c>
      <c r="H11" s="37" t="s">
        <v>4</v>
      </c>
      <c r="I11" s="37"/>
      <c r="J11" s="37">
        <v>1</v>
      </c>
      <c r="K11" s="37"/>
      <c r="L11" s="37" t="str">
        <f t="shared" si="0"/>
        <v>M2</v>
      </c>
      <c r="M11" s="37" t="s">
        <v>248</v>
      </c>
      <c r="N11" s="37" t="s">
        <v>5</v>
      </c>
      <c r="O11" s="37"/>
      <c r="P11" s="72"/>
      <c r="Q11" s="72"/>
      <c r="R11" s="39">
        <v>41030</v>
      </c>
      <c r="S11" s="39">
        <v>41030</v>
      </c>
      <c r="T11" s="128">
        <f>S11-O11</f>
        <v>41030</v>
      </c>
      <c r="U11" s="40" t="s">
        <v>9</v>
      </c>
      <c r="V11" s="40" t="s">
        <v>16</v>
      </c>
      <c r="W11" s="40" t="s">
        <v>17</v>
      </c>
      <c r="X11" s="37"/>
      <c r="Y11" s="37"/>
      <c r="Z11" s="37"/>
      <c r="AA11" s="37"/>
      <c r="AB11" s="37"/>
      <c r="AC11" s="37"/>
      <c r="AD11" s="37"/>
      <c r="AE11" s="37"/>
      <c r="AF11" s="37"/>
      <c r="AG11" s="37" t="s">
        <v>185</v>
      </c>
      <c r="AH11" s="72" t="s">
        <v>379</v>
      </c>
      <c r="AI11" s="72"/>
      <c r="AJ11" s="37"/>
      <c r="AK11" s="37"/>
      <c r="AL11" s="37"/>
      <c r="AM11" s="37"/>
      <c r="AN11" s="37"/>
      <c r="AO11" s="37"/>
      <c r="AP11" s="72"/>
      <c r="AQ11" s="72"/>
      <c r="AR11" s="72"/>
      <c r="AS11" s="72"/>
      <c r="AT11" s="37"/>
      <c r="AU11" s="37"/>
      <c r="AV11" s="10"/>
    </row>
    <row r="12" spans="1:53" hidden="1">
      <c r="A12" s="37">
        <v>2012</v>
      </c>
      <c r="B12" s="60" t="s">
        <v>18</v>
      </c>
      <c r="C12" s="37" t="s">
        <v>12</v>
      </c>
      <c r="D12" s="37"/>
      <c r="E12" s="42" t="s">
        <v>13</v>
      </c>
      <c r="F12" s="37"/>
      <c r="G12" s="37" t="s">
        <v>3</v>
      </c>
      <c r="H12" s="37" t="s">
        <v>4</v>
      </c>
      <c r="I12" s="37"/>
      <c r="J12" s="37">
        <v>1</v>
      </c>
      <c r="K12" s="37"/>
      <c r="L12" s="37" t="str">
        <f t="shared" si="0"/>
        <v>M2</v>
      </c>
      <c r="M12" s="37" t="s">
        <v>247</v>
      </c>
      <c r="N12" s="37" t="s">
        <v>5</v>
      </c>
      <c r="O12" s="39">
        <v>40848</v>
      </c>
      <c r="P12" s="161"/>
      <c r="Q12" s="161"/>
      <c r="R12" s="39">
        <v>40909</v>
      </c>
      <c r="S12" s="39">
        <v>40909</v>
      </c>
      <c r="T12" s="128">
        <f>S12-O12</f>
        <v>61</v>
      </c>
      <c r="U12" s="40" t="s">
        <v>19</v>
      </c>
      <c r="V12" s="40" t="s">
        <v>16</v>
      </c>
      <c r="W12" s="40" t="s">
        <v>7</v>
      </c>
      <c r="X12" s="37"/>
      <c r="Y12" s="37"/>
      <c r="Z12" s="37"/>
      <c r="AA12" s="37"/>
      <c r="AB12" s="37">
        <v>0</v>
      </c>
      <c r="AC12" s="37"/>
      <c r="AD12" s="37" t="s">
        <v>119</v>
      </c>
      <c r="AE12" s="37"/>
      <c r="AF12" s="37" t="s">
        <v>142</v>
      </c>
      <c r="AG12" s="37" t="s">
        <v>185</v>
      </c>
      <c r="AH12" s="72" t="s">
        <v>378</v>
      </c>
      <c r="AI12" s="72"/>
      <c r="AJ12" s="37"/>
      <c r="AK12" s="37"/>
      <c r="AL12" s="37"/>
      <c r="AM12" s="37"/>
      <c r="AN12" s="37"/>
      <c r="AO12" s="37"/>
      <c r="AP12" s="72"/>
      <c r="AQ12" s="72"/>
      <c r="AR12" s="72"/>
      <c r="AS12" s="72"/>
      <c r="AT12" s="37"/>
      <c r="AU12" s="37" t="s">
        <v>169</v>
      </c>
      <c r="AV12" s="10" t="s">
        <v>151</v>
      </c>
    </row>
    <row r="13" spans="1:53" hidden="1">
      <c r="A13" s="37">
        <v>2012</v>
      </c>
      <c r="B13" s="60" t="s">
        <v>20</v>
      </c>
      <c r="C13" s="37" t="s">
        <v>1</v>
      </c>
      <c r="D13" s="37"/>
      <c r="E13" s="42" t="s">
        <v>2</v>
      </c>
      <c r="F13" s="37"/>
      <c r="G13" s="37" t="s">
        <v>3</v>
      </c>
      <c r="H13" s="37" t="s">
        <v>4</v>
      </c>
      <c r="I13" s="37">
        <v>1</v>
      </c>
      <c r="J13" s="37"/>
      <c r="K13" s="37"/>
      <c r="L13" s="37" t="str">
        <f t="shared" si="0"/>
        <v>M1</v>
      </c>
      <c r="M13" s="37" t="s">
        <v>144</v>
      </c>
      <c r="N13" s="37"/>
      <c r="O13" s="43" t="s">
        <v>173</v>
      </c>
      <c r="P13" s="162"/>
      <c r="Q13" s="162"/>
      <c r="R13" s="39">
        <v>41214</v>
      </c>
      <c r="S13" s="39"/>
      <c r="T13" s="128"/>
      <c r="U13" s="40" t="s">
        <v>21</v>
      </c>
      <c r="V13" s="40"/>
      <c r="W13" s="40" t="s">
        <v>40</v>
      </c>
      <c r="X13" s="37"/>
      <c r="Y13" s="37"/>
      <c r="Z13" s="37"/>
      <c r="AA13" s="37"/>
      <c r="AB13" s="37"/>
      <c r="AC13" s="37"/>
      <c r="AD13" s="37"/>
      <c r="AE13" s="37"/>
      <c r="AF13" s="37"/>
      <c r="AG13" s="37" t="s">
        <v>185</v>
      </c>
      <c r="AH13" s="72"/>
      <c r="AI13" s="72"/>
      <c r="AJ13" s="37"/>
      <c r="AK13" s="37"/>
      <c r="AL13" s="37"/>
      <c r="AM13" s="37"/>
      <c r="AN13" s="37"/>
      <c r="AO13" s="37"/>
      <c r="AP13" s="72"/>
      <c r="AQ13" s="72"/>
      <c r="AR13" s="72"/>
      <c r="AS13" s="72"/>
      <c r="AT13" s="37"/>
      <c r="AU13" s="37"/>
      <c r="AV13" s="10"/>
    </row>
    <row r="14" spans="1:53" hidden="1">
      <c r="A14" s="37">
        <v>2012</v>
      </c>
      <c r="B14" s="60" t="s">
        <v>22</v>
      </c>
      <c r="C14" s="37" t="s">
        <v>12</v>
      </c>
      <c r="D14" s="37"/>
      <c r="E14" s="42" t="s">
        <v>13</v>
      </c>
      <c r="F14" s="37"/>
      <c r="G14" s="37" t="s">
        <v>3</v>
      </c>
      <c r="H14" s="37" t="s">
        <v>4</v>
      </c>
      <c r="I14" s="37"/>
      <c r="J14" s="37">
        <v>1</v>
      </c>
      <c r="K14" s="37"/>
      <c r="L14" s="37" t="str">
        <f t="shared" si="0"/>
        <v>M2</v>
      </c>
      <c r="M14" s="37" t="s">
        <v>144</v>
      </c>
      <c r="N14" s="37"/>
      <c r="O14" s="37" t="s">
        <v>173</v>
      </c>
      <c r="P14" s="72"/>
      <c r="Q14" s="72"/>
      <c r="R14" s="39">
        <v>41244</v>
      </c>
      <c r="S14" s="37"/>
      <c r="T14" s="128"/>
      <c r="U14" s="40"/>
      <c r="V14" s="40"/>
      <c r="W14" s="40" t="s">
        <v>26</v>
      </c>
      <c r="X14" s="37"/>
      <c r="Y14" s="37"/>
      <c r="Z14" s="37"/>
      <c r="AA14" s="37"/>
      <c r="AB14" s="37"/>
      <c r="AC14" s="37"/>
      <c r="AD14" s="37"/>
      <c r="AE14" s="37"/>
      <c r="AF14" s="37"/>
      <c r="AG14" s="37" t="s">
        <v>185</v>
      </c>
      <c r="AH14" s="72" t="s">
        <v>379</v>
      </c>
      <c r="AI14" s="72"/>
      <c r="AJ14" s="37"/>
      <c r="AK14" s="37"/>
      <c r="AL14" s="37"/>
      <c r="AM14" s="37"/>
      <c r="AN14" s="37"/>
      <c r="AO14" s="37"/>
      <c r="AP14" s="72"/>
      <c r="AQ14" s="72"/>
      <c r="AR14" s="72"/>
      <c r="AS14" s="72"/>
      <c r="AT14" s="37"/>
      <c r="AU14" s="37"/>
      <c r="AV14" s="10"/>
    </row>
    <row r="15" spans="1:53" hidden="1">
      <c r="A15" s="37">
        <v>2012</v>
      </c>
      <c r="B15" s="60" t="s">
        <v>24</v>
      </c>
      <c r="C15" s="37" t="s">
        <v>25</v>
      </c>
      <c r="D15" s="37"/>
      <c r="E15" s="42" t="s">
        <v>2</v>
      </c>
      <c r="F15" s="37"/>
      <c r="G15" s="37" t="s">
        <v>3</v>
      </c>
      <c r="H15" s="37" t="s">
        <v>4</v>
      </c>
      <c r="I15" s="37">
        <v>1</v>
      </c>
      <c r="J15" s="37"/>
      <c r="K15" s="37"/>
      <c r="L15" s="37" t="str">
        <f t="shared" si="0"/>
        <v>M1</v>
      </c>
      <c r="M15" s="37" t="s">
        <v>248</v>
      </c>
      <c r="N15" s="37" t="s">
        <v>5</v>
      </c>
      <c r="O15" s="39">
        <v>40909</v>
      </c>
      <c r="P15" s="161"/>
      <c r="Q15" s="161"/>
      <c r="R15" s="39">
        <v>41000</v>
      </c>
      <c r="S15" s="39">
        <v>41000</v>
      </c>
      <c r="T15" s="128">
        <f t="shared" ref="T15:T24" si="1">S15-O15</f>
        <v>91</v>
      </c>
      <c r="U15" s="40" t="s">
        <v>9</v>
      </c>
      <c r="V15" s="40" t="s">
        <v>16</v>
      </c>
      <c r="W15" s="40" t="s">
        <v>26</v>
      </c>
      <c r="X15" s="37"/>
      <c r="Y15" s="37"/>
      <c r="Z15" s="37"/>
      <c r="AA15" s="37"/>
      <c r="AB15" s="37">
        <v>0.5</v>
      </c>
      <c r="AC15" s="37"/>
      <c r="AD15" s="37" t="s">
        <v>125</v>
      </c>
      <c r="AE15" s="37"/>
      <c r="AF15" s="37" t="s">
        <v>141</v>
      </c>
      <c r="AG15" s="37" t="s">
        <v>146</v>
      </c>
      <c r="AH15" s="72" t="s">
        <v>379</v>
      </c>
      <c r="AI15" s="72"/>
      <c r="AJ15" s="37" t="s">
        <v>255</v>
      </c>
      <c r="AK15" s="37"/>
      <c r="AL15" s="37"/>
      <c r="AM15" s="37"/>
      <c r="AN15" s="37"/>
      <c r="AO15" s="37"/>
      <c r="AP15" s="72"/>
      <c r="AQ15" s="72"/>
      <c r="AR15" s="72"/>
      <c r="AS15" s="72"/>
      <c r="AT15" s="37" t="s">
        <v>4</v>
      </c>
      <c r="AU15" s="37" t="s">
        <v>167</v>
      </c>
      <c r="AV15" s="10" t="s">
        <v>229</v>
      </c>
    </row>
    <row r="16" spans="1:53" hidden="1">
      <c r="A16" s="37">
        <v>2012</v>
      </c>
      <c r="B16" s="60" t="s">
        <v>27</v>
      </c>
      <c r="C16" s="37" t="s">
        <v>12</v>
      </c>
      <c r="D16" s="37"/>
      <c r="E16" s="42" t="s">
        <v>13</v>
      </c>
      <c r="F16" s="37"/>
      <c r="G16" s="37" t="s">
        <v>3</v>
      </c>
      <c r="H16" s="37" t="s">
        <v>4</v>
      </c>
      <c r="I16" s="37">
        <v>1</v>
      </c>
      <c r="J16" s="37"/>
      <c r="K16" s="37"/>
      <c r="L16" s="37" t="str">
        <f t="shared" si="0"/>
        <v>M1</v>
      </c>
      <c r="M16" s="37" t="s">
        <v>248</v>
      </c>
      <c r="N16" s="37" t="s">
        <v>5</v>
      </c>
      <c r="O16" s="37"/>
      <c r="P16" s="72"/>
      <c r="Q16" s="72"/>
      <c r="R16" s="39">
        <v>41244</v>
      </c>
      <c r="S16" s="39">
        <v>41244</v>
      </c>
      <c r="T16" s="128">
        <f t="shared" si="1"/>
        <v>41244</v>
      </c>
      <c r="U16" s="40" t="s">
        <v>28</v>
      </c>
      <c r="V16" s="40"/>
      <c r="W16" s="40" t="s">
        <v>35</v>
      </c>
      <c r="X16" s="37"/>
      <c r="Y16" s="37"/>
      <c r="Z16" s="37"/>
      <c r="AA16" s="37"/>
      <c r="AB16" s="37"/>
      <c r="AC16" s="37"/>
      <c r="AD16" s="37"/>
      <c r="AE16" s="37"/>
      <c r="AF16" s="37"/>
      <c r="AG16" s="37" t="s">
        <v>185</v>
      </c>
      <c r="AH16" s="72" t="s">
        <v>379</v>
      </c>
      <c r="AI16" s="72"/>
      <c r="AJ16" s="37"/>
      <c r="AK16" s="37"/>
      <c r="AL16" s="37"/>
      <c r="AM16" s="37"/>
      <c r="AN16" s="37"/>
      <c r="AO16" s="37"/>
      <c r="AP16" s="72"/>
      <c r="AQ16" s="72"/>
      <c r="AR16" s="72"/>
      <c r="AS16" s="72"/>
      <c r="AT16" s="37"/>
      <c r="AU16" s="37"/>
      <c r="AV16" s="10"/>
      <c r="BA16" s="11" t="s">
        <v>256</v>
      </c>
    </row>
    <row r="17" spans="1:53" hidden="1">
      <c r="A17" s="37">
        <v>2012</v>
      </c>
      <c r="B17" s="60" t="s">
        <v>29</v>
      </c>
      <c r="C17" s="37" t="s">
        <v>30</v>
      </c>
      <c r="D17" s="37"/>
      <c r="E17" s="42" t="s">
        <v>2</v>
      </c>
      <c r="F17" s="37"/>
      <c r="G17" s="37" t="s">
        <v>3</v>
      </c>
      <c r="H17" s="37" t="s">
        <v>4</v>
      </c>
      <c r="I17" s="37">
        <v>1</v>
      </c>
      <c r="J17" s="37"/>
      <c r="K17" s="37"/>
      <c r="L17" s="37" t="str">
        <f t="shared" si="0"/>
        <v>M1</v>
      </c>
      <c r="M17" s="37" t="s">
        <v>248</v>
      </c>
      <c r="N17" s="37" t="s">
        <v>23</v>
      </c>
      <c r="O17" s="37"/>
      <c r="P17" s="72"/>
      <c r="Q17" s="72"/>
      <c r="R17" s="39">
        <v>41244</v>
      </c>
      <c r="S17" s="39">
        <v>41306</v>
      </c>
      <c r="T17" s="128">
        <f t="shared" si="1"/>
        <v>41306</v>
      </c>
      <c r="U17" s="40" t="s">
        <v>28</v>
      </c>
      <c r="V17" s="40"/>
      <c r="W17" s="40" t="s">
        <v>35</v>
      </c>
      <c r="X17" s="37"/>
      <c r="Y17" s="37"/>
      <c r="Z17" s="37"/>
      <c r="AA17" s="37"/>
      <c r="AB17" s="37"/>
      <c r="AC17" s="37"/>
      <c r="AD17" s="37"/>
      <c r="AE17" s="37"/>
      <c r="AF17" s="37"/>
      <c r="AG17" s="37" t="s">
        <v>185</v>
      </c>
      <c r="AH17" s="72" t="s">
        <v>378</v>
      </c>
      <c r="AI17" s="72"/>
      <c r="AJ17" s="37"/>
      <c r="AK17" s="37"/>
      <c r="AL17" s="37"/>
      <c r="AM17" s="37"/>
      <c r="AN17" s="37"/>
      <c r="AO17" s="37"/>
      <c r="AP17" s="72"/>
      <c r="AQ17" s="72"/>
      <c r="AR17" s="72"/>
      <c r="AS17" s="72"/>
      <c r="AT17" s="37"/>
      <c r="AU17" s="37"/>
      <c r="AV17" s="10"/>
    </row>
    <row r="18" spans="1:53" hidden="1">
      <c r="A18" s="37">
        <v>2013</v>
      </c>
      <c r="B18" s="61" t="s">
        <v>31</v>
      </c>
      <c r="C18" s="40" t="s">
        <v>30</v>
      </c>
      <c r="D18" s="40"/>
      <c r="E18" s="44" t="s">
        <v>2</v>
      </c>
      <c r="F18" s="45"/>
      <c r="G18" s="46"/>
      <c r="H18" s="37" t="s">
        <v>23</v>
      </c>
      <c r="I18" s="37">
        <v>1</v>
      </c>
      <c r="J18" s="37"/>
      <c r="K18" s="37"/>
      <c r="L18" s="37" t="str">
        <f t="shared" si="0"/>
        <v>M1</v>
      </c>
      <c r="M18" s="37" t="s">
        <v>144</v>
      </c>
      <c r="N18" s="37" t="s">
        <v>23</v>
      </c>
      <c r="O18" s="37" t="s">
        <v>234</v>
      </c>
      <c r="P18" s="72"/>
      <c r="Q18" s="72"/>
      <c r="R18" s="37"/>
      <c r="S18" s="45"/>
      <c r="T18" s="128" t="e">
        <f t="shared" si="1"/>
        <v>#VALUE!</v>
      </c>
      <c r="U18" s="40" t="s">
        <v>32</v>
      </c>
      <c r="V18" s="37"/>
      <c r="W18" s="40" t="s">
        <v>33</v>
      </c>
      <c r="X18" s="37"/>
      <c r="Y18" s="37"/>
      <c r="Z18" s="37"/>
      <c r="AA18" s="37"/>
      <c r="AB18" s="37"/>
      <c r="AC18" s="37"/>
      <c r="AD18" s="37"/>
      <c r="AE18" s="37"/>
      <c r="AF18" s="37"/>
      <c r="AG18" s="37" t="s">
        <v>173</v>
      </c>
      <c r="AH18" s="72"/>
      <c r="AI18" s="72"/>
      <c r="AJ18" s="37" t="s">
        <v>255</v>
      </c>
      <c r="AK18" s="68">
        <v>1</v>
      </c>
      <c r="AL18" s="37"/>
      <c r="AM18" s="37"/>
      <c r="AN18" s="37"/>
      <c r="AO18" s="37" t="str">
        <f t="shared" ref="AO18:AO56" si="2">IF(AK18=1,"Efficiency",IF(AL18=1,"Effective",IF(AM18=1,"Flexible",IF(AN18=1,"Innovation"))))</f>
        <v>Efficiency</v>
      </c>
      <c r="AP18" s="72"/>
      <c r="AQ18" s="72"/>
      <c r="AR18" s="72"/>
      <c r="AS18" s="72"/>
      <c r="AT18" s="37"/>
      <c r="AU18" s="37"/>
      <c r="AV18" s="10"/>
    </row>
    <row r="19" spans="1:53" hidden="1">
      <c r="A19" s="37">
        <v>2013</v>
      </c>
      <c r="B19" s="61" t="s">
        <v>34</v>
      </c>
      <c r="C19" s="37" t="s">
        <v>30</v>
      </c>
      <c r="D19" s="37"/>
      <c r="E19" s="42" t="s">
        <v>2</v>
      </c>
      <c r="F19" s="45"/>
      <c r="G19" s="46" t="s">
        <v>462</v>
      </c>
      <c r="H19" s="37"/>
      <c r="I19" s="37"/>
      <c r="J19" s="37">
        <v>1</v>
      </c>
      <c r="K19" s="37"/>
      <c r="L19" s="37" t="str">
        <f t="shared" si="0"/>
        <v>M2</v>
      </c>
      <c r="M19" s="37" t="s">
        <v>247</v>
      </c>
      <c r="N19" s="37" t="s">
        <v>5</v>
      </c>
      <c r="O19" s="39">
        <v>41579</v>
      </c>
      <c r="P19" s="161"/>
      <c r="Q19" s="161"/>
      <c r="R19" s="39">
        <v>41913</v>
      </c>
      <c r="S19" s="39">
        <v>41913</v>
      </c>
      <c r="T19" s="128">
        <f t="shared" si="1"/>
        <v>334</v>
      </c>
      <c r="U19" s="40" t="s">
        <v>28</v>
      </c>
      <c r="V19" s="37"/>
      <c r="W19" s="40" t="s">
        <v>35</v>
      </c>
      <c r="X19" s="37"/>
      <c r="Y19" s="37"/>
      <c r="Z19" s="37"/>
      <c r="AA19" s="37"/>
      <c r="AB19" s="37"/>
      <c r="AC19" s="37"/>
      <c r="AD19" s="37"/>
      <c r="AE19" s="37"/>
      <c r="AF19" s="37"/>
      <c r="AG19" s="37" t="s">
        <v>185</v>
      </c>
      <c r="AH19" s="72" t="s">
        <v>379</v>
      </c>
      <c r="AI19" s="72" t="s">
        <v>207</v>
      </c>
      <c r="AJ19" s="37" t="s">
        <v>255</v>
      </c>
      <c r="AK19" s="68">
        <v>1</v>
      </c>
      <c r="AL19" s="37"/>
      <c r="AM19" s="37"/>
      <c r="AN19" s="37"/>
      <c r="AO19" s="37" t="str">
        <f t="shared" si="2"/>
        <v>Efficiency</v>
      </c>
      <c r="AP19" s="72"/>
      <c r="AQ19" s="72"/>
      <c r="AR19" s="72"/>
      <c r="AS19" s="72"/>
      <c r="AT19" s="37"/>
      <c r="AU19" s="37"/>
      <c r="AV19" s="10"/>
      <c r="BA19" s="11" t="s">
        <v>257</v>
      </c>
    </row>
    <row r="20" spans="1:53" ht="24" hidden="1">
      <c r="A20" s="37">
        <v>2013</v>
      </c>
      <c r="B20" s="61" t="s">
        <v>36</v>
      </c>
      <c r="C20" s="37" t="s">
        <v>25</v>
      </c>
      <c r="D20" s="37"/>
      <c r="E20" s="42" t="s">
        <v>37</v>
      </c>
      <c r="F20" s="45"/>
      <c r="G20" s="46"/>
      <c r="H20" s="37"/>
      <c r="I20" s="37"/>
      <c r="J20" s="37">
        <v>1</v>
      </c>
      <c r="K20" s="37"/>
      <c r="L20" s="37" t="str">
        <f t="shared" si="0"/>
        <v>M2</v>
      </c>
      <c r="M20" s="37" t="s">
        <v>248</v>
      </c>
      <c r="N20" s="37" t="s">
        <v>5</v>
      </c>
      <c r="O20" s="39">
        <v>41365</v>
      </c>
      <c r="P20" s="161"/>
      <c r="Q20" s="161"/>
      <c r="R20" s="39">
        <v>41426</v>
      </c>
      <c r="S20" s="45">
        <v>41426</v>
      </c>
      <c r="T20" s="128">
        <f t="shared" si="1"/>
        <v>61</v>
      </c>
      <c r="U20" s="40" t="s">
        <v>9</v>
      </c>
      <c r="V20" s="37" t="s">
        <v>16</v>
      </c>
      <c r="W20" s="40" t="s">
        <v>7</v>
      </c>
      <c r="X20" s="37"/>
      <c r="Y20" s="37"/>
      <c r="Z20" s="37"/>
      <c r="AA20" s="37"/>
      <c r="AB20" s="37">
        <v>0.8</v>
      </c>
      <c r="AC20" s="37"/>
      <c r="AD20" s="37" t="s">
        <v>119</v>
      </c>
      <c r="AE20" s="37"/>
      <c r="AF20" s="37" t="s">
        <v>144</v>
      </c>
      <c r="AG20" s="37" t="s">
        <v>185</v>
      </c>
      <c r="AH20" s="72" t="s">
        <v>378</v>
      </c>
      <c r="AI20" s="72" t="s">
        <v>207</v>
      </c>
      <c r="AJ20" s="37" t="s">
        <v>255</v>
      </c>
      <c r="AK20" s="37"/>
      <c r="AL20" s="37"/>
      <c r="AM20" s="68">
        <v>1</v>
      </c>
      <c r="AN20" s="37"/>
      <c r="AO20" s="37" t="str">
        <f t="shared" si="2"/>
        <v>Flexible</v>
      </c>
      <c r="AP20" s="72"/>
      <c r="AQ20" s="72"/>
      <c r="AR20" s="72"/>
      <c r="AS20" s="72"/>
      <c r="AT20" s="37"/>
      <c r="AU20" s="37" t="s">
        <v>165</v>
      </c>
      <c r="AV20" s="10" t="s">
        <v>152</v>
      </c>
      <c r="BA20" s="11" t="s">
        <v>258</v>
      </c>
    </row>
    <row r="21" spans="1:53" hidden="1">
      <c r="A21" s="37">
        <v>2013</v>
      </c>
      <c r="B21" s="61" t="s">
        <v>38</v>
      </c>
      <c r="C21" s="37" t="s">
        <v>25</v>
      </c>
      <c r="D21" s="37"/>
      <c r="E21" s="42" t="s">
        <v>37</v>
      </c>
      <c r="F21" s="45"/>
      <c r="G21" s="46" t="s">
        <v>462</v>
      </c>
      <c r="H21" s="37"/>
      <c r="I21" s="37"/>
      <c r="J21" s="37">
        <v>1</v>
      </c>
      <c r="K21" s="37"/>
      <c r="L21" s="37" t="str">
        <f t="shared" si="0"/>
        <v>M2</v>
      </c>
      <c r="M21" s="37" t="s">
        <v>248</v>
      </c>
      <c r="N21" s="37" t="s">
        <v>5</v>
      </c>
      <c r="O21" s="39">
        <v>41334</v>
      </c>
      <c r="P21" s="161"/>
      <c r="Q21" s="161"/>
      <c r="R21" s="39">
        <v>41456</v>
      </c>
      <c r="S21" s="45">
        <v>41456</v>
      </c>
      <c r="T21" s="128">
        <f t="shared" si="1"/>
        <v>122</v>
      </c>
      <c r="U21" s="40" t="s">
        <v>6</v>
      </c>
      <c r="V21" s="37" t="s">
        <v>16</v>
      </c>
      <c r="W21" s="40" t="s">
        <v>7</v>
      </c>
      <c r="X21" s="37"/>
      <c r="Y21" s="37"/>
      <c r="Z21" s="37"/>
      <c r="AA21" s="37"/>
      <c r="AB21" s="37">
        <v>0</v>
      </c>
      <c r="AC21" s="37"/>
      <c r="AD21" s="37" t="s">
        <v>119</v>
      </c>
      <c r="AE21" s="37"/>
      <c r="AF21" s="37" t="s">
        <v>144</v>
      </c>
      <c r="AG21" s="37" t="s">
        <v>185</v>
      </c>
      <c r="AH21" s="72" t="s">
        <v>379</v>
      </c>
      <c r="AI21" s="72" t="s">
        <v>207</v>
      </c>
      <c r="AJ21" s="37" t="s">
        <v>255</v>
      </c>
      <c r="AK21" s="37"/>
      <c r="AL21" s="37"/>
      <c r="AM21" s="37"/>
      <c r="AN21" s="68">
        <v>1</v>
      </c>
      <c r="AO21" s="37" t="str">
        <f t="shared" si="2"/>
        <v>Innovation</v>
      </c>
      <c r="AP21" s="72"/>
      <c r="AQ21" s="72"/>
      <c r="AR21" s="72"/>
      <c r="AS21" s="72"/>
      <c r="AT21" s="37"/>
      <c r="AU21" s="37" t="s">
        <v>165</v>
      </c>
      <c r="AV21" s="10" t="s">
        <v>156</v>
      </c>
      <c r="BA21" s="11" t="s">
        <v>259</v>
      </c>
    </row>
    <row r="22" spans="1:53" ht="48" hidden="1">
      <c r="A22" s="40">
        <v>2013</v>
      </c>
      <c r="B22" s="62" t="s">
        <v>39</v>
      </c>
      <c r="C22" s="40" t="s">
        <v>12</v>
      </c>
      <c r="D22" s="40"/>
      <c r="E22" s="44" t="s">
        <v>13</v>
      </c>
      <c r="F22" s="45"/>
      <c r="G22" s="46" t="s">
        <v>462</v>
      </c>
      <c r="H22" s="40"/>
      <c r="I22" s="40"/>
      <c r="J22" s="40">
        <v>1</v>
      </c>
      <c r="K22" s="40"/>
      <c r="L22" s="37" t="str">
        <f t="shared" si="0"/>
        <v>M2</v>
      </c>
      <c r="M22" s="37" t="s">
        <v>248</v>
      </c>
      <c r="N22" s="37" t="s">
        <v>5</v>
      </c>
      <c r="O22" s="45">
        <v>41609</v>
      </c>
      <c r="P22" s="163"/>
      <c r="Q22" s="163"/>
      <c r="R22" s="45">
        <v>41760</v>
      </c>
      <c r="S22" s="45">
        <v>41760</v>
      </c>
      <c r="T22" s="128">
        <f t="shared" si="1"/>
        <v>151</v>
      </c>
      <c r="U22" s="40" t="s">
        <v>174</v>
      </c>
      <c r="V22" s="40" t="s">
        <v>170</v>
      </c>
      <c r="W22" s="40" t="s">
        <v>40</v>
      </c>
      <c r="X22" s="37"/>
      <c r="Y22" s="37"/>
      <c r="Z22" s="37"/>
      <c r="AA22" s="37"/>
      <c r="AB22" s="37">
        <v>1</v>
      </c>
      <c r="AC22" s="37"/>
      <c r="AD22" s="37"/>
      <c r="AE22" s="37"/>
      <c r="AF22" s="37" t="s">
        <v>142</v>
      </c>
      <c r="AG22" s="37" t="s">
        <v>185</v>
      </c>
      <c r="AH22" s="72" t="s">
        <v>379</v>
      </c>
      <c r="AI22" s="72" t="s">
        <v>398</v>
      </c>
      <c r="AJ22" s="37"/>
      <c r="AK22" s="68">
        <v>1</v>
      </c>
      <c r="AL22" s="37"/>
      <c r="AM22" s="37"/>
      <c r="AN22" s="37"/>
      <c r="AO22" s="37" t="str">
        <f t="shared" si="2"/>
        <v>Efficiency</v>
      </c>
      <c r="AP22" s="72"/>
      <c r="AQ22" s="72"/>
      <c r="AR22" s="72"/>
      <c r="AS22" s="72"/>
      <c r="AT22" s="37" t="s">
        <v>4</v>
      </c>
      <c r="AU22" s="37" t="s">
        <v>176</v>
      </c>
      <c r="AV22" s="20" t="s">
        <v>177</v>
      </c>
    </row>
    <row r="23" spans="1:53" hidden="1">
      <c r="A23" s="37">
        <v>2013</v>
      </c>
      <c r="B23" s="61" t="s">
        <v>41</v>
      </c>
      <c r="C23" s="37" t="s">
        <v>12</v>
      </c>
      <c r="D23" s="37"/>
      <c r="E23" s="42" t="s">
        <v>42</v>
      </c>
      <c r="F23" s="45"/>
      <c r="G23" s="46"/>
      <c r="H23" s="37"/>
      <c r="I23" s="37"/>
      <c r="J23" s="37">
        <v>1</v>
      </c>
      <c r="K23" s="37"/>
      <c r="L23" s="37" t="str">
        <f t="shared" si="0"/>
        <v>M2</v>
      </c>
      <c r="M23" s="37" t="s">
        <v>247</v>
      </c>
      <c r="N23" s="37" t="s">
        <v>5</v>
      </c>
      <c r="O23" s="37"/>
      <c r="P23" s="72"/>
      <c r="Q23" s="72"/>
      <c r="R23" s="37"/>
      <c r="S23" s="45">
        <v>41334</v>
      </c>
      <c r="T23" s="128">
        <f t="shared" si="1"/>
        <v>41334</v>
      </c>
      <c r="U23" s="37"/>
      <c r="V23" s="37"/>
      <c r="W23" s="40" t="s">
        <v>175</v>
      </c>
      <c r="X23" s="37"/>
      <c r="Y23" s="37"/>
      <c r="Z23" s="37"/>
      <c r="AA23" s="37"/>
      <c r="AB23" s="37"/>
      <c r="AC23" s="37"/>
      <c r="AD23" s="37"/>
      <c r="AE23" s="37"/>
      <c r="AF23" s="37"/>
      <c r="AG23" s="37" t="s">
        <v>185</v>
      </c>
      <c r="AH23" s="72" t="s">
        <v>379</v>
      </c>
      <c r="AI23" s="72" t="s">
        <v>208</v>
      </c>
      <c r="AJ23" s="37" t="s">
        <v>255</v>
      </c>
      <c r="AK23" s="37"/>
      <c r="AL23" s="68">
        <v>1</v>
      </c>
      <c r="AM23" s="37"/>
      <c r="AN23" s="37"/>
      <c r="AO23" s="37" t="str">
        <f t="shared" si="2"/>
        <v>Effective</v>
      </c>
      <c r="AP23" s="72"/>
      <c r="AQ23" s="72"/>
      <c r="AR23" s="72"/>
      <c r="AS23" s="72"/>
      <c r="AT23" s="37"/>
      <c r="AU23" s="37"/>
      <c r="AV23" s="10"/>
    </row>
    <row r="24" spans="1:53" ht="24" hidden="1">
      <c r="A24" s="37">
        <v>2013</v>
      </c>
      <c r="B24" s="61" t="s">
        <v>43</v>
      </c>
      <c r="C24" s="37" t="s">
        <v>44</v>
      </c>
      <c r="D24" s="37"/>
      <c r="E24" s="42" t="s">
        <v>42</v>
      </c>
      <c r="F24" s="45"/>
      <c r="G24" s="46"/>
      <c r="H24" s="37"/>
      <c r="I24" s="37">
        <v>1</v>
      </c>
      <c r="J24" s="37"/>
      <c r="K24" s="37"/>
      <c r="L24" s="32" t="str">
        <f t="shared" si="0"/>
        <v>M1</v>
      </c>
      <c r="M24" s="32" t="s">
        <v>248</v>
      </c>
      <c r="N24" s="32" t="s">
        <v>5</v>
      </c>
      <c r="O24" s="33">
        <v>41334</v>
      </c>
      <c r="P24" s="164"/>
      <c r="Q24" s="164"/>
      <c r="R24" s="33">
        <v>41426</v>
      </c>
      <c r="S24" s="33">
        <v>41426</v>
      </c>
      <c r="T24" s="128">
        <f t="shared" si="1"/>
        <v>92</v>
      </c>
      <c r="U24" s="32" t="s">
        <v>9</v>
      </c>
      <c r="V24" s="32" t="s">
        <v>16</v>
      </c>
      <c r="W24" s="37" t="s">
        <v>47</v>
      </c>
      <c r="X24" s="37"/>
      <c r="Y24" s="37"/>
      <c r="Z24" s="37"/>
      <c r="AA24" s="37"/>
      <c r="AB24" s="47">
        <v>0.11</v>
      </c>
      <c r="AC24" s="48" t="s">
        <v>214</v>
      </c>
      <c r="AD24" s="32" t="s">
        <v>125</v>
      </c>
      <c r="AE24" s="37"/>
      <c r="AF24" s="32"/>
      <c r="AG24" s="32" t="s">
        <v>146</v>
      </c>
      <c r="AH24" s="72" t="s">
        <v>378</v>
      </c>
      <c r="AI24" s="72" t="s">
        <v>208</v>
      </c>
      <c r="AJ24" s="37" t="s">
        <v>255</v>
      </c>
      <c r="AK24" s="68">
        <v>1</v>
      </c>
      <c r="AM24" s="37"/>
      <c r="AN24" s="37"/>
      <c r="AO24" s="37" t="str">
        <f t="shared" si="2"/>
        <v>Efficiency</v>
      </c>
      <c r="AP24" s="72"/>
      <c r="AQ24" s="72"/>
      <c r="AR24" s="72"/>
      <c r="AS24" s="72"/>
      <c r="AT24" s="32" t="s">
        <v>4</v>
      </c>
      <c r="AU24" s="32" t="s">
        <v>167</v>
      </c>
      <c r="AV24" s="38" t="s">
        <v>219</v>
      </c>
    </row>
    <row r="25" spans="1:53" hidden="1">
      <c r="A25" s="37">
        <v>2013</v>
      </c>
      <c r="B25" s="61" t="s">
        <v>45</v>
      </c>
      <c r="C25" s="37" t="s">
        <v>44</v>
      </c>
      <c r="D25" s="37"/>
      <c r="E25" s="42" t="s">
        <v>46</v>
      </c>
      <c r="F25" s="45"/>
      <c r="G25" s="46"/>
      <c r="H25" s="37" t="s">
        <v>23</v>
      </c>
      <c r="I25" s="37">
        <v>1</v>
      </c>
      <c r="J25" s="37"/>
      <c r="K25" s="37"/>
      <c r="L25" s="34" t="str">
        <f t="shared" si="0"/>
        <v>M1</v>
      </c>
      <c r="M25" s="34" t="s">
        <v>144</v>
      </c>
      <c r="N25" s="34"/>
      <c r="O25" s="64" t="s">
        <v>212</v>
      </c>
      <c r="P25" s="165"/>
      <c r="Q25" s="165"/>
      <c r="R25" s="34"/>
      <c r="S25" s="36">
        <v>41306</v>
      </c>
      <c r="T25" s="128"/>
      <c r="U25" s="34" t="s">
        <v>21</v>
      </c>
      <c r="V25" s="34"/>
      <c r="W25" s="40" t="s">
        <v>47</v>
      </c>
      <c r="X25" s="37"/>
      <c r="Y25" s="37"/>
      <c r="Z25" s="37"/>
      <c r="AA25" s="37"/>
      <c r="AB25" s="49"/>
      <c r="AC25" s="34"/>
      <c r="AD25" s="34"/>
      <c r="AE25" s="37"/>
      <c r="AF25" s="34"/>
      <c r="AG25" s="37" t="s">
        <v>173</v>
      </c>
      <c r="AH25" s="126"/>
      <c r="AI25" s="126"/>
      <c r="AJ25" s="34"/>
      <c r="AK25" s="34"/>
      <c r="AL25" s="34"/>
      <c r="AM25" s="34"/>
      <c r="AN25" s="34"/>
      <c r="AO25" s="37" t="b">
        <f t="shared" si="2"/>
        <v>0</v>
      </c>
      <c r="AP25" s="72"/>
      <c r="AQ25" s="72"/>
      <c r="AR25" s="72"/>
      <c r="AS25" s="72"/>
      <c r="AT25" s="34"/>
      <c r="AU25" s="34"/>
      <c r="AV25" s="35"/>
    </row>
    <row r="26" spans="1:53" hidden="1">
      <c r="A26" s="37">
        <v>2013</v>
      </c>
      <c r="B26" s="62" t="s">
        <v>48</v>
      </c>
      <c r="C26" s="37" t="s">
        <v>44</v>
      </c>
      <c r="D26" s="37"/>
      <c r="E26" s="42" t="s">
        <v>46</v>
      </c>
      <c r="F26" s="45"/>
      <c r="G26" s="46"/>
      <c r="H26" s="37" t="s">
        <v>23</v>
      </c>
      <c r="I26" s="37">
        <v>1</v>
      </c>
      <c r="J26" s="37"/>
      <c r="K26" s="37"/>
      <c r="L26" s="34" t="str">
        <f t="shared" si="0"/>
        <v>M1</v>
      </c>
      <c r="M26" s="34" t="s">
        <v>144</v>
      </c>
      <c r="N26" s="34"/>
      <c r="O26" s="64" t="s">
        <v>212</v>
      </c>
      <c r="P26" s="165"/>
      <c r="Q26" s="165"/>
      <c r="R26" s="34"/>
      <c r="S26" s="36">
        <v>41456</v>
      </c>
      <c r="T26" s="128"/>
      <c r="U26" s="34" t="s">
        <v>21</v>
      </c>
      <c r="V26" s="34"/>
      <c r="W26" s="40" t="s">
        <v>47</v>
      </c>
      <c r="X26" s="37"/>
      <c r="Y26" s="37"/>
      <c r="Z26" s="37"/>
      <c r="AA26" s="37"/>
      <c r="AB26" s="49"/>
      <c r="AC26" s="34"/>
      <c r="AD26" s="34"/>
      <c r="AE26" s="37"/>
      <c r="AF26" s="34"/>
      <c r="AG26" s="37" t="s">
        <v>173</v>
      </c>
      <c r="AH26" s="126"/>
      <c r="AI26" s="126"/>
      <c r="AJ26" s="34"/>
      <c r="AK26" s="34"/>
      <c r="AL26" s="34"/>
      <c r="AM26" s="34"/>
      <c r="AN26" s="34"/>
      <c r="AO26" s="37" t="b">
        <f t="shared" si="2"/>
        <v>0</v>
      </c>
      <c r="AP26" s="72"/>
      <c r="AQ26" s="72"/>
      <c r="AR26" s="72"/>
      <c r="AS26" s="72"/>
      <c r="AT26" s="34"/>
      <c r="AU26" s="34"/>
      <c r="AV26" s="35"/>
    </row>
    <row r="27" spans="1:53" hidden="1">
      <c r="A27" s="37">
        <v>2013</v>
      </c>
      <c r="B27" s="62" t="s">
        <v>49</v>
      </c>
      <c r="C27" s="37" t="s">
        <v>12</v>
      </c>
      <c r="D27" s="37"/>
      <c r="E27" s="42" t="s">
        <v>13</v>
      </c>
      <c r="F27" s="45"/>
      <c r="G27" s="46"/>
      <c r="H27" s="37"/>
      <c r="I27" s="37"/>
      <c r="J27" s="37">
        <v>1</v>
      </c>
      <c r="K27" s="37"/>
      <c r="L27" s="37" t="str">
        <f t="shared" si="0"/>
        <v>M2</v>
      </c>
      <c r="M27" s="37" t="s">
        <v>248</v>
      </c>
      <c r="N27" s="37" t="s">
        <v>23</v>
      </c>
      <c r="O27" s="45">
        <v>41334</v>
      </c>
      <c r="P27" s="163"/>
      <c r="Q27" s="163"/>
      <c r="R27" s="45">
        <v>41426</v>
      </c>
      <c r="S27" s="45">
        <v>41487</v>
      </c>
      <c r="T27" s="128">
        <f t="shared" ref="T27:T45" si="3">S27-O27</f>
        <v>153</v>
      </c>
      <c r="U27" s="40" t="s">
        <v>203</v>
      </c>
      <c r="V27" s="40" t="s">
        <v>170</v>
      </c>
      <c r="W27" s="37" t="s">
        <v>35</v>
      </c>
      <c r="X27" s="37"/>
      <c r="Y27" s="37"/>
      <c r="Z27" s="37"/>
      <c r="AA27" s="37"/>
      <c r="AB27" s="50">
        <v>0.05</v>
      </c>
      <c r="AC27" s="40" t="s">
        <v>202</v>
      </c>
      <c r="AD27" s="40" t="s">
        <v>172</v>
      </c>
      <c r="AE27" s="37"/>
      <c r="AF27" s="40"/>
      <c r="AG27" s="40" t="s">
        <v>185</v>
      </c>
      <c r="AH27" s="127" t="s">
        <v>378</v>
      </c>
      <c r="AI27" s="127" t="s">
        <v>207</v>
      </c>
      <c r="AJ27" s="40" t="s">
        <v>255</v>
      </c>
      <c r="AL27" s="40"/>
      <c r="AM27" s="68">
        <v>1</v>
      </c>
      <c r="AN27" s="40"/>
      <c r="AO27" s="37" t="str">
        <f t="shared" si="2"/>
        <v>Flexible</v>
      </c>
      <c r="AP27" s="72"/>
      <c r="AQ27" s="72"/>
      <c r="AR27" s="72"/>
      <c r="AS27" s="72"/>
      <c r="AT27" s="40" t="s">
        <v>4</v>
      </c>
      <c r="AU27" s="40" t="s">
        <v>167</v>
      </c>
      <c r="AV27" s="21" t="s">
        <v>201</v>
      </c>
    </row>
    <row r="28" spans="1:53" hidden="1">
      <c r="A28" s="37">
        <v>2013</v>
      </c>
      <c r="B28" s="62" t="s">
        <v>50</v>
      </c>
      <c r="C28" s="37" t="s">
        <v>44</v>
      </c>
      <c r="D28" s="37"/>
      <c r="E28" s="42" t="s">
        <v>46</v>
      </c>
      <c r="F28" s="45"/>
      <c r="G28" s="46"/>
      <c r="H28" s="37"/>
      <c r="I28" s="37">
        <v>1</v>
      </c>
      <c r="J28" s="37"/>
      <c r="K28" s="37"/>
      <c r="L28" s="37" t="str">
        <f t="shared" si="0"/>
        <v>M1</v>
      </c>
      <c r="M28" s="37" t="s">
        <v>247</v>
      </c>
      <c r="N28" s="37" t="s">
        <v>5</v>
      </c>
      <c r="O28" s="39">
        <v>41395</v>
      </c>
      <c r="P28" s="161"/>
      <c r="Q28" s="161"/>
      <c r="R28" s="39">
        <v>41456</v>
      </c>
      <c r="S28" s="45">
        <v>41456</v>
      </c>
      <c r="T28" s="128">
        <f t="shared" si="3"/>
        <v>61</v>
      </c>
      <c r="U28" s="37" t="s">
        <v>6</v>
      </c>
      <c r="V28" s="37" t="s">
        <v>16</v>
      </c>
      <c r="W28" s="37" t="s">
        <v>7</v>
      </c>
      <c r="X28" s="37"/>
      <c r="Y28" s="37"/>
      <c r="Z28" s="37"/>
      <c r="AA28" s="37"/>
      <c r="AB28" s="37">
        <v>0</v>
      </c>
      <c r="AC28" s="37"/>
      <c r="AD28" s="37" t="s">
        <v>172</v>
      </c>
      <c r="AE28" s="37"/>
      <c r="AF28" s="37" t="s">
        <v>144</v>
      </c>
      <c r="AG28" s="37" t="s">
        <v>185</v>
      </c>
      <c r="AH28" s="72" t="s">
        <v>378</v>
      </c>
      <c r="AI28" s="72" t="s">
        <v>208</v>
      </c>
      <c r="AJ28" s="37"/>
      <c r="AK28" s="37"/>
      <c r="AL28" s="37"/>
      <c r="AM28" s="68">
        <v>1</v>
      </c>
      <c r="AN28" s="37"/>
      <c r="AO28" s="37" t="str">
        <f t="shared" si="2"/>
        <v>Flexible</v>
      </c>
      <c r="AP28" s="72"/>
      <c r="AQ28" s="72"/>
      <c r="AR28" s="72"/>
      <c r="AS28" s="72"/>
      <c r="AT28" s="37" t="s">
        <v>4</v>
      </c>
      <c r="AU28" s="37" t="s">
        <v>166</v>
      </c>
      <c r="AV28" s="10" t="s">
        <v>153</v>
      </c>
    </row>
    <row r="29" spans="1:53" hidden="1">
      <c r="A29" s="37">
        <v>2013</v>
      </c>
      <c r="B29" s="62" t="s">
        <v>51</v>
      </c>
      <c r="C29" s="37" t="s">
        <v>12</v>
      </c>
      <c r="D29" s="37"/>
      <c r="E29" s="42" t="s">
        <v>13</v>
      </c>
      <c r="F29" s="45"/>
      <c r="G29" s="46"/>
      <c r="H29" s="37"/>
      <c r="I29" s="37"/>
      <c r="J29" s="37"/>
      <c r="K29" s="37">
        <v>1</v>
      </c>
      <c r="L29" s="37" t="str">
        <f t="shared" si="0"/>
        <v>M3</v>
      </c>
      <c r="M29" s="37" t="s">
        <v>247</v>
      </c>
      <c r="N29" s="37" t="s">
        <v>5</v>
      </c>
      <c r="O29" s="39">
        <v>41609</v>
      </c>
      <c r="P29" s="161"/>
      <c r="Q29" s="161"/>
      <c r="R29" s="39">
        <v>42217</v>
      </c>
      <c r="S29" s="39">
        <v>42217</v>
      </c>
      <c r="T29" s="128">
        <f t="shared" si="3"/>
        <v>608</v>
      </c>
      <c r="U29" s="37" t="s">
        <v>9</v>
      </c>
      <c r="V29" s="37"/>
      <c r="W29" s="37" t="s">
        <v>52</v>
      </c>
      <c r="X29" s="37"/>
      <c r="Y29" s="37"/>
      <c r="Z29" s="37"/>
      <c r="AA29" s="37"/>
      <c r="AB29" s="37"/>
      <c r="AC29" s="37"/>
      <c r="AD29" s="37"/>
      <c r="AE29" s="37"/>
      <c r="AF29" s="37"/>
      <c r="AG29" s="37" t="s">
        <v>185</v>
      </c>
      <c r="AH29" s="72" t="s">
        <v>378</v>
      </c>
      <c r="AI29" s="72" t="s">
        <v>208</v>
      </c>
      <c r="AJ29" s="37" t="s">
        <v>255</v>
      </c>
      <c r="AK29" s="37"/>
      <c r="AL29" s="68">
        <v>1</v>
      </c>
      <c r="AM29" s="37"/>
      <c r="AN29" s="37"/>
      <c r="AO29" s="37" t="str">
        <f t="shared" si="2"/>
        <v>Effective</v>
      </c>
      <c r="AP29" s="72"/>
      <c r="AQ29" s="72"/>
      <c r="AR29" s="72"/>
      <c r="AS29" s="72"/>
      <c r="AT29" s="37"/>
      <c r="AU29" s="37"/>
      <c r="AV29" s="10"/>
    </row>
    <row r="30" spans="1:53" hidden="1">
      <c r="A30" s="37">
        <v>2013</v>
      </c>
      <c r="B30" s="62" t="s">
        <v>53</v>
      </c>
      <c r="C30" s="37" t="s">
        <v>1</v>
      </c>
      <c r="D30" s="37"/>
      <c r="E30" s="42" t="s">
        <v>2</v>
      </c>
      <c r="F30" s="45"/>
      <c r="G30" s="46"/>
      <c r="H30" s="37"/>
      <c r="I30" s="37">
        <v>1</v>
      </c>
      <c r="J30" s="37"/>
      <c r="K30" s="37"/>
      <c r="L30" s="37" t="str">
        <f t="shared" si="0"/>
        <v>M1</v>
      </c>
      <c r="M30" s="37" t="s">
        <v>248</v>
      </c>
      <c r="N30" s="37" t="s">
        <v>5</v>
      </c>
      <c r="O30" s="37"/>
      <c r="P30" s="72"/>
      <c r="Q30" s="72"/>
      <c r="R30" s="37"/>
      <c r="S30" s="45">
        <v>41456</v>
      </c>
      <c r="T30" s="128">
        <f t="shared" si="3"/>
        <v>41456</v>
      </c>
      <c r="U30" s="37" t="s">
        <v>9</v>
      </c>
      <c r="V30" s="37"/>
      <c r="W30" s="37" t="s">
        <v>62</v>
      </c>
      <c r="X30" s="37"/>
      <c r="Y30" s="37"/>
      <c r="Z30" s="37"/>
      <c r="AA30" s="37"/>
      <c r="AB30" s="37"/>
      <c r="AC30" s="37"/>
      <c r="AD30" s="37"/>
      <c r="AE30" s="37"/>
      <c r="AF30" s="37"/>
      <c r="AG30" s="37" t="s">
        <v>146</v>
      </c>
      <c r="AH30" s="127" t="s">
        <v>378</v>
      </c>
      <c r="AI30" s="127" t="s">
        <v>208</v>
      </c>
      <c r="AJ30" s="37" t="s">
        <v>255</v>
      </c>
      <c r="AK30" s="37"/>
      <c r="AL30" s="68">
        <v>1</v>
      </c>
      <c r="AM30" s="37"/>
      <c r="AN30" s="37"/>
      <c r="AO30" s="37" t="str">
        <f t="shared" si="2"/>
        <v>Effective</v>
      </c>
      <c r="AP30" s="72"/>
      <c r="AQ30" s="72"/>
      <c r="AR30" s="72"/>
      <c r="AS30" s="72"/>
      <c r="AT30" s="37"/>
      <c r="AU30" s="37"/>
      <c r="AV30" s="10"/>
    </row>
    <row r="31" spans="1:53" ht="72" hidden="1">
      <c r="A31" s="37">
        <v>2013</v>
      </c>
      <c r="B31" s="62" t="s">
        <v>191</v>
      </c>
      <c r="C31" s="37" t="s">
        <v>12</v>
      </c>
      <c r="D31" s="37"/>
      <c r="E31" s="42" t="s">
        <v>13</v>
      </c>
      <c r="F31" s="45"/>
      <c r="G31" s="46"/>
      <c r="H31" s="37"/>
      <c r="I31" s="37"/>
      <c r="J31" s="37">
        <v>1</v>
      </c>
      <c r="K31" s="37"/>
      <c r="L31" s="37" t="str">
        <f t="shared" si="0"/>
        <v>M2</v>
      </c>
      <c r="M31" s="37" t="s">
        <v>248</v>
      </c>
      <c r="N31" s="37" t="s">
        <v>5</v>
      </c>
      <c r="O31" s="39">
        <v>41275</v>
      </c>
      <c r="P31" s="161"/>
      <c r="Q31" s="161"/>
      <c r="R31" s="45">
        <v>41365</v>
      </c>
      <c r="S31" s="45">
        <v>41365</v>
      </c>
      <c r="T31" s="128">
        <f t="shared" si="3"/>
        <v>90</v>
      </c>
      <c r="U31" s="37" t="s">
        <v>28</v>
      </c>
      <c r="V31" s="37" t="s">
        <v>16</v>
      </c>
      <c r="W31" s="37" t="s">
        <v>54</v>
      </c>
      <c r="X31" s="37"/>
      <c r="Y31" s="37"/>
      <c r="Z31" s="37"/>
      <c r="AA31" s="37"/>
      <c r="AB31" s="37">
        <v>0.68</v>
      </c>
      <c r="AC31" s="37" t="str">
        <f>CONCATENATE(8740.65*6," per month")</f>
        <v>52443.9 per month</v>
      </c>
      <c r="AD31" s="37" t="s">
        <v>172</v>
      </c>
      <c r="AE31" s="37"/>
      <c r="AF31" s="37"/>
      <c r="AG31" s="37" t="s">
        <v>185</v>
      </c>
      <c r="AH31" s="72" t="s">
        <v>379</v>
      </c>
      <c r="AI31" s="72" t="s">
        <v>207</v>
      </c>
      <c r="AJ31" s="37" t="s">
        <v>255</v>
      </c>
      <c r="AK31" s="68">
        <v>1</v>
      </c>
      <c r="AL31" s="37"/>
      <c r="AM31" s="37"/>
      <c r="AN31" s="37"/>
      <c r="AO31" s="37" t="str">
        <f t="shared" si="2"/>
        <v>Efficiency</v>
      </c>
      <c r="AP31" s="72"/>
      <c r="AQ31" s="72"/>
      <c r="AR31" s="72"/>
      <c r="AS31" s="72"/>
      <c r="AT31" s="37" t="s">
        <v>4</v>
      </c>
      <c r="AU31" s="37" t="s">
        <v>194</v>
      </c>
      <c r="AV31" s="20" t="s">
        <v>195</v>
      </c>
    </row>
    <row r="32" spans="1:53" ht="24" hidden="1">
      <c r="A32" s="40">
        <v>2014</v>
      </c>
      <c r="B32" s="62" t="s">
        <v>57</v>
      </c>
      <c r="C32" s="37" t="s">
        <v>1</v>
      </c>
      <c r="D32" s="37"/>
      <c r="E32" s="42" t="s">
        <v>2</v>
      </c>
      <c r="F32" s="45"/>
      <c r="G32" s="46"/>
      <c r="H32" s="37"/>
      <c r="I32" s="37">
        <v>1</v>
      </c>
      <c r="J32" s="37"/>
      <c r="K32" s="37"/>
      <c r="L32" s="37" t="str">
        <f t="shared" si="0"/>
        <v>M1</v>
      </c>
      <c r="M32" s="37" t="s">
        <v>248</v>
      </c>
      <c r="N32" s="37" t="s">
        <v>23</v>
      </c>
      <c r="O32" s="39">
        <v>41548</v>
      </c>
      <c r="P32" s="161" t="s">
        <v>23</v>
      </c>
      <c r="Q32" s="161"/>
      <c r="R32" s="39">
        <v>41640</v>
      </c>
      <c r="S32" s="45">
        <v>41671</v>
      </c>
      <c r="T32" s="128">
        <f t="shared" si="3"/>
        <v>123</v>
      </c>
      <c r="U32" s="37" t="s">
        <v>32</v>
      </c>
      <c r="V32" s="37" t="s">
        <v>125</v>
      </c>
      <c r="W32" s="37" t="s">
        <v>58</v>
      </c>
      <c r="X32" s="37"/>
      <c r="Y32" s="37"/>
      <c r="Z32" s="37"/>
      <c r="AA32" s="37"/>
      <c r="AB32" s="51">
        <v>3.21</v>
      </c>
      <c r="AC32" s="52">
        <v>-1</v>
      </c>
      <c r="AD32" s="37" t="s">
        <v>125</v>
      </c>
      <c r="AE32" s="37"/>
      <c r="AF32" s="37"/>
      <c r="AG32" s="37" t="s">
        <v>185</v>
      </c>
      <c r="AH32" s="72" t="s">
        <v>378</v>
      </c>
      <c r="AI32" s="72" t="s">
        <v>208</v>
      </c>
      <c r="AJ32" s="37" t="s">
        <v>255</v>
      </c>
      <c r="AK32" s="37"/>
      <c r="AL32" s="68">
        <v>1</v>
      </c>
      <c r="AM32" s="37"/>
      <c r="AN32" s="37"/>
      <c r="AO32" s="37" t="str">
        <f t="shared" si="2"/>
        <v>Effective</v>
      </c>
      <c r="AP32" s="72"/>
      <c r="AQ32" s="72"/>
      <c r="AR32" s="72"/>
      <c r="AS32" s="72"/>
      <c r="AT32" s="37" t="s">
        <v>185</v>
      </c>
      <c r="AU32" s="37" t="s">
        <v>167</v>
      </c>
      <c r="AV32" s="86" t="s">
        <v>227</v>
      </c>
      <c r="AW32" s="91"/>
    </row>
    <row r="33" spans="1:49" hidden="1">
      <c r="A33" s="40">
        <v>2014</v>
      </c>
      <c r="B33" s="62" t="s">
        <v>61</v>
      </c>
      <c r="C33" s="37" t="s">
        <v>12</v>
      </c>
      <c r="D33" s="37"/>
      <c r="E33" s="42" t="s">
        <v>13</v>
      </c>
      <c r="F33" s="45"/>
      <c r="G33" s="46"/>
      <c r="H33" s="37"/>
      <c r="I33" s="37">
        <v>1</v>
      </c>
      <c r="J33" s="37"/>
      <c r="K33" s="37"/>
      <c r="L33" s="37" t="str">
        <f t="shared" si="0"/>
        <v>M1</v>
      </c>
      <c r="M33" s="37" t="s">
        <v>248</v>
      </c>
      <c r="N33" s="37" t="s">
        <v>5</v>
      </c>
      <c r="O33" s="56">
        <v>41760</v>
      </c>
      <c r="P33" s="166" t="s">
        <v>5</v>
      </c>
      <c r="Q33" s="166"/>
      <c r="R33" s="56">
        <v>41791</v>
      </c>
      <c r="S33" s="56">
        <v>41791</v>
      </c>
      <c r="T33" s="128">
        <f t="shared" si="3"/>
        <v>31</v>
      </c>
      <c r="U33" s="37" t="s">
        <v>9</v>
      </c>
      <c r="V33" s="37" t="s">
        <v>16</v>
      </c>
      <c r="W33" s="37" t="s">
        <v>62</v>
      </c>
      <c r="X33" s="37"/>
      <c r="Y33" s="37"/>
      <c r="Z33" s="37"/>
      <c r="AA33" s="37"/>
      <c r="AB33" s="37" t="s">
        <v>182</v>
      </c>
      <c r="AC33" s="37"/>
      <c r="AD33" s="37" t="s">
        <v>172</v>
      </c>
      <c r="AE33" s="37">
        <v>1</v>
      </c>
      <c r="AF33" s="37" t="s">
        <v>141</v>
      </c>
      <c r="AG33" s="37" t="s">
        <v>185</v>
      </c>
      <c r="AH33" s="72" t="s">
        <v>379</v>
      </c>
      <c r="AI33" s="72" t="s">
        <v>398</v>
      </c>
      <c r="AJ33" s="37"/>
      <c r="AK33" s="73">
        <v>1</v>
      </c>
      <c r="AL33" s="37"/>
      <c r="AM33" s="37"/>
      <c r="AN33" s="37"/>
      <c r="AO33" s="37" t="str">
        <f t="shared" si="2"/>
        <v>Efficiency</v>
      </c>
      <c r="AP33" s="72"/>
      <c r="AQ33" s="72"/>
      <c r="AR33" s="72"/>
      <c r="AS33" s="72"/>
      <c r="AT33" s="37" t="s">
        <v>4</v>
      </c>
      <c r="AU33" s="37" t="s">
        <v>168</v>
      </c>
      <c r="AV33" s="85" t="s">
        <v>186</v>
      </c>
      <c r="AW33" s="91"/>
    </row>
    <row r="34" spans="1:49" hidden="1">
      <c r="A34" s="40">
        <v>2014</v>
      </c>
      <c r="B34" s="62" t="s">
        <v>60</v>
      </c>
      <c r="C34" s="37" t="s">
        <v>30</v>
      </c>
      <c r="D34" s="37"/>
      <c r="E34" s="42" t="s">
        <v>2</v>
      </c>
      <c r="F34" s="45"/>
      <c r="G34" s="46" t="s">
        <v>461</v>
      </c>
      <c r="H34" s="37"/>
      <c r="I34" s="37">
        <v>1</v>
      </c>
      <c r="J34" s="37"/>
      <c r="K34" s="37"/>
      <c r="L34" s="37" t="str">
        <f t="shared" si="0"/>
        <v>M1</v>
      </c>
      <c r="M34" s="37" t="s">
        <v>248</v>
      </c>
      <c r="N34" s="37" t="s">
        <v>5</v>
      </c>
      <c r="O34" s="39">
        <v>41609</v>
      </c>
      <c r="P34" s="161" t="s">
        <v>5</v>
      </c>
      <c r="Q34" s="161"/>
      <c r="R34" s="39">
        <v>41791</v>
      </c>
      <c r="S34" s="45">
        <v>41791</v>
      </c>
      <c r="T34" s="128">
        <f t="shared" si="3"/>
        <v>182</v>
      </c>
      <c r="U34" s="37" t="s">
        <v>9</v>
      </c>
      <c r="V34" s="37" t="s">
        <v>16</v>
      </c>
      <c r="W34" s="37" t="s">
        <v>26</v>
      </c>
      <c r="X34" s="37"/>
      <c r="Y34" s="37"/>
      <c r="Z34" s="37"/>
      <c r="AA34" s="37"/>
      <c r="AB34" s="37">
        <v>5</v>
      </c>
      <c r="AC34" s="37"/>
      <c r="AD34" s="37" t="s">
        <v>125</v>
      </c>
      <c r="AE34" s="37"/>
      <c r="AF34" s="37" t="s">
        <v>141</v>
      </c>
      <c r="AG34" s="37" t="s">
        <v>185</v>
      </c>
      <c r="AH34" s="72" t="s">
        <v>379</v>
      </c>
      <c r="AI34" s="72" t="s">
        <v>398</v>
      </c>
      <c r="AJ34" s="37" t="s">
        <v>255</v>
      </c>
      <c r="AK34" s="72"/>
      <c r="AL34" s="37"/>
      <c r="AM34" s="68">
        <v>1</v>
      </c>
      <c r="AN34" s="37"/>
      <c r="AO34" s="37" t="str">
        <f t="shared" si="2"/>
        <v>Flexible</v>
      </c>
      <c r="AP34" s="72"/>
      <c r="AQ34" s="72"/>
      <c r="AR34" s="72"/>
      <c r="AS34" s="72"/>
      <c r="AT34" s="37" t="s">
        <v>4</v>
      </c>
      <c r="AU34" s="37" t="s">
        <v>168</v>
      </c>
      <c r="AV34" s="85" t="s">
        <v>231</v>
      </c>
      <c r="AW34" s="91"/>
    </row>
    <row r="35" spans="1:49" hidden="1">
      <c r="A35" s="40">
        <v>2014</v>
      </c>
      <c r="B35" s="62" t="s">
        <v>56</v>
      </c>
      <c r="C35" s="37" t="s">
        <v>44</v>
      </c>
      <c r="D35" s="37"/>
      <c r="E35" s="42" t="s">
        <v>46</v>
      </c>
      <c r="F35" s="45"/>
      <c r="G35" s="46"/>
      <c r="H35" s="37"/>
      <c r="I35" s="37">
        <v>1</v>
      </c>
      <c r="J35" s="37"/>
      <c r="K35" s="37"/>
      <c r="L35" s="37" t="str">
        <f t="shared" si="0"/>
        <v>M1</v>
      </c>
      <c r="M35" s="37" t="s">
        <v>248</v>
      </c>
      <c r="N35" s="37" t="s">
        <v>5</v>
      </c>
      <c r="O35" s="39">
        <v>41748</v>
      </c>
      <c r="P35" s="161" t="s">
        <v>5</v>
      </c>
      <c r="Q35" s="161"/>
      <c r="R35" s="39">
        <v>41821</v>
      </c>
      <c r="S35" s="39">
        <v>41821</v>
      </c>
      <c r="T35" s="128">
        <f t="shared" si="3"/>
        <v>73</v>
      </c>
      <c r="U35" s="37" t="s">
        <v>32</v>
      </c>
      <c r="V35" s="37" t="s">
        <v>16</v>
      </c>
      <c r="W35" s="37" t="s">
        <v>26</v>
      </c>
      <c r="X35" s="37"/>
      <c r="Y35" s="37"/>
      <c r="Z35" s="37"/>
      <c r="AA35" s="37"/>
      <c r="AB35" s="37">
        <v>1.5</v>
      </c>
      <c r="AC35" s="37"/>
      <c r="AD35" s="37" t="s">
        <v>172</v>
      </c>
      <c r="AE35" s="37"/>
      <c r="AF35" s="37">
        <v>2</v>
      </c>
      <c r="AG35" s="37" t="s">
        <v>185</v>
      </c>
      <c r="AH35" s="72" t="s">
        <v>378</v>
      </c>
      <c r="AI35" s="72" t="s">
        <v>207</v>
      </c>
      <c r="AJ35" s="37" t="s">
        <v>255</v>
      </c>
      <c r="AK35" s="72"/>
      <c r="AL35" s="68">
        <v>1</v>
      </c>
      <c r="AM35" s="37"/>
      <c r="AN35" s="37"/>
      <c r="AO35" s="37" t="str">
        <f t="shared" si="2"/>
        <v>Effective</v>
      </c>
      <c r="AP35" s="72"/>
      <c r="AQ35" s="72"/>
      <c r="AR35" s="72"/>
      <c r="AS35" s="72"/>
      <c r="AT35" s="37" t="s">
        <v>4</v>
      </c>
      <c r="AU35" s="37" t="s">
        <v>167</v>
      </c>
      <c r="AV35" s="85" t="s">
        <v>230</v>
      </c>
      <c r="AW35" s="91"/>
    </row>
    <row r="36" spans="1:49" ht="60" hidden="1">
      <c r="A36" s="40">
        <v>2014</v>
      </c>
      <c r="B36" s="62" t="s">
        <v>59</v>
      </c>
      <c r="C36" s="37" t="s">
        <v>44</v>
      </c>
      <c r="D36" s="37"/>
      <c r="E36" s="42" t="s">
        <v>42</v>
      </c>
      <c r="F36" s="45"/>
      <c r="G36" s="46"/>
      <c r="H36" s="37"/>
      <c r="I36" s="37">
        <v>1</v>
      </c>
      <c r="J36" s="37"/>
      <c r="K36" s="37"/>
      <c r="L36" s="37" t="str">
        <f t="shared" si="0"/>
        <v>M1</v>
      </c>
      <c r="M36" s="37" t="s">
        <v>248</v>
      </c>
      <c r="N36" s="37" t="s">
        <v>23</v>
      </c>
      <c r="O36" s="39">
        <v>41852</v>
      </c>
      <c r="P36" s="161" t="s">
        <v>23</v>
      </c>
      <c r="Q36" s="161"/>
      <c r="R36" s="39">
        <v>41852</v>
      </c>
      <c r="S36" s="45">
        <v>41852</v>
      </c>
      <c r="T36" s="128">
        <f t="shared" si="3"/>
        <v>0</v>
      </c>
      <c r="U36" s="37" t="s">
        <v>32</v>
      </c>
      <c r="V36" s="37" t="s">
        <v>16</v>
      </c>
      <c r="W36" s="37" t="s">
        <v>58</v>
      </c>
      <c r="X36" s="37"/>
      <c r="Y36" s="37"/>
      <c r="Z36" s="37"/>
      <c r="AA36" s="37"/>
      <c r="AB36" s="51">
        <v>1.1399999999999999</v>
      </c>
      <c r="AC36" s="52" t="s">
        <v>225</v>
      </c>
      <c r="AD36" s="37" t="s">
        <v>124</v>
      </c>
      <c r="AE36" s="37"/>
      <c r="AF36" s="37"/>
      <c r="AG36" s="37" t="s">
        <v>185</v>
      </c>
      <c r="AH36" s="72" t="s">
        <v>378</v>
      </c>
      <c r="AI36" s="72" t="s">
        <v>208</v>
      </c>
      <c r="AJ36" s="37" t="s">
        <v>255</v>
      </c>
      <c r="AK36" s="37"/>
      <c r="AL36" s="68">
        <v>1</v>
      </c>
      <c r="AM36" s="37"/>
      <c r="AN36" s="37"/>
      <c r="AO36" s="37" t="str">
        <f t="shared" si="2"/>
        <v>Effective</v>
      </c>
      <c r="AP36" s="72"/>
      <c r="AQ36" s="72"/>
      <c r="AR36" s="72"/>
      <c r="AS36" s="72"/>
      <c r="AT36" s="37" t="s">
        <v>4</v>
      </c>
      <c r="AU36" s="37" t="s">
        <v>167</v>
      </c>
      <c r="AV36" s="86" t="s">
        <v>228</v>
      </c>
      <c r="AW36" s="91"/>
    </row>
    <row r="37" spans="1:49" hidden="1">
      <c r="A37" s="40">
        <v>2014</v>
      </c>
      <c r="B37" s="62" t="s">
        <v>67</v>
      </c>
      <c r="C37" s="37" t="s">
        <v>30</v>
      </c>
      <c r="D37" s="37"/>
      <c r="E37" s="42" t="s">
        <v>42</v>
      </c>
      <c r="F37" s="45"/>
      <c r="G37" s="46"/>
      <c r="H37" s="37"/>
      <c r="I37" s="37">
        <v>1</v>
      </c>
      <c r="J37" s="37"/>
      <c r="K37" s="37"/>
      <c r="L37" s="37" t="str">
        <f t="shared" si="0"/>
        <v>M1</v>
      </c>
      <c r="M37" s="37" t="s">
        <v>247</v>
      </c>
      <c r="N37" s="37" t="s">
        <v>5</v>
      </c>
      <c r="O37" s="39">
        <v>41760</v>
      </c>
      <c r="P37" s="161" t="s">
        <v>5</v>
      </c>
      <c r="Q37" s="161"/>
      <c r="R37" s="39">
        <v>41852</v>
      </c>
      <c r="S37" s="39">
        <v>41791</v>
      </c>
      <c r="T37" s="128">
        <f t="shared" si="3"/>
        <v>31</v>
      </c>
      <c r="U37" s="37" t="s">
        <v>6</v>
      </c>
      <c r="V37" s="37" t="s">
        <v>16</v>
      </c>
      <c r="W37" s="37" t="s">
        <v>7</v>
      </c>
      <c r="X37" s="37"/>
      <c r="Y37" s="37"/>
      <c r="Z37" s="37"/>
      <c r="AA37" s="37"/>
      <c r="AB37" s="37">
        <v>0</v>
      </c>
      <c r="AC37" s="37"/>
      <c r="AD37" s="37" t="s">
        <v>125</v>
      </c>
      <c r="AE37" s="37"/>
      <c r="AF37" s="37" t="s">
        <v>144</v>
      </c>
      <c r="AG37" s="37" t="s">
        <v>185</v>
      </c>
      <c r="AH37" s="72" t="s">
        <v>379</v>
      </c>
      <c r="AI37" s="72" t="s">
        <v>207</v>
      </c>
      <c r="AJ37" s="37"/>
      <c r="AK37" s="37"/>
      <c r="AL37" s="37"/>
      <c r="AM37" s="68">
        <v>1</v>
      </c>
      <c r="AN37" s="37"/>
      <c r="AO37" s="37" t="str">
        <f t="shared" si="2"/>
        <v>Flexible</v>
      </c>
      <c r="AP37" s="72"/>
      <c r="AQ37" s="72"/>
      <c r="AR37" s="72"/>
      <c r="AS37" s="72"/>
      <c r="AT37" s="37"/>
      <c r="AU37" s="37" t="s">
        <v>168</v>
      </c>
      <c r="AV37" s="85" t="s">
        <v>154</v>
      </c>
      <c r="AW37" s="91"/>
    </row>
    <row r="38" spans="1:49" hidden="1">
      <c r="A38" s="40">
        <v>2014</v>
      </c>
      <c r="B38" s="62" t="s">
        <v>63</v>
      </c>
      <c r="C38" s="37" t="s">
        <v>12</v>
      </c>
      <c r="D38" s="37"/>
      <c r="E38" s="42" t="s">
        <v>13</v>
      </c>
      <c r="F38" s="45"/>
      <c r="G38" s="46" t="s">
        <v>461</v>
      </c>
      <c r="H38" s="37"/>
      <c r="I38" s="37">
        <v>1</v>
      </c>
      <c r="J38" s="37"/>
      <c r="K38" s="37"/>
      <c r="L38" s="37" t="str">
        <f t="shared" si="0"/>
        <v>M1</v>
      </c>
      <c r="M38" s="37" t="s">
        <v>247</v>
      </c>
      <c r="N38" s="37" t="s">
        <v>5</v>
      </c>
      <c r="O38" s="56">
        <v>41821</v>
      </c>
      <c r="P38" s="166" t="s">
        <v>5</v>
      </c>
      <c r="Q38" s="166"/>
      <c r="R38" s="56">
        <v>41883</v>
      </c>
      <c r="S38" s="56">
        <v>41883</v>
      </c>
      <c r="T38" s="128">
        <f t="shared" si="3"/>
        <v>62</v>
      </c>
      <c r="U38" s="37" t="s">
        <v>64</v>
      </c>
      <c r="V38" s="37" t="s">
        <v>16</v>
      </c>
      <c r="W38" s="37" t="s">
        <v>62</v>
      </c>
      <c r="X38" s="37"/>
      <c r="Y38" s="37"/>
      <c r="Z38" s="37"/>
      <c r="AA38" s="37"/>
      <c r="AB38" s="37" t="s">
        <v>183</v>
      </c>
      <c r="AC38" s="37"/>
      <c r="AD38" s="37" t="s">
        <v>172</v>
      </c>
      <c r="AE38" s="37">
        <v>1</v>
      </c>
      <c r="AF38" s="37" t="s">
        <v>141</v>
      </c>
      <c r="AG38" s="37" t="s">
        <v>185</v>
      </c>
      <c r="AH38" s="72" t="s">
        <v>379</v>
      </c>
      <c r="AI38" s="72" t="s">
        <v>207</v>
      </c>
      <c r="AJ38" s="37" t="s">
        <v>255</v>
      </c>
      <c r="AK38" s="37"/>
      <c r="AL38" s="37"/>
      <c r="AM38" s="68">
        <v>1</v>
      </c>
      <c r="AN38" s="37"/>
      <c r="AO38" s="37" t="str">
        <f t="shared" si="2"/>
        <v>Flexible</v>
      </c>
      <c r="AP38" s="72"/>
      <c r="AQ38" s="72"/>
      <c r="AR38" s="72"/>
      <c r="AS38" s="72"/>
      <c r="AT38" s="37" t="s">
        <v>4</v>
      </c>
      <c r="AU38" s="37" t="s">
        <v>187</v>
      </c>
      <c r="AV38" s="85" t="s">
        <v>188</v>
      </c>
      <c r="AW38" s="91"/>
    </row>
    <row r="39" spans="1:49" hidden="1">
      <c r="A39" s="40">
        <v>2014</v>
      </c>
      <c r="B39" s="62" t="s">
        <v>55</v>
      </c>
      <c r="C39" s="37" t="s">
        <v>12</v>
      </c>
      <c r="D39" s="37"/>
      <c r="E39" s="42" t="s">
        <v>13</v>
      </c>
      <c r="F39" s="45"/>
      <c r="G39" s="46"/>
      <c r="H39" s="37"/>
      <c r="I39" s="37"/>
      <c r="J39" s="37"/>
      <c r="K39" s="37">
        <v>1</v>
      </c>
      <c r="L39" s="37" t="str">
        <f t="shared" si="0"/>
        <v>M3</v>
      </c>
      <c r="M39" s="37" t="s">
        <v>248</v>
      </c>
      <c r="N39" s="37" t="s">
        <v>5</v>
      </c>
      <c r="O39" s="39">
        <v>41699</v>
      </c>
      <c r="P39" s="161" t="s">
        <v>5</v>
      </c>
      <c r="Q39" s="161"/>
      <c r="R39" s="39">
        <v>41883</v>
      </c>
      <c r="S39" s="39">
        <v>41883</v>
      </c>
      <c r="T39" s="128">
        <f t="shared" si="3"/>
        <v>184</v>
      </c>
      <c r="U39" s="37" t="s">
        <v>9</v>
      </c>
      <c r="V39" s="37"/>
      <c r="W39" s="37" t="s">
        <v>52</v>
      </c>
      <c r="X39" s="37"/>
      <c r="Y39" s="37"/>
      <c r="Z39" s="37"/>
      <c r="AA39" s="37"/>
      <c r="AB39" s="37"/>
      <c r="AC39" s="37"/>
      <c r="AD39" s="37"/>
      <c r="AE39" s="37"/>
      <c r="AF39" s="37"/>
      <c r="AG39" s="37" t="s">
        <v>185</v>
      </c>
      <c r="AH39" s="72" t="s">
        <v>379</v>
      </c>
      <c r="AI39" s="72" t="s">
        <v>398</v>
      </c>
      <c r="AJ39" s="37" t="s">
        <v>255</v>
      </c>
      <c r="AK39" s="68">
        <v>1</v>
      </c>
      <c r="AL39" s="37"/>
      <c r="AM39" s="37"/>
      <c r="AN39" s="37"/>
      <c r="AO39" s="37" t="str">
        <f t="shared" si="2"/>
        <v>Efficiency</v>
      </c>
      <c r="AP39" s="72"/>
      <c r="AQ39" s="83">
        <v>1</v>
      </c>
      <c r="AR39" s="72"/>
      <c r="AS39" s="72"/>
      <c r="AT39" s="37"/>
      <c r="AU39" s="37"/>
      <c r="AV39" s="85"/>
      <c r="AW39" s="91"/>
    </row>
    <row r="40" spans="1:49" ht="36" hidden="1">
      <c r="A40" s="40">
        <v>2014</v>
      </c>
      <c r="B40" s="62" t="s">
        <v>192</v>
      </c>
      <c r="C40" s="37" t="s">
        <v>12</v>
      </c>
      <c r="D40" s="37"/>
      <c r="E40" s="42" t="s">
        <v>13</v>
      </c>
      <c r="F40" s="45"/>
      <c r="G40" s="46"/>
      <c r="H40" s="37"/>
      <c r="I40" s="37"/>
      <c r="J40" s="37">
        <v>1</v>
      </c>
      <c r="K40" s="37"/>
      <c r="L40" s="37" t="str">
        <f t="shared" ref="L40:L56" si="4">IF(I40=1,"M1",IF(J40=1,"M2",IF(K40=1,"M3",)))</f>
        <v>M2</v>
      </c>
      <c r="M40" s="37" t="s">
        <v>247</v>
      </c>
      <c r="N40" s="37" t="s">
        <v>5</v>
      </c>
      <c r="O40" s="39">
        <v>41791</v>
      </c>
      <c r="P40" s="161" t="s">
        <v>5</v>
      </c>
      <c r="Q40" s="161"/>
      <c r="R40" s="39">
        <v>41913</v>
      </c>
      <c r="S40" s="45">
        <v>41852</v>
      </c>
      <c r="T40" s="128">
        <f t="shared" si="3"/>
        <v>61</v>
      </c>
      <c r="U40" s="37" t="s">
        <v>28</v>
      </c>
      <c r="V40" s="37" t="s">
        <v>170</v>
      </c>
      <c r="W40" s="37" t="s">
        <v>54</v>
      </c>
      <c r="X40" s="37"/>
      <c r="Y40" s="37"/>
      <c r="Z40" s="37"/>
      <c r="AA40" s="37"/>
      <c r="AB40" s="37">
        <v>0.21</v>
      </c>
      <c r="AC40" s="37" t="str">
        <f>CONCATENATE(3281.25*6," per month")</f>
        <v>19687.5 per month</v>
      </c>
      <c r="AD40" s="37" t="s">
        <v>172</v>
      </c>
      <c r="AE40" s="37"/>
      <c r="AF40" s="37"/>
      <c r="AG40" s="37" t="s">
        <v>185</v>
      </c>
      <c r="AH40" s="72" t="s">
        <v>379</v>
      </c>
      <c r="AI40" s="72" t="s">
        <v>207</v>
      </c>
      <c r="AJ40" s="37" t="s">
        <v>255</v>
      </c>
      <c r="AK40" s="68">
        <v>1</v>
      </c>
      <c r="AL40" s="37"/>
      <c r="AM40" s="37"/>
      <c r="AN40" s="37"/>
      <c r="AO40" s="37" t="str">
        <f t="shared" si="2"/>
        <v>Efficiency</v>
      </c>
      <c r="AP40" s="72"/>
      <c r="AQ40" s="72"/>
      <c r="AR40" s="72"/>
      <c r="AS40" s="72"/>
      <c r="AT40" s="37" t="s">
        <v>4</v>
      </c>
      <c r="AU40" s="37" t="s">
        <v>194</v>
      </c>
      <c r="AV40" s="86" t="s">
        <v>196</v>
      </c>
      <c r="AW40" s="91"/>
    </row>
    <row r="41" spans="1:49" ht="60" hidden="1">
      <c r="A41" s="40">
        <v>2014</v>
      </c>
      <c r="B41" s="62" t="s">
        <v>69</v>
      </c>
      <c r="C41" s="37" t="s">
        <v>44</v>
      </c>
      <c r="D41" s="37"/>
      <c r="E41" s="42" t="s">
        <v>42</v>
      </c>
      <c r="F41" s="45"/>
      <c r="G41" s="46"/>
      <c r="H41" s="37"/>
      <c r="I41" s="37"/>
      <c r="J41" s="37">
        <v>1</v>
      </c>
      <c r="K41" s="37"/>
      <c r="L41" s="37" t="str">
        <f t="shared" si="4"/>
        <v>M2</v>
      </c>
      <c r="M41" s="37" t="s">
        <v>248</v>
      </c>
      <c r="N41" s="37" t="s">
        <v>23</v>
      </c>
      <c r="O41" s="39">
        <v>41883</v>
      </c>
      <c r="P41" s="161" t="s">
        <v>23</v>
      </c>
      <c r="Q41" s="161"/>
      <c r="R41" s="39">
        <v>41913</v>
      </c>
      <c r="S41" s="45">
        <v>41944</v>
      </c>
      <c r="T41" s="128">
        <f t="shared" si="3"/>
        <v>61</v>
      </c>
      <c r="U41" s="37" t="s">
        <v>32</v>
      </c>
      <c r="V41" s="37" t="s">
        <v>16</v>
      </c>
      <c r="W41" s="37" t="s">
        <v>58</v>
      </c>
      <c r="X41" s="37"/>
      <c r="Y41" s="37"/>
      <c r="Z41" s="37"/>
      <c r="AA41" s="37"/>
      <c r="AB41" s="37">
        <v>0.15</v>
      </c>
      <c r="AC41" s="52" t="s">
        <v>226</v>
      </c>
      <c r="AD41" s="37" t="s">
        <v>172</v>
      </c>
      <c r="AE41" s="37"/>
      <c r="AF41" s="37"/>
      <c r="AG41" s="37" t="s">
        <v>185</v>
      </c>
      <c r="AH41" s="72" t="s">
        <v>378</v>
      </c>
      <c r="AI41" s="72" t="s">
        <v>208</v>
      </c>
      <c r="AJ41" s="37" t="s">
        <v>255</v>
      </c>
      <c r="AK41" s="37"/>
      <c r="AL41" s="68">
        <v>1</v>
      </c>
      <c r="AM41" s="37"/>
      <c r="AN41" s="37"/>
      <c r="AO41" s="37" t="str">
        <f t="shared" si="2"/>
        <v>Effective</v>
      </c>
      <c r="AP41" s="72"/>
      <c r="AQ41" s="72"/>
      <c r="AR41" s="72"/>
      <c r="AS41" s="72"/>
      <c r="AT41" s="37" t="s">
        <v>4</v>
      </c>
      <c r="AU41" s="37" t="s">
        <v>167</v>
      </c>
      <c r="AV41" s="172" t="s">
        <v>228</v>
      </c>
      <c r="AW41" s="91"/>
    </row>
    <row r="42" spans="1:49" ht="24" hidden="1">
      <c r="A42" s="40">
        <v>2014</v>
      </c>
      <c r="B42" s="62" t="s">
        <v>68</v>
      </c>
      <c r="C42" s="37" t="s">
        <v>44</v>
      </c>
      <c r="D42" s="37"/>
      <c r="E42" s="42" t="s">
        <v>46</v>
      </c>
      <c r="F42" s="45"/>
      <c r="G42" s="46"/>
      <c r="H42" s="37"/>
      <c r="I42" s="37">
        <v>1</v>
      </c>
      <c r="J42" s="37"/>
      <c r="K42" s="37"/>
      <c r="L42" s="32" t="str">
        <f t="shared" si="4"/>
        <v>M1</v>
      </c>
      <c r="M42" s="32" t="s">
        <v>248</v>
      </c>
      <c r="N42" s="32" t="s">
        <v>5</v>
      </c>
      <c r="O42" s="33">
        <v>41883</v>
      </c>
      <c r="P42" s="164" t="s">
        <v>5</v>
      </c>
      <c r="Q42" s="164"/>
      <c r="R42" s="33">
        <v>41974</v>
      </c>
      <c r="S42" s="33">
        <v>41974</v>
      </c>
      <c r="T42" s="128">
        <f t="shared" si="3"/>
        <v>91</v>
      </c>
      <c r="U42" s="32" t="s">
        <v>21</v>
      </c>
      <c r="V42" s="32" t="s">
        <v>16</v>
      </c>
      <c r="W42" s="37" t="s">
        <v>47</v>
      </c>
      <c r="X42" s="37"/>
      <c r="Y42" s="37"/>
      <c r="Z42" s="37"/>
      <c r="AA42" s="37"/>
      <c r="AB42" s="47">
        <v>0.2</v>
      </c>
      <c r="AC42" s="32" t="s">
        <v>215</v>
      </c>
      <c r="AD42" s="32" t="s">
        <v>125</v>
      </c>
      <c r="AE42" s="37"/>
      <c r="AF42" s="32"/>
      <c r="AG42" s="32" t="s">
        <v>146</v>
      </c>
      <c r="AH42" s="72" t="s">
        <v>378</v>
      </c>
      <c r="AI42" s="72" t="s">
        <v>208</v>
      </c>
      <c r="AJ42" s="37" t="s">
        <v>255</v>
      </c>
      <c r="AK42" s="37"/>
      <c r="AL42" s="37"/>
      <c r="AM42" s="37"/>
      <c r="AN42" s="68">
        <v>1</v>
      </c>
      <c r="AO42" s="37" t="str">
        <f t="shared" si="2"/>
        <v>Innovation</v>
      </c>
      <c r="AP42" s="72"/>
      <c r="AQ42" s="72"/>
      <c r="AR42" s="72"/>
      <c r="AS42" s="72"/>
      <c r="AT42" s="32" t="s">
        <v>4</v>
      </c>
      <c r="AU42" s="32" t="s">
        <v>167</v>
      </c>
      <c r="AV42" s="87" t="s">
        <v>220</v>
      </c>
      <c r="AW42" s="91"/>
    </row>
    <row r="43" spans="1:49" ht="12.75" hidden="1">
      <c r="A43" s="40">
        <v>2014</v>
      </c>
      <c r="B43" s="62" t="s">
        <v>71</v>
      </c>
      <c r="C43" s="37" t="s">
        <v>30</v>
      </c>
      <c r="D43" s="37"/>
      <c r="E43" s="42" t="s">
        <v>2</v>
      </c>
      <c r="F43" s="45"/>
      <c r="G43" s="46" t="s">
        <v>461</v>
      </c>
      <c r="H43" s="37"/>
      <c r="I43" s="37"/>
      <c r="J43" s="37">
        <v>1</v>
      </c>
      <c r="K43" s="37"/>
      <c r="L43" s="37" t="str">
        <f t="shared" si="4"/>
        <v>M2</v>
      </c>
      <c r="M43" s="37" t="s">
        <v>248</v>
      </c>
      <c r="N43" s="37" t="s">
        <v>5</v>
      </c>
      <c r="O43" s="39">
        <v>41913</v>
      </c>
      <c r="P43" s="161" t="s">
        <v>5</v>
      </c>
      <c r="Q43" s="161"/>
      <c r="R43" s="39">
        <v>42125</v>
      </c>
      <c r="S43" s="39">
        <v>42125</v>
      </c>
      <c r="T43" s="128">
        <f t="shared" si="3"/>
        <v>212</v>
      </c>
      <c r="U43" s="37" t="s">
        <v>72</v>
      </c>
      <c r="V43" s="37" t="s">
        <v>16</v>
      </c>
      <c r="W43" s="37" t="s">
        <v>33</v>
      </c>
      <c r="X43" s="37"/>
      <c r="Y43" s="37"/>
      <c r="Z43" s="37"/>
      <c r="AA43" s="37"/>
      <c r="AB43" s="37">
        <v>29</v>
      </c>
      <c r="AC43" s="53">
        <v>0.08</v>
      </c>
      <c r="AD43" s="37" t="s">
        <v>236</v>
      </c>
      <c r="AE43" s="37"/>
      <c r="AF43" s="37"/>
      <c r="AG43" s="37" t="s">
        <v>146</v>
      </c>
      <c r="AH43" s="72" t="s">
        <v>378</v>
      </c>
      <c r="AI43" s="72" t="s">
        <v>208</v>
      </c>
      <c r="AJ43" s="37" t="s">
        <v>255</v>
      </c>
      <c r="AK43" s="37"/>
      <c r="AL43" s="37"/>
      <c r="AM43" s="37"/>
      <c r="AN43" s="68">
        <v>1</v>
      </c>
      <c r="AO43" s="37" t="str">
        <f t="shared" si="2"/>
        <v>Innovation</v>
      </c>
      <c r="AP43" s="72"/>
      <c r="AQ43" s="72"/>
      <c r="AR43" s="72"/>
      <c r="AS43" s="72"/>
      <c r="AT43" s="37"/>
      <c r="AU43" s="37" t="s">
        <v>237</v>
      </c>
      <c r="AV43" s="88" t="s">
        <v>238</v>
      </c>
      <c r="AW43" s="77" t="s">
        <v>278</v>
      </c>
    </row>
    <row r="44" spans="1:49" ht="48" hidden="1">
      <c r="A44" s="40">
        <v>2014</v>
      </c>
      <c r="B44" s="62" t="s">
        <v>66</v>
      </c>
      <c r="C44" s="37" t="s">
        <v>1</v>
      </c>
      <c r="D44" s="37"/>
      <c r="E44" s="42" t="s">
        <v>2</v>
      </c>
      <c r="F44" s="45"/>
      <c r="G44" s="46"/>
      <c r="H44" s="37"/>
      <c r="I44" s="37">
        <v>1</v>
      </c>
      <c r="J44" s="37"/>
      <c r="K44" s="37"/>
      <c r="L44" s="37" t="str">
        <f t="shared" si="4"/>
        <v>M1</v>
      </c>
      <c r="M44" s="37" t="s">
        <v>248</v>
      </c>
      <c r="N44" s="37" t="s">
        <v>5</v>
      </c>
      <c r="O44" s="45">
        <v>42125</v>
      </c>
      <c r="P44" s="163" t="s">
        <v>5</v>
      </c>
      <c r="Q44" s="163"/>
      <c r="R44" s="45">
        <v>42278</v>
      </c>
      <c r="S44" s="45">
        <v>42278</v>
      </c>
      <c r="T44" s="128">
        <f t="shared" si="3"/>
        <v>153</v>
      </c>
      <c r="U44" s="37" t="s">
        <v>9</v>
      </c>
      <c r="V44" s="37" t="s">
        <v>16</v>
      </c>
      <c r="W44" s="37" t="s">
        <v>40</v>
      </c>
      <c r="X44" s="37"/>
      <c r="Y44" s="37"/>
      <c r="Z44" s="37"/>
      <c r="AA44" s="37"/>
      <c r="AB44" s="37">
        <v>4</v>
      </c>
      <c r="AC44" s="37"/>
      <c r="AD44" s="37"/>
      <c r="AE44" s="37"/>
      <c r="AF44" s="37" t="s">
        <v>142</v>
      </c>
      <c r="AG44" s="37" t="s">
        <v>146</v>
      </c>
      <c r="AH44" s="72" t="s">
        <v>378</v>
      </c>
      <c r="AI44" s="72" t="s">
        <v>208</v>
      </c>
      <c r="AJ44" s="37" t="s">
        <v>255</v>
      </c>
      <c r="AK44" s="72"/>
      <c r="AL44" s="73">
        <v>1</v>
      </c>
      <c r="AM44" s="37"/>
      <c r="AN44" s="37"/>
      <c r="AO44" s="37" t="str">
        <f t="shared" si="2"/>
        <v>Effective</v>
      </c>
      <c r="AP44" s="72"/>
      <c r="AQ44" s="72"/>
      <c r="AR44" s="72"/>
      <c r="AS44" s="72"/>
      <c r="AT44" s="37" t="s">
        <v>4</v>
      </c>
      <c r="AU44" s="37" t="s">
        <v>178</v>
      </c>
      <c r="AV44" s="173" t="s">
        <v>179</v>
      </c>
      <c r="AW44" s="91"/>
    </row>
    <row r="45" spans="1:49" hidden="1">
      <c r="A45" s="40">
        <v>2014</v>
      </c>
      <c r="B45" s="62" t="s">
        <v>65</v>
      </c>
      <c r="C45" s="37" t="s">
        <v>12</v>
      </c>
      <c r="D45" s="37"/>
      <c r="E45" s="42" t="s">
        <v>13</v>
      </c>
      <c r="F45" s="45"/>
      <c r="G45" s="46"/>
      <c r="H45" s="37" t="s">
        <v>23</v>
      </c>
      <c r="I45" s="37">
        <v>1</v>
      </c>
      <c r="J45" s="37"/>
      <c r="K45" s="37"/>
      <c r="L45" s="37" t="str">
        <f t="shared" si="4"/>
        <v>M1</v>
      </c>
      <c r="M45" s="37" t="s">
        <v>247</v>
      </c>
      <c r="N45" s="37" t="s">
        <v>23</v>
      </c>
      <c r="O45" s="37"/>
      <c r="P45" s="72" t="s">
        <v>5</v>
      </c>
      <c r="Q45" s="72"/>
      <c r="R45" s="39">
        <v>41821</v>
      </c>
      <c r="S45" s="39">
        <v>41821</v>
      </c>
      <c r="T45" s="128">
        <f t="shared" si="3"/>
        <v>41821</v>
      </c>
      <c r="U45" s="37"/>
      <c r="V45" s="37"/>
      <c r="W45" s="37" t="s">
        <v>62</v>
      </c>
      <c r="X45" s="37"/>
      <c r="Y45" s="37"/>
      <c r="Z45" s="37"/>
      <c r="AA45" s="37"/>
      <c r="AB45" s="37"/>
      <c r="AC45" s="37"/>
      <c r="AD45" s="37"/>
      <c r="AE45" s="37"/>
      <c r="AF45" s="37"/>
      <c r="AG45" s="37" t="s">
        <v>173</v>
      </c>
      <c r="AH45" s="72"/>
      <c r="AI45" s="72"/>
      <c r="AJ45" s="37"/>
      <c r="AK45" s="37"/>
      <c r="AL45" s="37"/>
      <c r="AM45" s="68">
        <v>1</v>
      </c>
      <c r="AN45" s="37"/>
      <c r="AO45" s="37" t="str">
        <f t="shared" si="2"/>
        <v>Flexible</v>
      </c>
      <c r="AP45" s="72"/>
      <c r="AQ45" s="72"/>
      <c r="AR45" s="72"/>
      <c r="AS45" s="72"/>
      <c r="AT45" s="37"/>
      <c r="AU45" s="37"/>
      <c r="AV45" s="85"/>
      <c r="AW45" s="91"/>
    </row>
    <row r="46" spans="1:49" hidden="1">
      <c r="A46" s="40">
        <v>2014</v>
      </c>
      <c r="B46" s="62" t="s">
        <v>70</v>
      </c>
      <c r="C46" s="37" t="s">
        <v>12</v>
      </c>
      <c r="D46" s="37"/>
      <c r="E46" s="42" t="s">
        <v>13</v>
      </c>
      <c r="F46" s="45"/>
      <c r="G46" s="46"/>
      <c r="H46" s="37"/>
      <c r="I46" s="37">
        <v>1</v>
      </c>
      <c r="J46" s="37"/>
      <c r="K46" s="37"/>
      <c r="L46" s="37" t="str">
        <f t="shared" si="4"/>
        <v>M1</v>
      </c>
      <c r="M46" s="37" t="s">
        <v>247</v>
      </c>
      <c r="N46" s="37" t="s">
        <v>5</v>
      </c>
      <c r="O46" s="37" t="s">
        <v>173</v>
      </c>
      <c r="P46" s="72" t="s">
        <v>5</v>
      </c>
      <c r="Q46" s="72"/>
      <c r="R46" s="39">
        <v>41944</v>
      </c>
      <c r="S46" s="39">
        <v>41944</v>
      </c>
      <c r="T46" s="128"/>
      <c r="U46" s="37" t="s">
        <v>64</v>
      </c>
      <c r="V46" s="37"/>
      <c r="W46" s="37" t="s">
        <v>26</v>
      </c>
      <c r="X46" s="37"/>
      <c r="Y46" s="37"/>
      <c r="Z46" s="37"/>
      <c r="AA46" s="37"/>
      <c r="AB46" s="37">
        <v>0</v>
      </c>
      <c r="AC46" s="37"/>
      <c r="AD46" s="37"/>
      <c r="AE46" s="37"/>
      <c r="AF46" s="37"/>
      <c r="AG46" s="37" t="s">
        <v>185</v>
      </c>
      <c r="AH46" s="72" t="s">
        <v>379</v>
      </c>
      <c r="AI46" s="72" t="s">
        <v>207</v>
      </c>
      <c r="AJ46" s="37"/>
      <c r="AK46" s="37"/>
      <c r="AL46" s="37"/>
      <c r="AM46" s="37"/>
      <c r="AN46" s="68">
        <v>1</v>
      </c>
      <c r="AO46" s="37" t="str">
        <f t="shared" si="2"/>
        <v>Innovation</v>
      </c>
      <c r="AP46" s="72"/>
      <c r="AQ46" s="72"/>
      <c r="AR46" s="72"/>
      <c r="AS46" s="72"/>
      <c r="AT46" s="37"/>
      <c r="AU46" s="37"/>
      <c r="AV46" s="85"/>
      <c r="AW46" s="91"/>
    </row>
    <row r="47" spans="1:49" ht="12.75" hidden="1">
      <c r="A47" s="40">
        <v>2015</v>
      </c>
      <c r="B47" s="62" t="s">
        <v>96</v>
      </c>
      <c r="C47" s="37" t="s">
        <v>1</v>
      </c>
      <c r="D47" s="37"/>
      <c r="E47" s="42" t="s">
        <v>2</v>
      </c>
      <c r="F47" s="45"/>
      <c r="G47" s="46"/>
      <c r="H47" s="37"/>
      <c r="I47" s="37">
        <v>1</v>
      </c>
      <c r="J47" s="37"/>
      <c r="K47" s="37"/>
      <c r="L47" s="37" t="str">
        <f t="shared" si="4"/>
        <v>M1</v>
      </c>
      <c r="M47" s="37" t="s">
        <v>247</v>
      </c>
      <c r="N47" s="37" t="s">
        <v>5</v>
      </c>
      <c r="O47" s="39">
        <v>42036</v>
      </c>
      <c r="P47" s="161" t="s">
        <v>5</v>
      </c>
      <c r="Q47" s="161"/>
      <c r="R47" s="39">
        <v>42036</v>
      </c>
      <c r="S47" s="39">
        <v>42036</v>
      </c>
      <c r="T47" s="128">
        <f t="shared" ref="T47:T56" si="5">S47-O47</f>
        <v>0</v>
      </c>
      <c r="U47" s="37" t="s">
        <v>97</v>
      </c>
      <c r="V47" s="37"/>
      <c r="W47" s="37" t="s">
        <v>98</v>
      </c>
      <c r="X47" s="37"/>
      <c r="Y47" s="37"/>
      <c r="Z47" s="37"/>
      <c r="AA47" s="37"/>
      <c r="AB47" s="37"/>
      <c r="AC47" s="37"/>
      <c r="AD47" s="37"/>
      <c r="AE47" s="37"/>
      <c r="AF47" s="37"/>
      <c r="AG47" s="37" t="s">
        <v>185</v>
      </c>
      <c r="AH47" s="72" t="s">
        <v>378</v>
      </c>
      <c r="AI47" s="72" t="s">
        <v>208</v>
      </c>
      <c r="AJ47" s="37"/>
      <c r="AK47" s="37"/>
      <c r="AL47" s="37"/>
      <c r="AM47" s="37"/>
      <c r="AN47" s="68">
        <v>1</v>
      </c>
      <c r="AO47" s="37" t="str">
        <f t="shared" si="2"/>
        <v>Innovation</v>
      </c>
      <c r="AP47" s="72"/>
      <c r="AQ47" s="72"/>
      <c r="AR47" s="83">
        <v>1</v>
      </c>
      <c r="AS47" s="72" t="str">
        <f t="shared" ref="AS47:AS59" si="6">IF(AP47=1,"Make",IF(AQ47=1,"Modify",IF(AR47=1,"Buy")))</f>
        <v>Buy</v>
      </c>
      <c r="AT47" s="37"/>
      <c r="AU47" s="37"/>
      <c r="AV47" s="85"/>
      <c r="AW47" s="77" t="s">
        <v>274</v>
      </c>
    </row>
    <row r="48" spans="1:49" hidden="1">
      <c r="A48" s="40">
        <v>2015</v>
      </c>
      <c r="B48" s="62" t="s">
        <v>95</v>
      </c>
      <c r="C48" s="37" t="s">
        <v>44</v>
      </c>
      <c r="D48" s="37"/>
      <c r="E48" s="42" t="s">
        <v>42</v>
      </c>
      <c r="F48" s="45"/>
      <c r="G48" s="46"/>
      <c r="H48" s="37"/>
      <c r="I48" s="37"/>
      <c r="J48" s="37">
        <v>1</v>
      </c>
      <c r="K48" s="37"/>
      <c r="L48" s="37" t="str">
        <f t="shared" si="4"/>
        <v>M2</v>
      </c>
      <c r="M48" s="37" t="s">
        <v>247</v>
      </c>
      <c r="N48" s="37" t="s">
        <v>5</v>
      </c>
      <c r="O48" s="33">
        <v>42005</v>
      </c>
      <c r="P48" s="164" t="s">
        <v>5</v>
      </c>
      <c r="Q48" s="164"/>
      <c r="R48" s="33">
        <v>42049</v>
      </c>
      <c r="S48" s="33">
        <v>42049</v>
      </c>
      <c r="T48" s="128">
        <f t="shared" si="5"/>
        <v>44</v>
      </c>
      <c r="U48" s="37" t="s">
        <v>64</v>
      </c>
      <c r="V48" s="32" t="s">
        <v>16</v>
      </c>
      <c r="W48" s="37" t="s">
        <v>47</v>
      </c>
      <c r="X48" s="37"/>
      <c r="Y48" s="37"/>
      <c r="Z48" s="37"/>
      <c r="AA48" s="37"/>
      <c r="AB48" s="55">
        <v>0.01</v>
      </c>
      <c r="AC48" s="32" t="s">
        <v>217</v>
      </c>
      <c r="AD48" s="32" t="s">
        <v>125</v>
      </c>
      <c r="AE48" s="37"/>
      <c r="AF48" s="37"/>
      <c r="AG48" s="32" t="s">
        <v>146</v>
      </c>
      <c r="AH48" s="125" t="s">
        <v>378</v>
      </c>
      <c r="AI48" s="125" t="s">
        <v>208</v>
      </c>
      <c r="AJ48" s="37" t="s">
        <v>255</v>
      </c>
      <c r="AK48" s="37"/>
      <c r="AL48" s="68">
        <v>1</v>
      </c>
      <c r="AM48" s="37"/>
      <c r="AN48" s="37"/>
      <c r="AO48" s="37" t="str">
        <f t="shared" si="2"/>
        <v>Effective</v>
      </c>
      <c r="AP48" s="83">
        <v>1</v>
      </c>
      <c r="AQ48" s="72"/>
      <c r="AR48" s="72"/>
      <c r="AS48" s="72" t="str">
        <f t="shared" si="6"/>
        <v>Make</v>
      </c>
      <c r="AT48" s="32" t="s">
        <v>4</v>
      </c>
      <c r="AU48" s="32" t="s">
        <v>167</v>
      </c>
      <c r="AV48" s="89" t="s">
        <v>222</v>
      </c>
      <c r="AW48" s="91"/>
    </row>
    <row r="49" spans="1:52" ht="24" hidden="1">
      <c r="A49" s="40">
        <v>2015</v>
      </c>
      <c r="B49" s="62" t="s">
        <v>73</v>
      </c>
      <c r="C49" s="37" t="s">
        <v>12</v>
      </c>
      <c r="D49" s="37"/>
      <c r="E49" s="42" t="s">
        <v>13</v>
      </c>
      <c r="F49" s="45"/>
      <c r="G49" s="46" t="s">
        <v>460</v>
      </c>
      <c r="H49" s="37"/>
      <c r="I49" s="37">
        <v>1</v>
      </c>
      <c r="J49" s="37"/>
      <c r="K49" s="37"/>
      <c r="L49" s="37" t="str">
        <f t="shared" si="4"/>
        <v>M1</v>
      </c>
      <c r="M49" s="37" t="s">
        <v>248</v>
      </c>
      <c r="N49" s="37" t="s">
        <v>5</v>
      </c>
      <c r="O49" s="37"/>
      <c r="P49" s="72" t="s">
        <v>5</v>
      </c>
      <c r="Q49" s="72"/>
      <c r="R49" s="39">
        <v>42064</v>
      </c>
      <c r="S49" s="39">
        <v>42064</v>
      </c>
      <c r="T49" s="128">
        <f t="shared" si="5"/>
        <v>42064</v>
      </c>
      <c r="U49" s="37" t="s">
        <v>74</v>
      </c>
      <c r="V49" s="37"/>
      <c r="W49" s="37" t="s">
        <v>98</v>
      </c>
      <c r="X49" s="37"/>
      <c r="Y49" s="37"/>
      <c r="Z49" s="37"/>
      <c r="AA49" s="37"/>
      <c r="AB49" s="37"/>
      <c r="AC49" s="37"/>
      <c r="AD49" s="37"/>
      <c r="AE49" s="37"/>
      <c r="AF49" s="37"/>
      <c r="AG49" s="37" t="s">
        <v>146</v>
      </c>
      <c r="AH49" s="72" t="s">
        <v>378</v>
      </c>
      <c r="AI49" s="72" t="s">
        <v>208</v>
      </c>
      <c r="AJ49" s="37" t="s">
        <v>255</v>
      </c>
      <c r="AK49" s="37"/>
      <c r="AL49" s="37"/>
      <c r="AM49" s="68">
        <v>1</v>
      </c>
      <c r="AN49" s="142"/>
      <c r="AO49" s="37" t="str">
        <f t="shared" si="2"/>
        <v>Flexible</v>
      </c>
      <c r="AP49" s="72"/>
      <c r="AQ49" s="83">
        <v>1</v>
      </c>
      <c r="AR49" s="72"/>
      <c r="AS49" s="72" t="str">
        <f t="shared" si="6"/>
        <v>Modify</v>
      </c>
      <c r="AT49" s="37"/>
      <c r="AU49" s="37"/>
      <c r="AV49" s="85"/>
      <c r="AW49" s="91"/>
      <c r="AZ49" s="77" t="s">
        <v>285</v>
      </c>
    </row>
    <row r="50" spans="1:52" hidden="1">
      <c r="A50" s="40">
        <v>2015</v>
      </c>
      <c r="B50" s="62" t="s">
        <v>83</v>
      </c>
      <c r="C50" s="37" t="s">
        <v>12</v>
      </c>
      <c r="D50" s="37"/>
      <c r="E50" s="42" t="s">
        <v>13</v>
      </c>
      <c r="F50" s="45"/>
      <c r="G50" s="46"/>
      <c r="H50" s="37"/>
      <c r="I50" s="37">
        <v>1</v>
      </c>
      <c r="J50" s="37"/>
      <c r="K50" s="37"/>
      <c r="L50" s="37" t="str">
        <f t="shared" si="4"/>
        <v>M1</v>
      </c>
      <c r="M50" s="37" t="s">
        <v>248</v>
      </c>
      <c r="N50" s="37" t="s">
        <v>23</v>
      </c>
      <c r="O50" s="14">
        <v>42064</v>
      </c>
      <c r="P50" s="167" t="s">
        <v>23</v>
      </c>
      <c r="Q50" s="167"/>
      <c r="R50" s="15">
        <v>42125</v>
      </c>
      <c r="S50" s="15">
        <v>42217</v>
      </c>
      <c r="T50" s="128">
        <f t="shared" si="5"/>
        <v>153</v>
      </c>
      <c r="U50" s="12" t="s">
        <v>9</v>
      </c>
      <c r="V50" s="12" t="s">
        <v>170</v>
      </c>
      <c r="W50" s="37" t="s">
        <v>75</v>
      </c>
      <c r="X50" s="37"/>
      <c r="Y50" s="37"/>
      <c r="Z50" s="37"/>
      <c r="AA50" s="37"/>
      <c r="AB50" s="12">
        <v>0.4</v>
      </c>
      <c r="AC50" s="10"/>
      <c r="AD50" s="10" t="s">
        <v>172</v>
      </c>
      <c r="AE50" s="37"/>
      <c r="AF50" s="10"/>
      <c r="AG50" s="12" t="s">
        <v>185</v>
      </c>
      <c r="AH50" s="74" t="s">
        <v>378</v>
      </c>
      <c r="AI50" s="74" t="s">
        <v>208</v>
      </c>
      <c r="AJ50" s="12" t="s">
        <v>255</v>
      </c>
      <c r="AK50" s="37"/>
      <c r="AL50" s="69">
        <v>1</v>
      </c>
      <c r="AM50" s="12"/>
      <c r="AN50" s="12"/>
      <c r="AO50" s="37" t="str">
        <f t="shared" si="2"/>
        <v>Effective</v>
      </c>
      <c r="AP50" s="72"/>
      <c r="AQ50" s="83">
        <v>1</v>
      </c>
      <c r="AR50" s="72"/>
      <c r="AS50" s="72" t="str">
        <f t="shared" si="6"/>
        <v>Modify</v>
      </c>
      <c r="AT50" s="12" t="s">
        <v>4</v>
      </c>
      <c r="AU50" s="12" t="s">
        <v>223</v>
      </c>
      <c r="AV50" s="85"/>
      <c r="AW50" s="91"/>
    </row>
    <row r="51" spans="1:52" ht="12.75" hidden="1">
      <c r="A51" s="40">
        <v>2015</v>
      </c>
      <c r="B51" s="62" t="s">
        <v>85</v>
      </c>
      <c r="C51" s="37" t="s">
        <v>12</v>
      </c>
      <c r="D51" s="37"/>
      <c r="E51" s="42" t="s">
        <v>42</v>
      </c>
      <c r="F51" s="45"/>
      <c r="G51" s="46" t="s">
        <v>460</v>
      </c>
      <c r="H51" s="37"/>
      <c r="I51" s="37">
        <v>1</v>
      </c>
      <c r="J51" s="37"/>
      <c r="K51" s="37"/>
      <c r="L51" s="37" t="str">
        <f t="shared" si="4"/>
        <v>M1</v>
      </c>
      <c r="M51" s="37" t="s">
        <v>247</v>
      </c>
      <c r="N51" s="37" t="s">
        <v>5</v>
      </c>
      <c r="O51" s="39">
        <v>42079</v>
      </c>
      <c r="P51" s="161" t="s">
        <v>5</v>
      </c>
      <c r="Q51" s="161"/>
      <c r="R51" s="45">
        <v>42125</v>
      </c>
      <c r="S51" s="39">
        <v>42125</v>
      </c>
      <c r="T51" s="128">
        <f t="shared" si="5"/>
        <v>46</v>
      </c>
      <c r="U51" s="37" t="s">
        <v>64</v>
      </c>
      <c r="V51" s="37" t="s">
        <v>16</v>
      </c>
      <c r="W51" s="37" t="s">
        <v>26</v>
      </c>
      <c r="X51" s="37"/>
      <c r="Y51" s="37"/>
      <c r="Z51" s="37"/>
      <c r="AA51" s="37"/>
      <c r="AB51" s="37">
        <v>0</v>
      </c>
      <c r="AC51" s="37"/>
      <c r="AD51" s="37" t="s">
        <v>125</v>
      </c>
      <c r="AE51" s="37"/>
      <c r="AF51" s="37" t="s">
        <v>142</v>
      </c>
      <c r="AG51" s="37" t="s">
        <v>185</v>
      </c>
      <c r="AH51" s="72" t="s">
        <v>379</v>
      </c>
      <c r="AI51" s="72" t="s">
        <v>207</v>
      </c>
      <c r="AJ51" s="37" t="s">
        <v>255</v>
      </c>
      <c r="AK51" s="142"/>
      <c r="AL51" s="72"/>
      <c r="AM51" s="37"/>
      <c r="AN51" s="68">
        <v>1</v>
      </c>
      <c r="AO51" s="37" t="str">
        <f t="shared" si="2"/>
        <v>Innovation</v>
      </c>
      <c r="AP51" s="83">
        <v>1</v>
      </c>
      <c r="AQ51" s="72"/>
      <c r="AR51" s="72"/>
      <c r="AS51" s="72" t="str">
        <f t="shared" si="6"/>
        <v>Make</v>
      </c>
      <c r="AT51" s="37" t="s">
        <v>4</v>
      </c>
      <c r="AU51" s="37" t="s">
        <v>168</v>
      </c>
      <c r="AV51" s="85" t="s">
        <v>232</v>
      </c>
      <c r="AW51" s="77" t="s">
        <v>283</v>
      </c>
    </row>
    <row r="52" spans="1:52" hidden="1">
      <c r="A52" s="40">
        <v>2015</v>
      </c>
      <c r="B52" s="62" t="s">
        <v>100</v>
      </c>
      <c r="C52" s="37" t="s">
        <v>44</v>
      </c>
      <c r="D52" s="37"/>
      <c r="E52" s="42" t="s">
        <v>42</v>
      </c>
      <c r="F52" s="45"/>
      <c r="G52" s="46"/>
      <c r="H52" s="37"/>
      <c r="I52" s="37"/>
      <c r="J52" s="37">
        <v>1</v>
      </c>
      <c r="K52" s="37"/>
      <c r="L52" s="37" t="str">
        <f t="shared" si="4"/>
        <v>M2</v>
      </c>
      <c r="M52" s="37" t="s">
        <v>247</v>
      </c>
      <c r="N52" s="37" t="s">
        <v>5</v>
      </c>
      <c r="O52" s="33">
        <v>42095</v>
      </c>
      <c r="P52" s="164" t="s">
        <v>5</v>
      </c>
      <c r="Q52" s="164"/>
      <c r="R52" s="33">
        <v>42125</v>
      </c>
      <c r="S52" s="33">
        <v>42125</v>
      </c>
      <c r="T52" s="128">
        <f t="shared" si="5"/>
        <v>30</v>
      </c>
      <c r="U52" s="37" t="s">
        <v>21</v>
      </c>
      <c r="V52" s="32" t="s">
        <v>16</v>
      </c>
      <c r="W52" s="37" t="s">
        <v>47</v>
      </c>
      <c r="X52" s="37"/>
      <c r="Y52" s="37"/>
      <c r="Z52" s="37"/>
      <c r="AA52" s="37"/>
      <c r="AB52" s="55">
        <v>0.08</v>
      </c>
      <c r="AC52" s="32" t="s">
        <v>218</v>
      </c>
      <c r="AD52" s="32" t="s">
        <v>125</v>
      </c>
      <c r="AE52" s="37"/>
      <c r="AF52" s="37"/>
      <c r="AG52" s="32" t="s">
        <v>146</v>
      </c>
      <c r="AH52" s="125" t="s">
        <v>378</v>
      </c>
      <c r="AI52" s="125" t="s">
        <v>208</v>
      </c>
      <c r="AJ52" s="37" t="s">
        <v>255</v>
      </c>
      <c r="AK52" s="37"/>
      <c r="AL52" s="68">
        <v>1</v>
      </c>
      <c r="AM52" s="37"/>
      <c r="AN52" s="37"/>
      <c r="AO52" s="37" t="str">
        <f t="shared" si="2"/>
        <v>Effective</v>
      </c>
      <c r="AP52" s="72"/>
      <c r="AQ52" s="83">
        <v>1</v>
      </c>
      <c r="AR52" s="72"/>
      <c r="AS52" s="72" t="str">
        <f t="shared" si="6"/>
        <v>Modify</v>
      </c>
      <c r="AT52" s="32" t="s">
        <v>4</v>
      </c>
      <c r="AU52" s="32" t="s">
        <v>167</v>
      </c>
      <c r="AV52" s="89" t="s">
        <v>222</v>
      </c>
      <c r="AW52" s="91"/>
    </row>
    <row r="53" spans="1:52" hidden="1">
      <c r="A53" s="40">
        <v>2015</v>
      </c>
      <c r="B53" s="62" t="s">
        <v>82</v>
      </c>
      <c r="C53" s="37" t="s">
        <v>30</v>
      </c>
      <c r="D53" s="37"/>
      <c r="E53" s="42" t="s">
        <v>2</v>
      </c>
      <c r="F53" s="45"/>
      <c r="G53" s="46" t="s">
        <v>460</v>
      </c>
      <c r="H53" s="37"/>
      <c r="I53" s="37"/>
      <c r="J53" s="37">
        <v>1</v>
      </c>
      <c r="K53" s="37"/>
      <c r="L53" s="37" t="str">
        <f t="shared" si="4"/>
        <v>M2</v>
      </c>
      <c r="M53" s="37" t="s">
        <v>248</v>
      </c>
      <c r="N53" s="37" t="s">
        <v>5</v>
      </c>
      <c r="O53" s="39">
        <v>42036</v>
      </c>
      <c r="P53" s="161" t="s">
        <v>5</v>
      </c>
      <c r="Q53" s="161"/>
      <c r="R53" s="39">
        <v>42186</v>
      </c>
      <c r="S53" s="39">
        <v>42186</v>
      </c>
      <c r="T53" s="128">
        <f t="shared" si="5"/>
        <v>150</v>
      </c>
      <c r="U53" s="37" t="s">
        <v>9</v>
      </c>
      <c r="V53" s="37" t="s">
        <v>16</v>
      </c>
      <c r="W53" s="37" t="s">
        <v>33</v>
      </c>
      <c r="X53" s="37"/>
      <c r="Y53" s="37"/>
      <c r="Z53" s="37"/>
      <c r="AA53" s="37"/>
      <c r="AB53" s="37">
        <v>4.97</v>
      </c>
      <c r="AC53" s="53">
        <v>0.1</v>
      </c>
      <c r="AD53" s="37" t="s">
        <v>236</v>
      </c>
      <c r="AE53" s="37"/>
      <c r="AF53" s="37"/>
      <c r="AG53" s="37" t="s">
        <v>185</v>
      </c>
      <c r="AH53" s="72" t="s">
        <v>379</v>
      </c>
      <c r="AI53" s="72" t="s">
        <v>398</v>
      </c>
      <c r="AJ53" s="37" t="s">
        <v>255</v>
      </c>
      <c r="AK53" s="72"/>
      <c r="AL53" s="142"/>
      <c r="AM53" s="68">
        <v>1</v>
      </c>
      <c r="AN53" s="72"/>
      <c r="AO53" s="37" t="str">
        <f t="shared" si="2"/>
        <v>Flexible</v>
      </c>
      <c r="AP53" s="72"/>
      <c r="AQ53" s="72"/>
      <c r="AR53" s="83">
        <v>1</v>
      </c>
      <c r="AS53" s="72" t="str">
        <f t="shared" si="6"/>
        <v>Buy</v>
      </c>
      <c r="AT53" s="37"/>
      <c r="AU53" s="37" t="s">
        <v>239</v>
      </c>
      <c r="AV53" s="89" t="s">
        <v>240</v>
      </c>
      <c r="AW53" s="91"/>
    </row>
    <row r="54" spans="1:52" ht="24" hidden="1">
      <c r="A54" s="40">
        <v>2015</v>
      </c>
      <c r="B54" s="62" t="s">
        <v>87</v>
      </c>
      <c r="C54" s="37" t="s">
        <v>44</v>
      </c>
      <c r="D54" s="37"/>
      <c r="E54" s="42" t="s">
        <v>46</v>
      </c>
      <c r="F54" s="45"/>
      <c r="G54" s="46" t="s">
        <v>460</v>
      </c>
      <c r="H54" s="37"/>
      <c r="I54" s="37">
        <v>1</v>
      </c>
      <c r="J54" s="37"/>
      <c r="K54" s="37"/>
      <c r="L54" s="37" t="str">
        <f t="shared" si="4"/>
        <v>M1</v>
      </c>
      <c r="M54" s="37" t="s">
        <v>248</v>
      </c>
      <c r="N54" s="37" t="s">
        <v>5</v>
      </c>
      <c r="O54" s="33">
        <v>42125</v>
      </c>
      <c r="P54" s="164" t="s">
        <v>5</v>
      </c>
      <c r="Q54" s="164"/>
      <c r="R54" s="33">
        <v>42186</v>
      </c>
      <c r="S54" s="33">
        <v>42186</v>
      </c>
      <c r="T54" s="128">
        <f t="shared" si="5"/>
        <v>61</v>
      </c>
      <c r="U54" s="37" t="s">
        <v>88</v>
      </c>
      <c r="V54" s="37" t="s">
        <v>124</v>
      </c>
      <c r="W54" s="37" t="s">
        <v>47</v>
      </c>
      <c r="X54" s="37"/>
      <c r="Y54" s="37"/>
      <c r="Z54" s="37"/>
      <c r="AA54" s="37"/>
      <c r="AB54" s="55">
        <v>1</v>
      </c>
      <c r="AC54" s="48" t="s">
        <v>216</v>
      </c>
      <c r="AD54" s="37" t="s">
        <v>193</v>
      </c>
      <c r="AE54" s="37"/>
      <c r="AF54" s="37"/>
      <c r="AG54" s="37" t="s">
        <v>185</v>
      </c>
      <c r="AH54" s="72" t="s">
        <v>379</v>
      </c>
      <c r="AI54" s="72" t="s">
        <v>208</v>
      </c>
      <c r="AJ54" s="37" t="s">
        <v>255</v>
      </c>
      <c r="AK54" s="72"/>
      <c r="AL54" s="142"/>
      <c r="AM54" s="37"/>
      <c r="AN54" s="73">
        <v>1</v>
      </c>
      <c r="AO54" s="37" t="str">
        <f t="shared" si="2"/>
        <v>Innovation</v>
      </c>
      <c r="AP54" s="72"/>
      <c r="AQ54" s="83">
        <v>1</v>
      </c>
      <c r="AR54" s="72"/>
      <c r="AS54" s="72" t="str">
        <f t="shared" si="6"/>
        <v>Modify</v>
      </c>
      <c r="AT54" s="32" t="s">
        <v>4</v>
      </c>
      <c r="AU54" s="32" t="s">
        <v>167</v>
      </c>
      <c r="AV54" s="89" t="s">
        <v>221</v>
      </c>
      <c r="AW54" s="77" t="s">
        <v>277</v>
      </c>
    </row>
    <row r="55" spans="1:52" ht="12.75" hidden="1">
      <c r="A55" s="40">
        <v>2015</v>
      </c>
      <c r="B55" s="62" t="s">
        <v>99</v>
      </c>
      <c r="C55" s="37" t="s">
        <v>25</v>
      </c>
      <c r="D55" s="37"/>
      <c r="E55" s="42" t="s">
        <v>37</v>
      </c>
      <c r="F55" s="45"/>
      <c r="G55" s="46"/>
      <c r="H55" s="37"/>
      <c r="I55" s="37"/>
      <c r="J55" s="37">
        <v>1</v>
      </c>
      <c r="K55" s="37"/>
      <c r="L55" s="37" t="str">
        <f t="shared" si="4"/>
        <v>M2</v>
      </c>
      <c r="M55" s="37" t="s">
        <v>247</v>
      </c>
      <c r="N55" s="37" t="s">
        <v>5</v>
      </c>
      <c r="O55" s="39">
        <v>42036</v>
      </c>
      <c r="P55" s="161" t="s">
        <v>5</v>
      </c>
      <c r="Q55" s="161"/>
      <c r="R55" s="39">
        <v>42186</v>
      </c>
      <c r="S55" s="45">
        <v>42186</v>
      </c>
      <c r="T55" s="128">
        <f t="shared" si="5"/>
        <v>150</v>
      </c>
      <c r="U55" s="37" t="s">
        <v>6</v>
      </c>
      <c r="V55" s="37"/>
      <c r="W55" s="37" t="s">
        <v>7</v>
      </c>
      <c r="X55" s="37"/>
      <c r="Y55" s="37"/>
      <c r="Z55" s="37"/>
      <c r="AA55" s="37"/>
      <c r="AB55" s="37">
        <v>0</v>
      </c>
      <c r="AC55" s="37"/>
      <c r="AD55" s="37" t="s">
        <v>125</v>
      </c>
      <c r="AE55" s="37"/>
      <c r="AF55" s="37" t="s">
        <v>144</v>
      </c>
      <c r="AG55" s="37" t="s">
        <v>185</v>
      </c>
      <c r="AH55" s="72" t="s">
        <v>379</v>
      </c>
      <c r="AI55" s="72" t="s">
        <v>207</v>
      </c>
      <c r="AJ55" s="37"/>
      <c r="AK55" s="37"/>
      <c r="AL55" s="37"/>
      <c r="AM55" s="68">
        <v>1</v>
      </c>
      <c r="AN55" s="37"/>
      <c r="AO55" s="37" t="str">
        <f t="shared" si="2"/>
        <v>Flexible</v>
      </c>
      <c r="AP55" s="72"/>
      <c r="AQ55" s="83">
        <v>1</v>
      </c>
      <c r="AR55" s="72"/>
      <c r="AS55" s="72" t="str">
        <f t="shared" si="6"/>
        <v>Modify</v>
      </c>
      <c r="AT55" s="37"/>
      <c r="AU55" s="37" t="s">
        <v>165</v>
      </c>
      <c r="AV55" s="85" t="s">
        <v>158</v>
      </c>
      <c r="AW55" s="77" t="s">
        <v>280</v>
      </c>
    </row>
    <row r="56" spans="1:52" ht="36" hidden="1">
      <c r="A56" s="40">
        <v>2015</v>
      </c>
      <c r="B56" s="62" t="s">
        <v>94</v>
      </c>
      <c r="C56" s="37" t="s">
        <v>1</v>
      </c>
      <c r="D56" s="37"/>
      <c r="E56" s="42" t="s">
        <v>2</v>
      </c>
      <c r="F56" s="45"/>
      <c r="G56" s="46"/>
      <c r="H56" s="37"/>
      <c r="I56" s="37">
        <v>1</v>
      </c>
      <c r="J56" s="37"/>
      <c r="K56" s="37"/>
      <c r="L56" s="37" t="str">
        <f t="shared" si="4"/>
        <v>M1</v>
      </c>
      <c r="M56" s="37" t="s">
        <v>248</v>
      </c>
      <c r="N56" s="37" t="s">
        <v>5</v>
      </c>
      <c r="O56" s="45">
        <v>42095</v>
      </c>
      <c r="P56" s="163" t="s">
        <v>5</v>
      </c>
      <c r="Q56" s="163"/>
      <c r="R56" s="163">
        <v>42217</v>
      </c>
      <c r="S56" s="163">
        <v>42217</v>
      </c>
      <c r="T56" s="257">
        <f t="shared" si="5"/>
        <v>122</v>
      </c>
      <c r="U56" s="37" t="s">
        <v>9</v>
      </c>
      <c r="V56" s="37" t="s">
        <v>16</v>
      </c>
      <c r="W56" s="37" t="s">
        <v>40</v>
      </c>
      <c r="X56" s="37"/>
      <c r="Y56" s="37"/>
      <c r="Z56" s="37"/>
      <c r="AA56" s="37"/>
      <c r="AB56" s="37">
        <v>1.7</v>
      </c>
      <c r="AC56" s="37"/>
      <c r="AD56" s="37"/>
      <c r="AE56" s="37"/>
      <c r="AF56" s="37" t="s">
        <v>141</v>
      </c>
      <c r="AG56" s="37" t="s">
        <v>146</v>
      </c>
      <c r="AH56" s="72" t="s">
        <v>379</v>
      </c>
      <c r="AI56" s="72" t="s">
        <v>208</v>
      </c>
      <c r="AJ56" s="37" t="s">
        <v>255</v>
      </c>
      <c r="AK56" s="73">
        <v>1</v>
      </c>
      <c r="AL56" s="72"/>
      <c r="AM56" s="37"/>
      <c r="AN56" s="37"/>
      <c r="AO56" s="37" t="str">
        <f t="shared" si="2"/>
        <v>Efficiency</v>
      </c>
      <c r="AP56" s="72"/>
      <c r="AQ56" s="83">
        <v>1</v>
      </c>
      <c r="AR56" s="72"/>
      <c r="AS56" s="72" t="str">
        <f t="shared" si="6"/>
        <v>Modify</v>
      </c>
      <c r="AT56" s="37" t="s">
        <v>4</v>
      </c>
      <c r="AU56" s="37" t="s">
        <v>178</v>
      </c>
      <c r="AV56" s="86" t="s">
        <v>181</v>
      </c>
      <c r="AW56" s="91"/>
    </row>
    <row r="57" spans="1:52" hidden="1">
      <c r="A57" s="40">
        <v>2015</v>
      </c>
      <c r="B57" s="63" t="s">
        <v>402</v>
      </c>
      <c r="C57" s="37"/>
      <c r="D57" s="37"/>
      <c r="E57" s="42"/>
      <c r="F57" s="37"/>
      <c r="G57" s="37"/>
      <c r="H57" s="37"/>
      <c r="I57" s="37"/>
      <c r="J57" s="37"/>
      <c r="K57" s="37"/>
      <c r="L57" s="37" t="s">
        <v>138</v>
      </c>
      <c r="M57" s="37" t="s">
        <v>247</v>
      </c>
      <c r="N57" s="37" t="s">
        <v>5</v>
      </c>
      <c r="O57" s="57">
        <v>42248</v>
      </c>
      <c r="P57" s="170" t="s">
        <v>5</v>
      </c>
      <c r="Q57" s="170"/>
      <c r="R57" s="57">
        <v>42248</v>
      </c>
      <c r="S57" s="57">
        <v>42248</v>
      </c>
      <c r="T57" s="128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 t="s">
        <v>146</v>
      </c>
      <c r="AH57" s="72" t="s">
        <v>378</v>
      </c>
      <c r="AI57" s="72" t="s">
        <v>208</v>
      </c>
      <c r="AJ57" s="37" t="s">
        <v>255</v>
      </c>
      <c r="AK57" s="75"/>
      <c r="AL57" s="37"/>
      <c r="AM57" s="68"/>
      <c r="AN57" s="37"/>
      <c r="AO57" s="37"/>
      <c r="AP57" s="72"/>
      <c r="AQ57" s="83">
        <v>1</v>
      </c>
      <c r="AR57" s="72"/>
      <c r="AS57" s="72" t="str">
        <f t="shared" si="6"/>
        <v>Modify</v>
      </c>
      <c r="AT57" s="37"/>
      <c r="AU57" s="37"/>
      <c r="AV57" s="85"/>
      <c r="AW57" s="91"/>
    </row>
    <row r="58" spans="1:52" hidden="1">
      <c r="A58" s="40">
        <v>2015</v>
      </c>
      <c r="B58" s="63" t="s">
        <v>404</v>
      </c>
      <c r="C58" s="37"/>
      <c r="D58" s="37"/>
      <c r="E58" s="42"/>
      <c r="F58" s="37"/>
      <c r="G58" s="37"/>
      <c r="H58" s="37"/>
      <c r="I58" s="37"/>
      <c r="J58" s="37"/>
      <c r="K58" s="37"/>
      <c r="L58" s="37" t="s">
        <v>138</v>
      </c>
      <c r="M58" s="37" t="s">
        <v>247</v>
      </c>
      <c r="N58" s="37" t="s">
        <v>5</v>
      </c>
      <c r="O58" s="57">
        <v>42248</v>
      </c>
      <c r="P58" s="170" t="s">
        <v>5</v>
      </c>
      <c r="Q58" s="170"/>
      <c r="R58" s="57">
        <v>42248</v>
      </c>
      <c r="S58" s="57">
        <v>42248</v>
      </c>
      <c r="T58" s="128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 t="s">
        <v>146</v>
      </c>
      <c r="AH58" s="72" t="s">
        <v>378</v>
      </c>
      <c r="AI58" s="72" t="s">
        <v>208</v>
      </c>
      <c r="AJ58" s="37" t="s">
        <v>255</v>
      </c>
      <c r="AK58" s="75"/>
      <c r="AL58" s="37"/>
      <c r="AM58" s="68"/>
      <c r="AN58" s="37"/>
      <c r="AO58" s="37"/>
      <c r="AP58" s="72"/>
      <c r="AQ58" s="83">
        <v>1</v>
      </c>
      <c r="AR58" s="72"/>
      <c r="AS58" s="72" t="str">
        <f t="shared" si="6"/>
        <v>Modify</v>
      </c>
      <c r="AT58" s="37"/>
      <c r="AU58" s="37"/>
      <c r="AV58" s="85"/>
      <c r="AW58" s="91"/>
    </row>
    <row r="59" spans="1:52" ht="12.75" hidden="1">
      <c r="A59" s="40">
        <v>2015</v>
      </c>
      <c r="B59" s="62" t="s">
        <v>79</v>
      </c>
      <c r="C59" s="37" t="s">
        <v>12</v>
      </c>
      <c r="D59" s="37"/>
      <c r="E59" s="42" t="s">
        <v>13</v>
      </c>
      <c r="F59" s="45"/>
      <c r="G59" s="46"/>
      <c r="H59" s="37"/>
      <c r="I59" s="37"/>
      <c r="J59" s="37">
        <v>1</v>
      </c>
      <c r="K59" s="37"/>
      <c r="L59" s="37" t="str">
        <f>IF(I59=1,"M1",IF(J59=1,"M2",IF(K59=1,"M3",)))</f>
        <v>M2</v>
      </c>
      <c r="M59" s="37" t="s">
        <v>248</v>
      </c>
      <c r="N59" s="37" t="s">
        <v>23</v>
      </c>
      <c r="O59" s="45">
        <v>42095</v>
      </c>
      <c r="P59" s="163" t="s">
        <v>5</v>
      </c>
      <c r="Q59" s="163"/>
      <c r="R59" s="45">
        <v>42278</v>
      </c>
      <c r="S59" s="45">
        <v>42278</v>
      </c>
      <c r="T59" s="128">
        <f>S59-O59</f>
        <v>183</v>
      </c>
      <c r="U59" s="37" t="s">
        <v>80</v>
      </c>
      <c r="V59" s="37"/>
      <c r="W59" s="37" t="s">
        <v>81</v>
      </c>
      <c r="X59" s="37"/>
      <c r="Y59" s="37"/>
      <c r="Z59" s="37"/>
      <c r="AA59" s="37"/>
      <c r="AB59" s="37"/>
      <c r="AC59" s="37"/>
      <c r="AD59" s="37"/>
      <c r="AE59" s="37"/>
      <c r="AF59" s="37"/>
      <c r="AG59" s="37" t="s">
        <v>185</v>
      </c>
      <c r="AH59" s="72" t="s">
        <v>379</v>
      </c>
      <c r="AI59" s="72" t="s">
        <v>207</v>
      </c>
      <c r="AJ59" s="37" t="s">
        <v>255</v>
      </c>
      <c r="AK59" s="72"/>
      <c r="AL59" s="142"/>
      <c r="AM59" s="68">
        <v>1</v>
      </c>
      <c r="AN59" s="37"/>
      <c r="AO59" s="37" t="str">
        <f>IF(AK59=1,"Efficiency",IF(AL59=1,"Effective",IF(AM59=1,"Flexible",IF(AN59=1,"Innovation"))))</f>
        <v>Flexible</v>
      </c>
      <c r="AP59" s="72"/>
      <c r="AQ59" s="83">
        <v>1</v>
      </c>
      <c r="AR59" s="72"/>
      <c r="AS59" s="72" t="str">
        <f t="shared" si="6"/>
        <v>Modify</v>
      </c>
      <c r="AT59" s="37"/>
      <c r="AU59" s="37"/>
      <c r="AV59" s="85"/>
      <c r="AW59" s="77" t="s">
        <v>284</v>
      </c>
    </row>
    <row r="60" spans="1:52" hidden="1">
      <c r="A60" s="40">
        <v>2015</v>
      </c>
      <c r="B60" s="63" t="s">
        <v>406</v>
      </c>
      <c r="C60" s="37"/>
      <c r="D60" s="37"/>
      <c r="E60" s="42"/>
      <c r="F60" s="37"/>
      <c r="G60" s="37"/>
      <c r="H60" s="37"/>
      <c r="I60" s="37"/>
      <c r="J60" s="37"/>
      <c r="K60" s="37"/>
      <c r="L60" s="37" t="s">
        <v>138</v>
      </c>
      <c r="M60" s="37" t="s">
        <v>247</v>
      </c>
      <c r="N60" s="37" t="s">
        <v>5</v>
      </c>
      <c r="O60" s="57">
        <v>42278</v>
      </c>
      <c r="P60" s="170" t="s">
        <v>5</v>
      </c>
      <c r="Q60" s="170"/>
      <c r="R60" s="57">
        <v>42278</v>
      </c>
      <c r="S60" s="57">
        <v>42278</v>
      </c>
      <c r="T60" s="128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 t="s">
        <v>146</v>
      </c>
      <c r="AH60" s="72" t="s">
        <v>378</v>
      </c>
      <c r="AI60" s="72" t="s">
        <v>208</v>
      </c>
      <c r="AJ60" s="37"/>
      <c r="AK60" s="171"/>
      <c r="AL60" s="37"/>
      <c r="AM60" s="68"/>
      <c r="AN60" s="37"/>
      <c r="AO60" s="37"/>
      <c r="AP60" s="72"/>
      <c r="AQ60" s="83">
        <v>1</v>
      </c>
      <c r="AR60" s="72"/>
      <c r="AS60" s="72" t="s">
        <v>544</v>
      </c>
      <c r="AT60" s="37"/>
      <c r="AU60" s="37"/>
      <c r="AV60" s="85"/>
      <c r="AW60" s="91"/>
    </row>
    <row r="61" spans="1:52" hidden="1">
      <c r="A61" s="40">
        <v>2015</v>
      </c>
      <c r="B61" s="62" t="s">
        <v>92</v>
      </c>
      <c r="C61" s="37" t="s">
        <v>12</v>
      </c>
      <c r="D61" s="37"/>
      <c r="E61" s="42" t="s">
        <v>13</v>
      </c>
      <c r="F61" s="45"/>
      <c r="G61" s="46"/>
      <c r="H61" s="37"/>
      <c r="I61" s="37">
        <v>1</v>
      </c>
      <c r="J61" s="37"/>
      <c r="K61" s="37"/>
      <c r="L61" s="37" t="str">
        <f>IF(I61=1,"M1",IF(J61=1,"M2",IF(K61=1,"M3",)))</f>
        <v>M1</v>
      </c>
      <c r="M61" s="37" t="s">
        <v>248</v>
      </c>
      <c r="N61" s="37" t="s">
        <v>23</v>
      </c>
      <c r="O61" s="39">
        <v>42064</v>
      </c>
      <c r="P61" s="161" t="s">
        <v>5</v>
      </c>
      <c r="Q61" s="161"/>
      <c r="R61" s="39">
        <v>42309</v>
      </c>
      <c r="S61" s="39">
        <v>42309</v>
      </c>
      <c r="T61" s="128">
        <f>S61-O61</f>
        <v>245</v>
      </c>
      <c r="U61" s="37" t="s">
        <v>9</v>
      </c>
      <c r="V61" s="37"/>
      <c r="W61" s="37" t="s">
        <v>7</v>
      </c>
      <c r="X61" s="37"/>
      <c r="Y61" s="37"/>
      <c r="Z61" s="37"/>
      <c r="AA61" s="37"/>
      <c r="AB61" s="37">
        <v>4.5</v>
      </c>
      <c r="AC61" s="37"/>
      <c r="AD61" s="37" t="s">
        <v>125</v>
      </c>
      <c r="AE61" s="37"/>
      <c r="AF61" s="37" t="s">
        <v>144</v>
      </c>
      <c r="AG61" s="37" t="s">
        <v>185</v>
      </c>
      <c r="AH61" s="72" t="s">
        <v>379</v>
      </c>
      <c r="AI61" s="72" t="s">
        <v>207</v>
      </c>
      <c r="AJ61" s="37" t="s">
        <v>255</v>
      </c>
      <c r="AK61" s="68">
        <v>1</v>
      </c>
      <c r="AL61" s="37"/>
      <c r="AM61" s="37"/>
      <c r="AN61" s="37"/>
      <c r="AO61" s="37" t="str">
        <f>IF(AK61=1,"Efficiency",IF(AL61=1,"Effective",IF(AM61=1,"Flexible",IF(AN61=1,"Innovation"))))</f>
        <v>Efficiency</v>
      </c>
      <c r="AP61" s="72"/>
      <c r="AQ61" s="83">
        <v>1</v>
      </c>
      <c r="AR61" s="72"/>
      <c r="AS61" s="72" t="str">
        <f t="shared" ref="AS61:AS89" si="7">IF(AP61=1,"Make",IF(AQ61=1,"Modify",IF(AR61=1,"Buy")))</f>
        <v>Modify</v>
      </c>
      <c r="AT61" s="37"/>
      <c r="AU61" s="37" t="s">
        <v>167</v>
      </c>
      <c r="AV61" s="85" t="s">
        <v>155</v>
      </c>
      <c r="AW61" s="91"/>
    </row>
    <row r="62" spans="1:52" ht="12.75" hidden="1">
      <c r="A62" s="40">
        <v>2015</v>
      </c>
      <c r="B62" s="62" t="s">
        <v>86</v>
      </c>
      <c r="C62" s="37" t="s">
        <v>12</v>
      </c>
      <c r="D62" s="37"/>
      <c r="E62" s="42" t="s">
        <v>42</v>
      </c>
      <c r="F62" s="45"/>
      <c r="G62" s="46" t="s">
        <v>460</v>
      </c>
      <c r="H62" s="37"/>
      <c r="I62" s="37">
        <v>1</v>
      </c>
      <c r="J62" s="37"/>
      <c r="K62" s="37"/>
      <c r="L62" s="37" t="str">
        <f>IF(I62=1,"M1",IF(J62=1,"M2",IF(K62=1,"M3",)))</f>
        <v>M1</v>
      </c>
      <c r="M62" s="37" t="s">
        <v>247</v>
      </c>
      <c r="N62" s="37" t="s">
        <v>5</v>
      </c>
      <c r="O62" s="39">
        <v>42217</v>
      </c>
      <c r="P62" s="161" t="s">
        <v>5</v>
      </c>
      <c r="Q62" s="161"/>
      <c r="R62" s="39">
        <v>42339</v>
      </c>
      <c r="S62" s="39">
        <v>42339</v>
      </c>
      <c r="T62" s="128">
        <f>S62-O62</f>
        <v>122</v>
      </c>
      <c r="U62" s="37" t="s">
        <v>64</v>
      </c>
      <c r="V62" s="37" t="s">
        <v>16</v>
      </c>
      <c r="W62" s="37" t="s">
        <v>26</v>
      </c>
      <c r="X62" s="37"/>
      <c r="Y62" s="37"/>
      <c r="Z62" s="37"/>
      <c r="AA62" s="37"/>
      <c r="AB62" s="37">
        <v>0</v>
      </c>
      <c r="AC62" s="37"/>
      <c r="AD62" s="37" t="s">
        <v>125</v>
      </c>
      <c r="AE62" s="37"/>
      <c r="AF62" s="37" t="s">
        <v>142</v>
      </c>
      <c r="AG62" s="37" t="s">
        <v>185</v>
      </c>
      <c r="AH62" s="72" t="s">
        <v>379</v>
      </c>
      <c r="AI62" s="72" t="s">
        <v>207</v>
      </c>
      <c r="AJ62" s="37" t="s">
        <v>255</v>
      </c>
      <c r="AK62" s="37"/>
      <c r="AL62" s="37"/>
      <c r="AM62" s="37"/>
      <c r="AN62" s="68">
        <v>1</v>
      </c>
      <c r="AO62" s="37" t="str">
        <f>IF(AK62=1,"Efficiency",IF(AL62=1,"Effective",IF(AM62=1,"Flexible",IF(AN62=1,"Innovation"))))</f>
        <v>Innovation</v>
      </c>
      <c r="AP62" s="83">
        <v>1</v>
      </c>
      <c r="AQ62" s="72"/>
      <c r="AR62" s="72"/>
      <c r="AS62" s="72" t="str">
        <f t="shared" si="7"/>
        <v>Make</v>
      </c>
      <c r="AT62" s="37" t="s">
        <v>4</v>
      </c>
      <c r="AU62" s="37" t="s">
        <v>168</v>
      </c>
      <c r="AV62" s="85" t="s">
        <v>233</v>
      </c>
      <c r="AW62" s="77" t="s">
        <v>283</v>
      </c>
    </row>
    <row r="63" spans="1:52" ht="36" hidden="1">
      <c r="A63" s="40">
        <v>2015</v>
      </c>
      <c r="B63" s="62" t="s">
        <v>89</v>
      </c>
      <c r="C63" s="37" t="s">
        <v>12</v>
      </c>
      <c r="D63" s="37"/>
      <c r="E63" s="42" t="s">
        <v>13</v>
      </c>
      <c r="F63" s="45"/>
      <c r="G63" s="46"/>
      <c r="H63" s="37"/>
      <c r="I63" s="37"/>
      <c r="J63" s="37"/>
      <c r="K63" s="37">
        <v>1</v>
      </c>
      <c r="L63" s="37" t="str">
        <f>IF(I63=1,"M1",IF(J63=1,"M2",IF(K63=1,"M3",)))</f>
        <v>M3</v>
      </c>
      <c r="M63" s="37" t="s">
        <v>248</v>
      </c>
      <c r="N63" s="37" t="s">
        <v>23</v>
      </c>
      <c r="O63" s="39">
        <v>42278</v>
      </c>
      <c r="P63" s="161" t="s">
        <v>23</v>
      </c>
      <c r="Q63" s="161"/>
      <c r="R63" s="39">
        <v>42339</v>
      </c>
      <c r="S63" s="45">
        <v>42388</v>
      </c>
      <c r="T63" s="128">
        <f>S63-O63</f>
        <v>110</v>
      </c>
      <c r="U63" s="37" t="s">
        <v>90</v>
      </c>
      <c r="V63" s="37" t="s">
        <v>170</v>
      </c>
      <c r="W63" s="37" t="s">
        <v>91</v>
      </c>
      <c r="X63" s="37"/>
      <c r="Y63" s="37"/>
      <c r="Z63" s="37"/>
      <c r="AA63" s="37"/>
      <c r="AB63" s="37">
        <v>4.5</v>
      </c>
      <c r="AC63" s="37"/>
      <c r="AD63" s="37" t="s">
        <v>124</v>
      </c>
      <c r="AE63" s="37"/>
      <c r="AF63" s="37" t="s">
        <v>142</v>
      </c>
      <c r="AG63" s="37" t="s">
        <v>185</v>
      </c>
      <c r="AH63" s="72" t="s">
        <v>379</v>
      </c>
      <c r="AI63" s="72" t="s">
        <v>398</v>
      </c>
      <c r="AJ63" s="37"/>
      <c r="AK63" s="73">
        <v>1</v>
      </c>
      <c r="AL63" s="37"/>
      <c r="AM63" s="37"/>
      <c r="AN63" s="37"/>
      <c r="AO63" s="37" t="str">
        <f>IF(AK63=1,"Efficiency",IF(AL63=1,"Effective",IF(AM63=1,"Flexible",IF(AN63=1,"Innovation"))))</f>
        <v>Efficiency</v>
      </c>
      <c r="AP63" s="72"/>
      <c r="AQ63" s="72"/>
      <c r="AR63" s="83">
        <v>1</v>
      </c>
      <c r="AS63" s="72" t="str">
        <f t="shared" si="7"/>
        <v>Buy</v>
      </c>
      <c r="AT63" s="37" t="s">
        <v>4</v>
      </c>
      <c r="AU63" s="37" t="s">
        <v>167</v>
      </c>
      <c r="AV63" s="86" t="s">
        <v>171</v>
      </c>
      <c r="AW63" s="77" t="s">
        <v>286</v>
      </c>
    </row>
    <row r="64" spans="1:52" hidden="1">
      <c r="A64" s="40">
        <v>2015</v>
      </c>
      <c r="B64" s="63" t="s">
        <v>405</v>
      </c>
      <c r="C64" s="37"/>
      <c r="D64" s="37"/>
      <c r="E64" s="42"/>
      <c r="F64" s="37"/>
      <c r="G64" s="37"/>
      <c r="H64" s="37"/>
      <c r="I64" s="37"/>
      <c r="J64" s="37"/>
      <c r="K64" s="37"/>
      <c r="L64" s="37" t="s">
        <v>138</v>
      </c>
      <c r="M64" s="37" t="s">
        <v>247</v>
      </c>
      <c r="N64" s="37" t="s">
        <v>5</v>
      </c>
      <c r="O64" s="57">
        <v>42339</v>
      </c>
      <c r="P64" s="170" t="s">
        <v>5</v>
      </c>
      <c r="Q64" s="170"/>
      <c r="R64" s="57">
        <v>42339</v>
      </c>
      <c r="S64" s="57">
        <v>42339</v>
      </c>
      <c r="T64" s="128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 t="s">
        <v>146</v>
      </c>
      <c r="AH64" s="72" t="s">
        <v>378</v>
      </c>
      <c r="AI64" s="72" t="s">
        <v>208</v>
      </c>
      <c r="AJ64" s="37" t="s">
        <v>255</v>
      </c>
      <c r="AK64" s="171"/>
      <c r="AL64" s="37"/>
      <c r="AM64" s="68"/>
      <c r="AN64" s="37"/>
      <c r="AO64" s="37"/>
      <c r="AP64" s="72"/>
      <c r="AQ64" s="83">
        <v>1</v>
      </c>
      <c r="AR64" s="72"/>
      <c r="AS64" s="72" t="str">
        <f t="shared" si="7"/>
        <v>Modify</v>
      </c>
      <c r="AT64" s="37"/>
      <c r="AU64" s="37"/>
      <c r="AV64" s="85"/>
      <c r="AW64" s="91"/>
    </row>
    <row r="65" spans="1:49">
      <c r="A65" s="40">
        <v>2016</v>
      </c>
      <c r="B65" s="63" t="s">
        <v>399</v>
      </c>
      <c r="C65" s="37"/>
      <c r="D65" s="37"/>
      <c r="E65" s="42"/>
      <c r="F65" s="37"/>
      <c r="G65" s="37"/>
      <c r="H65" s="37"/>
      <c r="I65" s="37"/>
      <c r="J65" s="37"/>
      <c r="K65" s="37"/>
      <c r="L65" s="37" t="s">
        <v>138</v>
      </c>
      <c r="M65" s="37" t="s">
        <v>247</v>
      </c>
      <c r="N65" s="37" t="s">
        <v>5</v>
      </c>
      <c r="O65" s="57">
        <v>42401</v>
      </c>
      <c r="P65" s="170" t="s">
        <v>5</v>
      </c>
      <c r="Q65" s="170"/>
      <c r="R65" s="57">
        <v>42401</v>
      </c>
      <c r="S65" s="57">
        <v>42401</v>
      </c>
      <c r="T65" s="128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 t="s">
        <v>146</v>
      </c>
      <c r="AH65" s="72" t="s">
        <v>378</v>
      </c>
      <c r="AI65" s="72" t="s">
        <v>208</v>
      </c>
      <c r="AJ65" s="37" t="s">
        <v>255</v>
      </c>
      <c r="AK65" s="75"/>
      <c r="AL65" s="37"/>
      <c r="AM65" s="68"/>
      <c r="AN65" s="37"/>
      <c r="AO65" s="37"/>
      <c r="AP65" s="72"/>
      <c r="AQ65" s="83">
        <v>1</v>
      </c>
      <c r="AR65" s="72"/>
      <c r="AS65" s="72" t="str">
        <f t="shared" si="7"/>
        <v>Modify</v>
      </c>
      <c r="AT65" s="37"/>
      <c r="AU65" s="37"/>
      <c r="AV65" s="85"/>
      <c r="AW65" s="91"/>
    </row>
    <row r="66" spans="1:49">
      <c r="A66" s="40">
        <v>2016</v>
      </c>
      <c r="B66" s="63" t="s">
        <v>410</v>
      </c>
      <c r="C66" s="37"/>
      <c r="D66" s="37"/>
      <c r="E66" s="42"/>
      <c r="F66" s="37"/>
      <c r="G66" s="37"/>
      <c r="H66" s="37"/>
      <c r="I66" s="37"/>
      <c r="J66" s="37"/>
      <c r="K66" s="37"/>
      <c r="L66" s="37" t="s">
        <v>138</v>
      </c>
      <c r="M66" s="37" t="s">
        <v>247</v>
      </c>
      <c r="N66" s="37" t="s">
        <v>5</v>
      </c>
      <c r="O66" s="57">
        <v>42430</v>
      </c>
      <c r="P66" s="170" t="s">
        <v>5</v>
      </c>
      <c r="Q66" s="170"/>
      <c r="R66" s="57">
        <v>42430</v>
      </c>
      <c r="S66" s="57">
        <v>42430</v>
      </c>
      <c r="T66" s="128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 t="s">
        <v>146</v>
      </c>
      <c r="AH66" s="72" t="s">
        <v>378</v>
      </c>
      <c r="AI66" s="72" t="s">
        <v>208</v>
      </c>
      <c r="AJ66" s="37" t="s">
        <v>255</v>
      </c>
      <c r="AK66" s="171"/>
      <c r="AL66" s="37"/>
      <c r="AM66" s="68"/>
      <c r="AN66" s="37"/>
      <c r="AO66" s="37"/>
      <c r="AP66" s="72"/>
      <c r="AQ66" s="83">
        <v>1</v>
      </c>
      <c r="AR66" s="72"/>
      <c r="AS66" s="72" t="str">
        <f t="shared" si="7"/>
        <v>Modify</v>
      </c>
      <c r="AT66" s="37"/>
      <c r="AU66" s="37"/>
      <c r="AV66" s="85"/>
      <c r="AW66" s="91"/>
    </row>
    <row r="67" spans="1:49">
      <c r="A67" s="40">
        <v>2016</v>
      </c>
      <c r="B67" s="62" t="s">
        <v>84</v>
      </c>
      <c r="C67" s="37" t="s">
        <v>30</v>
      </c>
      <c r="D67" s="37" t="s">
        <v>77</v>
      </c>
      <c r="E67" s="42" t="s">
        <v>2</v>
      </c>
      <c r="F67" s="45"/>
      <c r="G67" s="46" t="s">
        <v>383</v>
      </c>
      <c r="H67" s="37"/>
      <c r="I67" s="37"/>
      <c r="J67" s="37">
        <v>1</v>
      </c>
      <c r="K67" s="37"/>
      <c r="L67" s="37" t="str">
        <f>IF(I67=1,"M1",IF(J67=1,"M2",IF(K67=1,"M3",)))</f>
        <v>M2</v>
      </c>
      <c r="M67" s="37" t="s">
        <v>248</v>
      </c>
      <c r="N67" s="37" t="s">
        <v>5</v>
      </c>
      <c r="O67" s="37" t="s">
        <v>459</v>
      </c>
      <c r="P67" s="72" t="s">
        <v>5</v>
      </c>
      <c r="Q67" s="72"/>
      <c r="R67" s="54">
        <v>42491</v>
      </c>
      <c r="S67" s="54">
        <v>42491</v>
      </c>
      <c r="T67" s="128" t="e">
        <f>S67-O67</f>
        <v>#VALUE!</v>
      </c>
      <c r="U67" s="37" t="s">
        <v>21</v>
      </c>
      <c r="V67" s="37"/>
      <c r="W67" s="37" t="s">
        <v>175</v>
      </c>
      <c r="X67" s="37"/>
      <c r="Y67" s="37"/>
      <c r="Z67" s="37"/>
      <c r="AA67" s="37"/>
      <c r="AB67" s="37"/>
      <c r="AC67" s="37"/>
      <c r="AD67" s="37"/>
      <c r="AE67" s="37"/>
      <c r="AF67" s="37"/>
      <c r="AG67" s="37" t="s">
        <v>185</v>
      </c>
      <c r="AH67" s="72" t="s">
        <v>379</v>
      </c>
      <c r="AI67" s="72" t="s">
        <v>207</v>
      </c>
      <c r="AJ67" s="37" t="s">
        <v>255</v>
      </c>
      <c r="AK67" s="142"/>
      <c r="AL67" s="37"/>
      <c r="AM67" s="72"/>
      <c r="AN67" s="68">
        <v>1</v>
      </c>
      <c r="AO67" s="37" t="str">
        <f>IF(AK67=1,"Efficiency",IF(AL67=1,"Effective",IF(AM67=1,"Flexible",IF(AN67=1,"Innovation"))))</f>
        <v>Innovation</v>
      </c>
      <c r="AP67" s="72"/>
      <c r="AQ67" s="83">
        <v>1</v>
      </c>
      <c r="AR67" s="72"/>
      <c r="AS67" s="72" t="str">
        <f t="shared" si="7"/>
        <v>Modify</v>
      </c>
      <c r="AT67" s="37"/>
      <c r="AU67" s="37"/>
      <c r="AV67" s="85"/>
      <c r="AW67" s="91"/>
    </row>
    <row r="68" spans="1:49" ht="48">
      <c r="A68" s="40">
        <v>2016</v>
      </c>
      <c r="B68" s="62" t="s">
        <v>93</v>
      </c>
      <c r="C68" s="37" t="s">
        <v>12</v>
      </c>
      <c r="D68" s="37" t="s">
        <v>77</v>
      </c>
      <c r="E68" s="42" t="s">
        <v>13</v>
      </c>
      <c r="F68" s="45"/>
      <c r="G68" s="46" t="s">
        <v>383</v>
      </c>
      <c r="H68" s="37"/>
      <c r="I68" s="37"/>
      <c r="J68" s="37">
        <v>1</v>
      </c>
      <c r="K68" s="37"/>
      <c r="L68" s="37" t="str">
        <f>IF(I68=1,"M1",IF(J68=1,"M2",IF(K68=1,"M3",)))</f>
        <v>M2</v>
      </c>
      <c r="M68" s="37" t="s">
        <v>248</v>
      </c>
      <c r="N68" s="37" t="s">
        <v>5</v>
      </c>
      <c r="O68" s="45">
        <v>42370</v>
      </c>
      <c r="P68" s="163" t="s">
        <v>5</v>
      </c>
      <c r="Q68" s="163"/>
      <c r="R68" s="54">
        <v>42491</v>
      </c>
      <c r="S68" s="54">
        <v>42491</v>
      </c>
      <c r="T68" s="128">
        <f>S68-O68</f>
        <v>121</v>
      </c>
      <c r="U68" s="37" t="s">
        <v>9</v>
      </c>
      <c r="V68" s="37" t="s">
        <v>16</v>
      </c>
      <c r="W68" s="37" t="s">
        <v>40</v>
      </c>
      <c r="X68" s="37"/>
      <c r="Y68" s="37"/>
      <c r="Z68" s="37"/>
      <c r="AA68" s="37"/>
      <c r="AB68" s="37">
        <v>8</v>
      </c>
      <c r="AC68" s="37"/>
      <c r="AD68" s="37"/>
      <c r="AE68" s="37"/>
      <c r="AF68" s="37" t="s">
        <v>142</v>
      </c>
      <c r="AG68" s="37" t="s">
        <v>146</v>
      </c>
      <c r="AH68" s="72" t="s">
        <v>379</v>
      </c>
      <c r="AI68" s="72" t="s">
        <v>208</v>
      </c>
      <c r="AJ68" s="37" t="s">
        <v>255</v>
      </c>
      <c r="AK68" s="37"/>
      <c r="AL68" s="68">
        <v>1</v>
      </c>
      <c r="AM68" s="37"/>
      <c r="AN68" s="37"/>
      <c r="AO68" s="37" t="str">
        <f>IF(AK68=1,"Efficiency",IF(AL68=1,"Effective",IF(AM68=1,"Flexible",IF(AN68=1,"Innovation"))))</f>
        <v>Effective</v>
      </c>
      <c r="AP68" s="72"/>
      <c r="AQ68" s="83">
        <v>1</v>
      </c>
      <c r="AR68" s="72"/>
      <c r="AS68" s="72" t="str">
        <f t="shared" si="7"/>
        <v>Modify</v>
      </c>
      <c r="AT68" s="37" t="s">
        <v>4</v>
      </c>
      <c r="AU68" s="37" t="s">
        <v>178</v>
      </c>
      <c r="AV68" s="86" t="s">
        <v>180</v>
      </c>
      <c r="AW68" s="91"/>
    </row>
    <row r="69" spans="1:49">
      <c r="A69" s="40">
        <v>2016</v>
      </c>
      <c r="B69" s="63" t="s">
        <v>104</v>
      </c>
      <c r="C69" s="37"/>
      <c r="D69" s="37"/>
      <c r="E69" s="42" t="s">
        <v>13</v>
      </c>
      <c r="F69" s="37"/>
      <c r="G69" s="37" t="s">
        <v>383</v>
      </c>
      <c r="H69" s="37"/>
      <c r="I69" s="37"/>
      <c r="J69" s="37">
        <v>1</v>
      </c>
      <c r="K69" s="37"/>
      <c r="L69" s="37" t="str">
        <f>IF(I69=1,"M1",IF(J69=1,"M2",IF(K69=1,"M3",)))</f>
        <v>M2</v>
      </c>
      <c r="M69" s="37" t="s">
        <v>247</v>
      </c>
      <c r="N69" s="37" t="s">
        <v>23</v>
      </c>
      <c r="O69" s="39">
        <v>42430</v>
      </c>
      <c r="P69" s="161" t="s">
        <v>5</v>
      </c>
      <c r="Q69" s="161"/>
      <c r="R69" s="39">
        <v>42491</v>
      </c>
      <c r="S69" s="37"/>
      <c r="T69" s="128">
        <f>S69-O69</f>
        <v>-42430</v>
      </c>
      <c r="U69" s="37"/>
      <c r="V69" s="37"/>
      <c r="W69" s="37" t="s">
        <v>105</v>
      </c>
      <c r="X69" s="37"/>
      <c r="Y69" s="37"/>
      <c r="Z69" s="37"/>
      <c r="AA69" s="37"/>
      <c r="AB69" s="37"/>
      <c r="AC69" s="37"/>
      <c r="AD69" s="37"/>
      <c r="AE69" s="37"/>
      <c r="AF69" s="37"/>
      <c r="AG69" s="37" t="s">
        <v>185</v>
      </c>
      <c r="AH69" s="72" t="s">
        <v>379</v>
      </c>
      <c r="AI69" s="72" t="s">
        <v>398</v>
      </c>
      <c r="AJ69" s="37" t="s">
        <v>255</v>
      </c>
      <c r="AK69" s="72"/>
      <c r="AL69" s="142"/>
      <c r="AM69" s="68">
        <v>1</v>
      </c>
      <c r="AN69" s="37"/>
      <c r="AO69" s="37" t="str">
        <f>IF(AK69=1,"Efficiency",IF(AL69=1,"Effective",IF(AM69=1,"Flexible",IF(AN69=1,"Innovation"))))</f>
        <v>Flexible</v>
      </c>
      <c r="AP69" s="72"/>
      <c r="AQ69" s="72"/>
      <c r="AR69" s="83">
        <v>1</v>
      </c>
      <c r="AS69" s="72" t="str">
        <f t="shared" si="7"/>
        <v>Buy</v>
      </c>
      <c r="AT69" s="37"/>
      <c r="AU69" s="37"/>
      <c r="AV69" s="85"/>
      <c r="AW69" s="91"/>
    </row>
    <row r="70" spans="1:49">
      <c r="A70" s="40">
        <v>2016</v>
      </c>
      <c r="B70" s="63" t="s">
        <v>108</v>
      </c>
      <c r="C70" s="37"/>
      <c r="D70" s="37"/>
      <c r="E70" s="42" t="s">
        <v>13</v>
      </c>
      <c r="F70" s="37"/>
      <c r="G70" s="37"/>
      <c r="H70" s="37"/>
      <c r="I70" s="37"/>
      <c r="J70" s="37"/>
      <c r="K70" s="37">
        <v>1</v>
      </c>
      <c r="L70" s="37" t="str">
        <f>IF(I70=1,"M1",IF(J70=1,"M2",IF(K70=1,"M3",)))</f>
        <v>M3</v>
      </c>
      <c r="M70" s="37" t="s">
        <v>248</v>
      </c>
      <c r="N70" s="37" t="s">
        <v>5</v>
      </c>
      <c r="O70" s="39">
        <v>42064</v>
      </c>
      <c r="P70" s="161" t="s">
        <v>5</v>
      </c>
      <c r="Q70" s="161"/>
      <c r="R70" s="39">
        <v>42522</v>
      </c>
      <c r="S70" s="39">
        <v>42522</v>
      </c>
      <c r="T70" s="128">
        <f>S70-O70</f>
        <v>458</v>
      </c>
      <c r="U70" s="37" t="s">
        <v>9</v>
      </c>
      <c r="V70" s="37" t="s">
        <v>16</v>
      </c>
      <c r="W70" s="37" t="s">
        <v>7</v>
      </c>
      <c r="X70" s="37"/>
      <c r="Y70" s="37"/>
      <c r="Z70" s="37"/>
      <c r="AA70" s="37"/>
      <c r="AB70" s="37">
        <v>3</v>
      </c>
      <c r="AC70" s="37"/>
      <c r="AD70" s="37" t="s">
        <v>125</v>
      </c>
      <c r="AE70" s="37"/>
      <c r="AF70" s="37" t="s">
        <v>141</v>
      </c>
      <c r="AG70" s="37" t="s">
        <v>185</v>
      </c>
      <c r="AH70" s="72" t="s">
        <v>379</v>
      </c>
      <c r="AI70" s="72" t="s">
        <v>398</v>
      </c>
      <c r="AJ70" s="37"/>
      <c r="AK70" s="37"/>
      <c r="AL70" s="37"/>
      <c r="AM70" s="68">
        <v>1</v>
      </c>
      <c r="AN70" s="37"/>
      <c r="AO70" s="37" t="str">
        <f>IF(AK70=1,"Efficiency",IF(AL70=1,"Effective",IF(AM70=1,"Flexible",IF(AN70=1,"Innovation"))))</f>
        <v>Flexible</v>
      </c>
      <c r="AP70" s="72"/>
      <c r="AQ70" s="83">
        <v>1</v>
      </c>
      <c r="AR70" s="72"/>
      <c r="AS70" s="72" t="str">
        <f t="shared" si="7"/>
        <v>Modify</v>
      </c>
      <c r="AT70" s="37"/>
      <c r="AU70" s="37" t="s">
        <v>167</v>
      </c>
      <c r="AV70" s="85" t="s">
        <v>157</v>
      </c>
      <c r="AW70" s="91"/>
    </row>
    <row r="71" spans="1:49">
      <c r="A71" s="40">
        <v>2016</v>
      </c>
      <c r="B71" s="63" t="s">
        <v>400</v>
      </c>
      <c r="C71" s="37"/>
      <c r="D71" s="37"/>
      <c r="E71" s="42"/>
      <c r="F71" s="37"/>
      <c r="G71" s="37"/>
      <c r="H71" s="37"/>
      <c r="I71" s="37"/>
      <c r="J71" s="37"/>
      <c r="K71" s="37"/>
      <c r="L71" s="37" t="s">
        <v>138</v>
      </c>
      <c r="M71" s="37" t="s">
        <v>247</v>
      </c>
      <c r="N71" s="37" t="s">
        <v>5</v>
      </c>
      <c r="O71" s="57">
        <v>42522</v>
      </c>
      <c r="P71" s="170" t="s">
        <v>5</v>
      </c>
      <c r="Q71" s="170"/>
      <c r="R71" s="57">
        <v>42522</v>
      </c>
      <c r="S71" s="57">
        <v>42522</v>
      </c>
      <c r="T71" s="128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 t="s">
        <v>146</v>
      </c>
      <c r="AH71" s="72" t="s">
        <v>378</v>
      </c>
      <c r="AI71" s="72" t="s">
        <v>208</v>
      </c>
      <c r="AJ71" s="37" t="s">
        <v>255</v>
      </c>
      <c r="AK71" s="75"/>
      <c r="AL71" s="37"/>
      <c r="AM71" s="68"/>
      <c r="AN71" s="37"/>
      <c r="AO71" s="37"/>
      <c r="AP71" s="72"/>
      <c r="AQ71" s="83">
        <v>1</v>
      </c>
      <c r="AR71" s="72"/>
      <c r="AS71" s="72" t="str">
        <f t="shared" si="7"/>
        <v>Modify</v>
      </c>
      <c r="AT71" s="37"/>
      <c r="AU71" s="37"/>
      <c r="AV71" s="85"/>
      <c r="AW71" s="91"/>
    </row>
    <row r="72" spans="1:49">
      <c r="A72" s="40">
        <v>2016</v>
      </c>
      <c r="B72" s="63" t="s">
        <v>401</v>
      </c>
      <c r="C72" s="37"/>
      <c r="D72" s="37"/>
      <c r="E72" s="42"/>
      <c r="F72" s="37"/>
      <c r="G72" s="37"/>
      <c r="H72" s="37"/>
      <c r="I72" s="37"/>
      <c r="J72" s="37"/>
      <c r="K72" s="37"/>
      <c r="L72" s="37" t="s">
        <v>138</v>
      </c>
      <c r="M72" s="37" t="s">
        <v>247</v>
      </c>
      <c r="N72" s="37" t="s">
        <v>5</v>
      </c>
      <c r="O72" s="57">
        <v>42522</v>
      </c>
      <c r="P72" s="170" t="s">
        <v>5</v>
      </c>
      <c r="Q72" s="170"/>
      <c r="R72" s="57">
        <v>42522</v>
      </c>
      <c r="S72" s="57">
        <v>42522</v>
      </c>
      <c r="T72" s="128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 t="s">
        <v>146</v>
      </c>
      <c r="AH72" s="72" t="s">
        <v>378</v>
      </c>
      <c r="AI72" s="72" t="s">
        <v>208</v>
      </c>
      <c r="AJ72" s="37" t="s">
        <v>255</v>
      </c>
      <c r="AK72" s="174"/>
      <c r="AL72" s="37"/>
      <c r="AM72" s="68"/>
      <c r="AN72" s="37"/>
      <c r="AO72" s="37"/>
      <c r="AP72" s="72"/>
      <c r="AQ72" s="83">
        <v>1</v>
      </c>
      <c r="AR72" s="72"/>
      <c r="AS72" s="72" t="str">
        <f t="shared" si="7"/>
        <v>Modify</v>
      </c>
      <c r="AT72" s="37"/>
      <c r="AU72" s="37"/>
      <c r="AV72" s="85"/>
      <c r="AW72" s="91"/>
    </row>
    <row r="73" spans="1:49">
      <c r="A73" s="40">
        <v>2016</v>
      </c>
      <c r="B73" s="63" t="s">
        <v>106</v>
      </c>
      <c r="C73" s="37"/>
      <c r="D73" s="37"/>
      <c r="E73" s="42" t="s">
        <v>13</v>
      </c>
      <c r="F73" s="37"/>
      <c r="G73" s="37" t="s">
        <v>383</v>
      </c>
      <c r="H73" s="37" t="s">
        <v>23</v>
      </c>
      <c r="I73" s="37"/>
      <c r="J73" s="37"/>
      <c r="K73" s="37">
        <v>1</v>
      </c>
      <c r="L73" s="37" t="str">
        <f>IF(I73=1,"M1",IF(J73=1,"M2",IF(K73=1,"M3",)))</f>
        <v>M3</v>
      </c>
      <c r="M73" s="37" t="s">
        <v>248</v>
      </c>
      <c r="N73" s="37" t="s">
        <v>5</v>
      </c>
      <c r="O73" s="56">
        <v>42430</v>
      </c>
      <c r="P73" s="168" t="s">
        <v>5</v>
      </c>
      <c r="Q73" s="168" t="s">
        <v>23</v>
      </c>
      <c r="R73" s="56">
        <v>42552</v>
      </c>
      <c r="S73" s="56">
        <v>42552</v>
      </c>
      <c r="T73" s="128">
        <f>S73-O73</f>
        <v>122</v>
      </c>
      <c r="U73" s="37" t="s">
        <v>9</v>
      </c>
      <c r="V73" s="37" t="s">
        <v>16</v>
      </c>
      <c r="W73" s="37" t="s">
        <v>62</v>
      </c>
      <c r="X73" s="37"/>
      <c r="Y73" s="37"/>
      <c r="Z73" s="37"/>
      <c r="AA73" s="37"/>
      <c r="AB73" s="37" t="s">
        <v>184</v>
      </c>
      <c r="AC73" s="37"/>
      <c r="AD73" s="37" t="s">
        <v>172</v>
      </c>
      <c r="AE73" s="37"/>
      <c r="AF73" s="37" t="s">
        <v>141</v>
      </c>
      <c r="AG73" s="37" t="s">
        <v>185</v>
      </c>
      <c r="AH73" s="72" t="s">
        <v>379</v>
      </c>
      <c r="AI73" s="72" t="s">
        <v>207</v>
      </c>
      <c r="AJ73" s="37" t="s">
        <v>255</v>
      </c>
      <c r="AK73" s="37"/>
      <c r="AL73" s="37"/>
      <c r="AM73" s="68">
        <v>1</v>
      </c>
      <c r="AN73" s="37"/>
      <c r="AO73" s="37" t="str">
        <f>IF(AK73=1,"Efficiency",IF(AL73=1,"Effective",IF(AM73=1,"Flexible",IF(AN73=1,"Innovation"))))</f>
        <v>Flexible</v>
      </c>
      <c r="AP73" s="72"/>
      <c r="AQ73" s="72"/>
      <c r="AR73" s="83">
        <v>1</v>
      </c>
      <c r="AS73" s="72" t="str">
        <f t="shared" si="7"/>
        <v>Buy</v>
      </c>
      <c r="AT73" s="37" t="s">
        <v>4</v>
      </c>
      <c r="AU73" s="37" t="s">
        <v>189</v>
      </c>
      <c r="AV73" s="85" t="s">
        <v>190</v>
      </c>
      <c r="AW73" s="91"/>
    </row>
    <row r="74" spans="1:49">
      <c r="A74" s="40">
        <v>2016</v>
      </c>
      <c r="B74" s="63" t="s">
        <v>411</v>
      </c>
      <c r="C74" s="37"/>
      <c r="D74" s="37"/>
      <c r="E74" s="42"/>
      <c r="F74" s="37"/>
      <c r="G74" s="37"/>
      <c r="H74" s="37" t="s">
        <v>23</v>
      </c>
      <c r="I74" s="37"/>
      <c r="J74" s="37"/>
      <c r="K74" s="37"/>
      <c r="L74" s="37" t="s">
        <v>138</v>
      </c>
      <c r="M74" s="37" t="s">
        <v>247</v>
      </c>
      <c r="N74" s="37" t="s">
        <v>5</v>
      </c>
      <c r="O74" s="57">
        <v>42552</v>
      </c>
      <c r="P74" s="170" t="s">
        <v>5</v>
      </c>
      <c r="Q74" s="170" t="s">
        <v>23</v>
      </c>
      <c r="R74" s="57">
        <v>42552</v>
      </c>
      <c r="S74" s="57">
        <v>42552</v>
      </c>
      <c r="T74" s="128"/>
      <c r="U74" s="37"/>
      <c r="V74" s="37"/>
      <c r="W74" s="37" t="s">
        <v>47</v>
      </c>
      <c r="X74" s="37"/>
      <c r="Y74" s="37"/>
      <c r="Z74" s="37"/>
      <c r="AA74" s="37"/>
      <c r="AB74" s="37"/>
      <c r="AC74" s="37"/>
      <c r="AD74" s="37"/>
      <c r="AE74" s="37"/>
      <c r="AF74" s="37"/>
      <c r="AG74" s="37" t="s">
        <v>146</v>
      </c>
      <c r="AH74" s="72" t="s">
        <v>378</v>
      </c>
      <c r="AI74" s="72" t="s">
        <v>208</v>
      </c>
      <c r="AJ74" s="37" t="s">
        <v>255</v>
      </c>
      <c r="AK74" s="174"/>
      <c r="AL74" s="37"/>
      <c r="AM74" s="68"/>
      <c r="AN74" s="37"/>
      <c r="AO74" s="37"/>
      <c r="AP74" s="72"/>
      <c r="AQ74" s="83">
        <v>1</v>
      </c>
      <c r="AR74" s="72"/>
      <c r="AS74" s="72" t="str">
        <f t="shared" si="7"/>
        <v>Modify</v>
      </c>
      <c r="AT74" s="37"/>
      <c r="AU74" s="37"/>
      <c r="AV74" s="85"/>
      <c r="AW74" s="91"/>
    </row>
    <row r="75" spans="1:49">
      <c r="A75" s="40">
        <v>2016</v>
      </c>
      <c r="B75" s="62" t="s">
        <v>101</v>
      </c>
      <c r="C75" s="37" t="s">
        <v>30</v>
      </c>
      <c r="D75" s="37" t="s">
        <v>77</v>
      </c>
      <c r="E75" s="42" t="s">
        <v>2</v>
      </c>
      <c r="F75" s="45"/>
      <c r="G75" s="46"/>
      <c r="H75" s="37"/>
      <c r="I75" s="37"/>
      <c r="J75" s="37">
        <v>1</v>
      </c>
      <c r="K75" s="37"/>
      <c r="L75" s="37" t="str">
        <f>IF(I75=1,"M1",IF(J75=1,"M2",IF(K75=1,"M3",)))</f>
        <v>M2</v>
      </c>
      <c r="M75" s="37" t="s">
        <v>248</v>
      </c>
      <c r="N75" s="37"/>
      <c r="O75" s="39">
        <v>42401</v>
      </c>
      <c r="P75" s="161"/>
      <c r="Q75" s="161"/>
      <c r="R75" s="39">
        <v>42583</v>
      </c>
      <c r="S75" s="45"/>
      <c r="T75" s="128"/>
      <c r="U75" s="37" t="s">
        <v>32</v>
      </c>
      <c r="V75" s="37"/>
      <c r="W75" s="37" t="s">
        <v>33</v>
      </c>
      <c r="X75" s="37"/>
      <c r="Y75" s="37"/>
      <c r="Z75" s="37"/>
      <c r="AA75" s="37"/>
      <c r="AB75" s="37">
        <v>1.1000000000000001</v>
      </c>
      <c r="AC75" s="37"/>
      <c r="AD75" s="37" t="s">
        <v>236</v>
      </c>
      <c r="AE75" s="37"/>
      <c r="AF75" s="37"/>
      <c r="AG75" s="37" t="s">
        <v>185</v>
      </c>
      <c r="AH75" s="72" t="s">
        <v>379</v>
      </c>
      <c r="AI75" s="72" t="s">
        <v>207</v>
      </c>
      <c r="AJ75" s="37" t="s">
        <v>255</v>
      </c>
      <c r="AK75" s="68">
        <v>1</v>
      </c>
      <c r="AL75" s="37"/>
      <c r="AM75" s="37"/>
      <c r="AN75" s="37"/>
      <c r="AO75" s="37" t="str">
        <f>IF(AK75=1,"Efficiency",IF(AL75=1,"Effective",IF(AM75=1,"Flexible",IF(AN75=1,"Innovation"))))</f>
        <v>Efficiency</v>
      </c>
      <c r="AP75" s="72"/>
      <c r="AQ75" s="83">
        <v>1</v>
      </c>
      <c r="AR75" s="72"/>
      <c r="AS75" s="72" t="str">
        <f t="shared" si="7"/>
        <v>Modify</v>
      </c>
      <c r="AT75" s="37"/>
      <c r="AU75" s="37" t="s">
        <v>167</v>
      </c>
      <c r="AV75" s="89" t="s">
        <v>241</v>
      </c>
      <c r="AW75" s="91"/>
    </row>
    <row r="76" spans="1:49">
      <c r="A76" s="40">
        <v>2016</v>
      </c>
      <c r="B76" s="63" t="s">
        <v>403</v>
      </c>
      <c r="C76" s="37"/>
      <c r="D76" s="37"/>
      <c r="E76" s="42"/>
      <c r="F76" s="37"/>
      <c r="G76" s="37"/>
      <c r="H76" s="37" t="s">
        <v>23</v>
      </c>
      <c r="I76" s="37"/>
      <c r="J76" s="37"/>
      <c r="K76" s="37"/>
      <c r="L76" s="37" t="s">
        <v>138</v>
      </c>
      <c r="M76" s="37" t="s">
        <v>247</v>
      </c>
      <c r="N76" s="37" t="s">
        <v>5</v>
      </c>
      <c r="O76" s="57">
        <v>42583</v>
      </c>
      <c r="P76" s="170" t="s">
        <v>5</v>
      </c>
      <c r="Q76" s="170" t="s">
        <v>23</v>
      </c>
      <c r="R76" s="57">
        <v>42583</v>
      </c>
      <c r="S76" s="57">
        <v>42583</v>
      </c>
      <c r="T76" s="128"/>
      <c r="U76" s="37"/>
      <c r="V76" s="37"/>
      <c r="W76" s="37" t="s">
        <v>54</v>
      </c>
      <c r="X76" s="37"/>
      <c r="Y76" s="37"/>
      <c r="Z76" s="37"/>
      <c r="AA76" s="37"/>
      <c r="AB76" s="37"/>
      <c r="AC76" s="37"/>
      <c r="AD76" s="37"/>
      <c r="AE76" s="37"/>
      <c r="AF76" s="37"/>
      <c r="AG76" s="37" t="s">
        <v>146</v>
      </c>
      <c r="AH76" s="72" t="s">
        <v>378</v>
      </c>
      <c r="AI76" s="72" t="s">
        <v>208</v>
      </c>
      <c r="AJ76" s="37" t="s">
        <v>255</v>
      </c>
      <c r="AK76" s="75"/>
      <c r="AL76" s="37"/>
      <c r="AM76" s="68"/>
      <c r="AN76" s="37"/>
      <c r="AO76" s="37"/>
      <c r="AP76" s="72"/>
      <c r="AQ76" s="83">
        <v>1</v>
      </c>
      <c r="AR76" s="72"/>
      <c r="AS76" s="72" t="str">
        <f t="shared" si="7"/>
        <v>Modify</v>
      </c>
      <c r="AT76" s="37"/>
      <c r="AU76" s="37"/>
      <c r="AV76" s="85"/>
      <c r="AW76" s="91"/>
    </row>
    <row r="77" spans="1:49">
      <c r="A77" s="40">
        <v>2016</v>
      </c>
      <c r="B77" s="63" t="s">
        <v>407</v>
      </c>
      <c r="C77" s="37"/>
      <c r="D77" s="37"/>
      <c r="E77" s="42"/>
      <c r="F77" s="37"/>
      <c r="G77" s="37"/>
      <c r="H77" s="37" t="s">
        <v>23</v>
      </c>
      <c r="I77" s="37"/>
      <c r="J77" s="37"/>
      <c r="K77" s="37"/>
      <c r="L77" s="37" t="s">
        <v>138</v>
      </c>
      <c r="M77" s="37" t="s">
        <v>247</v>
      </c>
      <c r="N77" s="37"/>
      <c r="O77" s="57">
        <v>42583</v>
      </c>
      <c r="P77" s="170"/>
      <c r="Q77" s="170"/>
      <c r="R77" s="57">
        <v>42583</v>
      </c>
      <c r="S77" s="37"/>
      <c r="T77" s="128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 t="s">
        <v>146</v>
      </c>
      <c r="AH77" s="72" t="s">
        <v>378</v>
      </c>
      <c r="AI77" s="72" t="s">
        <v>208</v>
      </c>
      <c r="AJ77" s="37" t="s">
        <v>255</v>
      </c>
      <c r="AK77" s="75"/>
      <c r="AL77" s="37"/>
      <c r="AM77" s="68"/>
      <c r="AN77" s="37"/>
      <c r="AO77" s="37"/>
      <c r="AP77" s="72"/>
      <c r="AQ77" s="83">
        <v>1</v>
      </c>
      <c r="AR77" s="72"/>
      <c r="AS77" s="72" t="str">
        <f t="shared" si="7"/>
        <v>Modify</v>
      </c>
      <c r="AT77" s="37"/>
      <c r="AU77" s="37"/>
      <c r="AV77" s="85"/>
      <c r="AW77" s="91"/>
    </row>
    <row r="78" spans="1:49">
      <c r="A78" s="40">
        <v>2016</v>
      </c>
      <c r="B78" s="63" t="s">
        <v>103</v>
      </c>
      <c r="C78" s="37"/>
      <c r="D78" s="37"/>
      <c r="E78" s="42" t="s">
        <v>2</v>
      </c>
      <c r="F78" s="37"/>
      <c r="G78" s="37" t="s">
        <v>383</v>
      </c>
      <c r="H78" s="37"/>
      <c r="I78" s="37"/>
      <c r="J78" s="37">
        <v>1</v>
      </c>
      <c r="K78" s="37"/>
      <c r="L78" s="37" t="str">
        <f t="shared" ref="L78:L86" si="8">IF(I78=1,"M1",IF(J78=1,"M2",IF(K78=1,"M3",)))</f>
        <v>M2</v>
      </c>
      <c r="M78" s="37" t="s">
        <v>248</v>
      </c>
      <c r="N78" s="37"/>
      <c r="O78" s="39">
        <v>42430</v>
      </c>
      <c r="P78" s="161"/>
      <c r="Q78" s="161"/>
      <c r="R78" s="39">
        <v>42644</v>
      </c>
      <c r="S78" s="37"/>
      <c r="T78" s="128"/>
      <c r="U78" s="37" t="s">
        <v>235</v>
      </c>
      <c r="V78" s="37"/>
      <c r="W78" s="37" t="s">
        <v>33</v>
      </c>
      <c r="X78" s="37"/>
      <c r="Y78" s="37"/>
      <c r="Z78" s="37"/>
      <c r="AA78" s="37"/>
      <c r="AB78" s="37">
        <v>1.2</v>
      </c>
      <c r="AC78" s="37"/>
      <c r="AD78" s="37" t="s">
        <v>172</v>
      </c>
      <c r="AE78" s="37"/>
      <c r="AF78" s="37"/>
      <c r="AG78" s="37" t="s">
        <v>185</v>
      </c>
      <c r="AH78" s="72" t="s">
        <v>379</v>
      </c>
      <c r="AI78" s="72" t="s">
        <v>207</v>
      </c>
      <c r="AJ78" s="37"/>
      <c r="AK78" s="68">
        <v>1</v>
      </c>
      <c r="AL78" s="37"/>
      <c r="AM78" s="37"/>
      <c r="AN78" s="37"/>
      <c r="AO78" s="37" t="str">
        <f t="shared" ref="AO78:AO86" si="9">IF(AK78=1,"Efficiency",IF(AL78=1,"Effective",IF(AM78=1,"Flexible",IF(AN78=1,"Innovation"))))</f>
        <v>Efficiency</v>
      </c>
      <c r="AP78" s="72"/>
      <c r="AQ78" s="83">
        <v>1</v>
      </c>
      <c r="AR78" s="72"/>
      <c r="AS78" s="72" t="str">
        <f t="shared" si="7"/>
        <v>Modify</v>
      </c>
      <c r="AT78" s="37"/>
      <c r="AU78" s="37" t="s">
        <v>242</v>
      </c>
      <c r="AV78" s="89" t="s">
        <v>243</v>
      </c>
      <c r="AW78" s="91"/>
    </row>
    <row r="79" spans="1:49">
      <c r="A79" s="40">
        <v>2016</v>
      </c>
      <c r="B79" s="63" t="s">
        <v>109</v>
      </c>
      <c r="C79" s="37"/>
      <c r="D79" s="37"/>
      <c r="E79" s="42" t="s">
        <v>2</v>
      </c>
      <c r="F79" s="37"/>
      <c r="G79" s="37" t="s">
        <v>383</v>
      </c>
      <c r="H79" s="37"/>
      <c r="I79" s="37"/>
      <c r="J79" s="37">
        <v>1</v>
      </c>
      <c r="K79" s="37"/>
      <c r="L79" s="37" t="str">
        <f t="shared" si="8"/>
        <v>M2</v>
      </c>
      <c r="M79" s="37" t="s">
        <v>248</v>
      </c>
      <c r="N79" s="37"/>
      <c r="O79" s="39">
        <v>42461</v>
      </c>
      <c r="P79" s="161"/>
      <c r="Q79" s="161"/>
      <c r="R79" s="39">
        <v>42644</v>
      </c>
      <c r="S79" s="37"/>
      <c r="T79" s="128">
        <f>S79-O79</f>
        <v>-42461</v>
      </c>
      <c r="U79" s="37" t="s">
        <v>140</v>
      </c>
      <c r="V79" s="37"/>
      <c r="W79" s="37" t="s">
        <v>7</v>
      </c>
      <c r="X79" s="37"/>
      <c r="Y79" s="37"/>
      <c r="Z79" s="37"/>
      <c r="AA79" s="37"/>
      <c r="AB79" s="37"/>
      <c r="AC79" s="37"/>
      <c r="AD79" s="37"/>
      <c r="AE79" s="37"/>
      <c r="AF79" s="37"/>
      <c r="AG79" s="37" t="s">
        <v>185</v>
      </c>
      <c r="AH79" s="72" t="s">
        <v>378</v>
      </c>
      <c r="AI79" s="72" t="s">
        <v>207</v>
      </c>
      <c r="AJ79" s="37" t="s">
        <v>255</v>
      </c>
      <c r="AK79" s="37"/>
      <c r="AL79" s="37"/>
      <c r="AM79" s="68">
        <v>1</v>
      </c>
      <c r="AN79" s="37"/>
      <c r="AO79" s="37" t="str">
        <f t="shared" si="9"/>
        <v>Flexible</v>
      </c>
      <c r="AP79" s="72"/>
      <c r="AQ79" s="83">
        <v>1</v>
      </c>
      <c r="AR79" s="72"/>
      <c r="AS79" s="72" t="str">
        <f t="shared" si="7"/>
        <v>Modify</v>
      </c>
      <c r="AT79" s="37"/>
      <c r="AU79" s="37"/>
      <c r="AV79" s="85" t="s">
        <v>244</v>
      </c>
      <c r="AW79" s="91"/>
    </row>
    <row r="80" spans="1:49" ht="36">
      <c r="A80" s="40">
        <v>2016</v>
      </c>
      <c r="B80" s="63" t="s">
        <v>113</v>
      </c>
      <c r="C80" s="37"/>
      <c r="D80" s="37"/>
      <c r="E80" s="42" t="s">
        <v>13</v>
      </c>
      <c r="F80" s="37"/>
      <c r="G80" s="37"/>
      <c r="H80" s="37"/>
      <c r="I80" s="37"/>
      <c r="J80" s="37">
        <v>1</v>
      </c>
      <c r="K80" s="37"/>
      <c r="L80" s="37" t="str">
        <f t="shared" si="8"/>
        <v>M2</v>
      </c>
      <c r="M80" s="37" t="s">
        <v>248</v>
      </c>
      <c r="N80" s="37"/>
      <c r="O80" s="37"/>
      <c r="P80" s="72"/>
      <c r="Q80" s="72"/>
      <c r="R80" s="39">
        <v>42675</v>
      </c>
      <c r="S80" s="37"/>
      <c r="T80" s="128">
        <f>S80-O80</f>
        <v>0</v>
      </c>
      <c r="U80" s="37"/>
      <c r="V80" s="37"/>
      <c r="W80" s="37" t="s">
        <v>54</v>
      </c>
      <c r="X80" s="37"/>
      <c r="Y80" s="37"/>
      <c r="Z80" s="37"/>
      <c r="AA80" s="37"/>
      <c r="AB80" s="37">
        <v>4.49</v>
      </c>
      <c r="AC80" s="37" t="str">
        <f>CONCATENATE(3990*4," per month")</f>
        <v>15960 per month</v>
      </c>
      <c r="AD80" s="37" t="s">
        <v>172</v>
      </c>
      <c r="AE80" s="37"/>
      <c r="AF80" s="37"/>
      <c r="AG80" s="37" t="s">
        <v>185</v>
      </c>
      <c r="AH80" s="72" t="s">
        <v>378</v>
      </c>
      <c r="AI80" s="72" t="s">
        <v>207</v>
      </c>
      <c r="AJ80" s="37" t="s">
        <v>255</v>
      </c>
      <c r="AK80" s="37"/>
      <c r="AL80" s="68">
        <v>1</v>
      </c>
      <c r="AM80" s="37"/>
      <c r="AN80" s="37"/>
      <c r="AO80" s="37" t="str">
        <f t="shared" si="9"/>
        <v>Effective</v>
      </c>
      <c r="AP80" s="72"/>
      <c r="AQ80" s="83">
        <v>1</v>
      </c>
      <c r="AR80" s="72"/>
      <c r="AS80" s="72" t="str">
        <f t="shared" si="7"/>
        <v>Modify</v>
      </c>
      <c r="AT80" s="37"/>
      <c r="AU80" s="37" t="s">
        <v>197</v>
      </c>
      <c r="AV80" s="86" t="s">
        <v>198</v>
      </c>
      <c r="AW80" s="77" t="s">
        <v>276</v>
      </c>
    </row>
    <row r="81" spans="1:49" ht="12.75">
      <c r="A81" s="40">
        <v>2016</v>
      </c>
      <c r="B81" s="62" t="s">
        <v>76</v>
      </c>
      <c r="C81" s="37" t="s">
        <v>1</v>
      </c>
      <c r="D81" s="37" t="s">
        <v>77</v>
      </c>
      <c r="E81" s="42" t="s">
        <v>2</v>
      </c>
      <c r="F81" s="45"/>
      <c r="G81" s="46"/>
      <c r="H81" s="37"/>
      <c r="I81" s="37">
        <v>1</v>
      </c>
      <c r="J81" s="37"/>
      <c r="K81" s="37"/>
      <c r="L81" s="37" t="str">
        <f t="shared" si="8"/>
        <v>M1</v>
      </c>
      <c r="M81" s="37" t="s">
        <v>248</v>
      </c>
      <c r="N81" s="37"/>
      <c r="O81" s="39">
        <v>42614</v>
      </c>
      <c r="P81" s="161"/>
      <c r="Q81" s="161"/>
      <c r="R81" s="54">
        <v>42705</v>
      </c>
      <c r="S81" s="45"/>
      <c r="T81" s="128">
        <f>S81-O81</f>
        <v>-42614</v>
      </c>
      <c r="U81" s="37" t="s">
        <v>64</v>
      </c>
      <c r="V81" s="37"/>
      <c r="W81" s="37" t="s">
        <v>62</v>
      </c>
      <c r="X81" s="37"/>
      <c r="Y81" s="37"/>
      <c r="Z81" s="37"/>
      <c r="AA81" s="37"/>
      <c r="AB81" s="37"/>
      <c r="AC81" s="37"/>
      <c r="AD81" s="37"/>
      <c r="AE81" s="37"/>
      <c r="AF81" s="37"/>
      <c r="AG81" s="37" t="s">
        <v>146</v>
      </c>
      <c r="AH81" s="72" t="s">
        <v>378</v>
      </c>
      <c r="AI81" s="72" t="s">
        <v>208</v>
      </c>
      <c r="AJ81" s="37" t="s">
        <v>255</v>
      </c>
      <c r="AK81" s="37"/>
      <c r="AL81" s="68">
        <v>1</v>
      </c>
      <c r="AM81" s="37"/>
      <c r="AN81" s="37"/>
      <c r="AO81" s="37" t="str">
        <f t="shared" si="9"/>
        <v>Effective</v>
      </c>
      <c r="AP81" s="83">
        <v>1</v>
      </c>
      <c r="AQ81" s="72"/>
      <c r="AR81" s="72"/>
      <c r="AS81" s="72" t="str">
        <f t="shared" si="7"/>
        <v>Make</v>
      </c>
      <c r="AT81" s="37"/>
      <c r="AU81" s="37"/>
      <c r="AV81" s="85"/>
      <c r="AW81" s="77" t="s">
        <v>266</v>
      </c>
    </row>
    <row r="82" spans="1:49" ht="12.75">
      <c r="A82" s="40">
        <v>2016</v>
      </c>
      <c r="B82" s="63" t="s">
        <v>107</v>
      </c>
      <c r="C82" s="37"/>
      <c r="D82" s="37"/>
      <c r="E82" s="42" t="s">
        <v>42</v>
      </c>
      <c r="F82" s="37"/>
      <c r="G82" s="37"/>
      <c r="H82" s="37"/>
      <c r="I82" s="37"/>
      <c r="J82" s="37">
        <v>1</v>
      </c>
      <c r="K82" s="37"/>
      <c r="L82" s="37" t="str">
        <f t="shared" si="8"/>
        <v>M2</v>
      </c>
      <c r="M82" s="37" t="s">
        <v>248</v>
      </c>
      <c r="N82" s="37"/>
      <c r="O82" s="39">
        <v>42537</v>
      </c>
      <c r="P82" s="161"/>
      <c r="Q82" s="161"/>
      <c r="R82" s="39">
        <v>42705</v>
      </c>
      <c r="S82" s="39"/>
      <c r="T82" s="128"/>
      <c r="U82" s="37" t="s">
        <v>64</v>
      </c>
      <c r="V82" s="37"/>
      <c r="W82" s="37" t="s">
        <v>26</v>
      </c>
      <c r="X82" s="37"/>
      <c r="Y82" s="37"/>
      <c r="Z82" s="37"/>
      <c r="AA82" s="37"/>
      <c r="AB82" s="37"/>
      <c r="AC82" s="37"/>
      <c r="AD82" s="37"/>
      <c r="AE82" s="37"/>
      <c r="AF82" s="37"/>
      <c r="AG82" s="37" t="s">
        <v>185</v>
      </c>
      <c r="AH82" s="72" t="s">
        <v>379</v>
      </c>
      <c r="AI82" s="72" t="s">
        <v>207</v>
      </c>
      <c r="AJ82" s="37" t="s">
        <v>255</v>
      </c>
      <c r="AK82" s="68">
        <v>1</v>
      </c>
      <c r="AL82" s="37"/>
      <c r="AM82" s="37"/>
      <c r="AN82" s="37"/>
      <c r="AO82" s="37" t="str">
        <f t="shared" si="9"/>
        <v>Efficiency</v>
      </c>
      <c r="AP82" s="83">
        <v>1</v>
      </c>
      <c r="AQ82" s="72"/>
      <c r="AR82" s="72"/>
      <c r="AS82" s="72" t="str">
        <f t="shared" si="7"/>
        <v>Make</v>
      </c>
      <c r="AT82" s="37"/>
      <c r="AU82" s="37"/>
      <c r="AV82" s="85"/>
      <c r="AW82" s="77" t="s">
        <v>283</v>
      </c>
    </row>
    <row r="83" spans="1:49">
      <c r="A83" s="127">
        <v>2016</v>
      </c>
      <c r="B83" s="181" t="s">
        <v>114</v>
      </c>
      <c r="C83" s="72"/>
      <c r="D83" s="72"/>
      <c r="E83" s="182" t="s">
        <v>2</v>
      </c>
      <c r="F83" s="72"/>
      <c r="G83" s="72" t="s">
        <v>383</v>
      </c>
      <c r="H83" s="72"/>
      <c r="I83" s="72">
        <v>1</v>
      </c>
      <c r="J83" s="72"/>
      <c r="K83" s="72"/>
      <c r="L83" s="72" t="str">
        <f t="shared" si="8"/>
        <v>M1</v>
      </c>
      <c r="M83" s="72" t="s">
        <v>248</v>
      </c>
      <c r="N83" s="72"/>
      <c r="O83" s="177">
        <v>42370</v>
      </c>
      <c r="P83" s="170"/>
      <c r="Q83" s="170"/>
      <c r="R83" s="161">
        <v>42705</v>
      </c>
      <c r="S83" s="72"/>
      <c r="T83" s="179"/>
      <c r="U83" s="37"/>
      <c r="V83" s="37"/>
      <c r="W83" s="72" t="s">
        <v>40</v>
      </c>
      <c r="X83" s="178"/>
      <c r="Y83" s="37"/>
      <c r="Z83" s="37"/>
      <c r="AA83" s="37"/>
      <c r="AB83" s="72"/>
      <c r="AC83" s="72"/>
      <c r="AD83" s="72"/>
      <c r="AE83" s="72"/>
      <c r="AF83" s="72" t="s">
        <v>142</v>
      </c>
      <c r="AG83" s="72" t="s">
        <v>146</v>
      </c>
      <c r="AH83" s="72" t="s">
        <v>378</v>
      </c>
      <c r="AI83" s="72" t="s">
        <v>208</v>
      </c>
      <c r="AJ83" s="72" t="s">
        <v>255</v>
      </c>
      <c r="AK83" s="171"/>
      <c r="AL83" s="72"/>
      <c r="AM83" s="73">
        <v>1</v>
      </c>
      <c r="AN83" s="72"/>
      <c r="AO83" s="72" t="str">
        <f t="shared" si="9"/>
        <v>Flexible</v>
      </c>
      <c r="AP83" s="72"/>
      <c r="AQ83" s="83">
        <v>1</v>
      </c>
      <c r="AR83" s="72"/>
      <c r="AS83" s="72" t="str">
        <f t="shared" si="7"/>
        <v>Modify</v>
      </c>
      <c r="AT83" s="72"/>
      <c r="AU83" s="72" t="s">
        <v>178</v>
      </c>
      <c r="AV83" s="91"/>
      <c r="AW83" s="91"/>
    </row>
    <row r="84" spans="1:49" ht="12.75">
      <c r="A84" s="127">
        <v>2016</v>
      </c>
      <c r="B84" s="181" t="s">
        <v>102</v>
      </c>
      <c r="C84" s="72"/>
      <c r="D84" s="72"/>
      <c r="E84" s="182" t="s">
        <v>2</v>
      </c>
      <c r="F84" s="72"/>
      <c r="G84" s="72" t="s">
        <v>383</v>
      </c>
      <c r="H84" s="72"/>
      <c r="I84" s="72"/>
      <c r="J84" s="72">
        <v>1</v>
      </c>
      <c r="K84" s="72"/>
      <c r="L84" s="72" t="str">
        <f t="shared" si="8"/>
        <v>M2</v>
      </c>
      <c r="M84" s="72" t="s">
        <v>248</v>
      </c>
      <c r="N84" s="72"/>
      <c r="O84" s="260">
        <v>42401</v>
      </c>
      <c r="P84" s="167"/>
      <c r="Q84" s="167"/>
      <c r="R84" s="167">
        <v>42736</v>
      </c>
      <c r="S84" s="261"/>
      <c r="T84" s="179"/>
      <c r="U84" s="12" t="s">
        <v>9</v>
      </c>
      <c r="V84" s="12" t="s">
        <v>170</v>
      </c>
      <c r="W84" s="72" t="s">
        <v>75</v>
      </c>
      <c r="X84" s="178"/>
      <c r="Y84" s="37"/>
      <c r="Z84" s="37"/>
      <c r="AA84" s="37"/>
      <c r="AB84" s="74">
        <v>4.0999999999999996</v>
      </c>
      <c r="AC84" s="91"/>
      <c r="AD84" s="74" t="s">
        <v>172</v>
      </c>
      <c r="AE84" s="72"/>
      <c r="AF84" s="91"/>
      <c r="AG84" s="72" t="s">
        <v>146</v>
      </c>
      <c r="AH84" s="72" t="s">
        <v>378</v>
      </c>
      <c r="AI84" s="72" t="s">
        <v>208</v>
      </c>
      <c r="AJ84" s="74" t="s">
        <v>255</v>
      </c>
      <c r="AK84" s="91"/>
      <c r="AL84" s="91"/>
      <c r="AM84" s="262">
        <v>1</v>
      </c>
      <c r="AN84" s="91"/>
      <c r="AO84" s="72" t="str">
        <f t="shared" si="9"/>
        <v>Flexible</v>
      </c>
      <c r="AP84" s="72"/>
      <c r="AQ84" s="83">
        <v>1</v>
      </c>
      <c r="AR84" s="72"/>
      <c r="AS84" s="72" t="str">
        <f t="shared" si="7"/>
        <v>Modify</v>
      </c>
      <c r="AT84" s="74" t="s">
        <v>4</v>
      </c>
      <c r="AU84" s="91" t="s">
        <v>209</v>
      </c>
      <c r="AV84" s="91" t="s">
        <v>245</v>
      </c>
      <c r="AW84" s="77" t="s">
        <v>279</v>
      </c>
    </row>
    <row r="85" spans="1:49" ht="36">
      <c r="A85" s="127">
        <v>2016</v>
      </c>
      <c r="B85" s="181" t="s">
        <v>110</v>
      </c>
      <c r="C85" s="72"/>
      <c r="D85" s="72"/>
      <c r="E85" s="182" t="s">
        <v>13</v>
      </c>
      <c r="F85" s="72"/>
      <c r="G85" s="72" t="s">
        <v>383</v>
      </c>
      <c r="H85" s="72"/>
      <c r="I85" s="72"/>
      <c r="J85" s="72">
        <v>1</v>
      </c>
      <c r="K85" s="72"/>
      <c r="L85" s="72" t="str">
        <f t="shared" si="8"/>
        <v>M2</v>
      </c>
      <c r="M85" s="72" t="s">
        <v>248</v>
      </c>
      <c r="N85" s="72"/>
      <c r="O85" s="176">
        <v>42583</v>
      </c>
      <c r="P85" s="169"/>
      <c r="Q85" s="169"/>
      <c r="R85" s="169">
        <v>42736</v>
      </c>
      <c r="S85" s="161"/>
      <c r="T85" s="257"/>
      <c r="U85" s="37" t="s">
        <v>140</v>
      </c>
      <c r="V85" s="37"/>
      <c r="W85" s="72" t="s">
        <v>111</v>
      </c>
      <c r="X85" s="178"/>
      <c r="Y85" s="37"/>
      <c r="Z85" s="37"/>
      <c r="AA85" s="37"/>
      <c r="AB85" s="184">
        <v>0.93</v>
      </c>
      <c r="AC85" s="72" t="s">
        <v>199</v>
      </c>
      <c r="AD85" s="72" t="s">
        <v>172</v>
      </c>
      <c r="AE85" s="72"/>
      <c r="AF85" s="72"/>
      <c r="AG85" s="72" t="s">
        <v>185</v>
      </c>
      <c r="AH85" s="72" t="s">
        <v>379</v>
      </c>
      <c r="AI85" s="72" t="s">
        <v>207</v>
      </c>
      <c r="AJ85" s="72" t="s">
        <v>255</v>
      </c>
      <c r="AK85" s="72"/>
      <c r="AL85" s="73">
        <v>1</v>
      </c>
      <c r="AM85" s="72"/>
      <c r="AN85" s="72"/>
      <c r="AO85" s="72" t="str">
        <f t="shared" si="9"/>
        <v>Effective</v>
      </c>
      <c r="AP85" s="72"/>
      <c r="AQ85" s="83">
        <v>1</v>
      </c>
      <c r="AR85" s="72"/>
      <c r="AS85" s="72" t="str">
        <f t="shared" si="7"/>
        <v>Modify</v>
      </c>
      <c r="AT85" s="72" t="s">
        <v>144</v>
      </c>
      <c r="AU85" s="72" t="s">
        <v>167</v>
      </c>
      <c r="AV85" s="185" t="s">
        <v>200</v>
      </c>
      <c r="AW85" s="91"/>
    </row>
    <row r="86" spans="1:49">
      <c r="A86" s="127">
        <v>2016</v>
      </c>
      <c r="B86" s="181" t="s">
        <v>112</v>
      </c>
      <c r="C86" s="72"/>
      <c r="D86" s="72"/>
      <c r="E86" s="182" t="s">
        <v>46</v>
      </c>
      <c r="F86" s="72"/>
      <c r="G86" s="72"/>
      <c r="H86" s="72"/>
      <c r="I86" s="72"/>
      <c r="J86" s="72">
        <v>1</v>
      </c>
      <c r="K86" s="72"/>
      <c r="L86" s="125" t="str">
        <f t="shared" si="8"/>
        <v>M2</v>
      </c>
      <c r="M86" s="125" t="s">
        <v>248</v>
      </c>
      <c r="N86" s="125"/>
      <c r="O86" s="177">
        <v>42644</v>
      </c>
      <c r="P86" s="170"/>
      <c r="Q86" s="170"/>
      <c r="R86" s="170">
        <v>42826</v>
      </c>
      <c r="S86" s="125"/>
      <c r="T86" s="257"/>
      <c r="U86" s="32" t="s">
        <v>213</v>
      </c>
      <c r="V86" s="32"/>
      <c r="W86" s="125" t="s">
        <v>47</v>
      </c>
      <c r="X86" s="180"/>
      <c r="Y86" s="32"/>
      <c r="Z86" s="32"/>
      <c r="AA86" s="32"/>
      <c r="AB86" s="186"/>
      <c r="AC86" s="125"/>
      <c r="AD86" s="125" t="s">
        <v>125</v>
      </c>
      <c r="AE86" s="125"/>
      <c r="AF86" s="125"/>
      <c r="AG86" s="125" t="s">
        <v>185</v>
      </c>
      <c r="AH86" s="125" t="s">
        <v>378</v>
      </c>
      <c r="AI86" s="125" t="s">
        <v>207</v>
      </c>
      <c r="AJ86" s="125" t="s">
        <v>255</v>
      </c>
      <c r="AK86" s="125"/>
      <c r="AL86" s="125"/>
      <c r="AM86" s="187">
        <v>1</v>
      </c>
      <c r="AN86" s="125"/>
      <c r="AO86" s="72" t="str">
        <f t="shared" si="9"/>
        <v>Flexible</v>
      </c>
      <c r="AP86" s="72"/>
      <c r="AQ86" s="83">
        <v>1</v>
      </c>
      <c r="AR86" s="72"/>
      <c r="AS86" s="72" t="str">
        <f t="shared" si="7"/>
        <v>Modify</v>
      </c>
      <c r="AT86" s="125"/>
      <c r="AU86" s="125" t="s">
        <v>223</v>
      </c>
      <c r="AV86" s="188" t="s">
        <v>224</v>
      </c>
      <c r="AW86" s="91"/>
    </row>
    <row r="87" spans="1:49">
      <c r="A87" s="127">
        <v>2016</v>
      </c>
      <c r="B87" s="181" t="s">
        <v>408</v>
      </c>
      <c r="C87" s="72"/>
      <c r="D87" s="72"/>
      <c r="E87" s="182"/>
      <c r="F87" s="72"/>
      <c r="G87" s="72"/>
      <c r="H87" s="72"/>
      <c r="I87" s="72"/>
      <c r="J87" s="72"/>
      <c r="K87" s="72"/>
      <c r="L87" s="72" t="s">
        <v>137</v>
      </c>
      <c r="M87" s="72" t="s">
        <v>247</v>
      </c>
      <c r="N87" s="72" t="s">
        <v>5</v>
      </c>
      <c r="O87" s="177" t="s">
        <v>459</v>
      </c>
      <c r="P87" s="170" t="s">
        <v>5</v>
      </c>
      <c r="Q87" s="170"/>
      <c r="R87" s="161">
        <v>42401</v>
      </c>
      <c r="S87" s="161">
        <v>42401</v>
      </c>
      <c r="T87" s="179"/>
      <c r="U87" s="37"/>
      <c r="V87" s="37"/>
      <c r="W87" s="72" t="s">
        <v>47</v>
      </c>
      <c r="X87" s="178"/>
      <c r="Y87" s="37"/>
      <c r="Z87" s="37"/>
      <c r="AA87" s="37"/>
      <c r="AB87" s="72"/>
      <c r="AC87" s="72"/>
      <c r="AD87" s="72"/>
      <c r="AE87" s="72"/>
      <c r="AF87" s="72"/>
      <c r="AG87" s="72" t="s">
        <v>146</v>
      </c>
      <c r="AH87" s="72" t="s">
        <v>378</v>
      </c>
      <c r="AI87" s="72" t="s">
        <v>208</v>
      </c>
      <c r="AJ87" s="37" t="s">
        <v>255</v>
      </c>
      <c r="AK87" s="171"/>
      <c r="AL87" s="72"/>
      <c r="AM87" s="73"/>
      <c r="AN87" s="72"/>
      <c r="AO87" s="72"/>
      <c r="AP87" s="72"/>
      <c r="AQ87" s="83">
        <v>1</v>
      </c>
      <c r="AR87" s="72"/>
      <c r="AS87" s="72" t="str">
        <f t="shared" si="7"/>
        <v>Modify</v>
      </c>
      <c r="AT87" s="72"/>
      <c r="AU87" s="72"/>
      <c r="AV87" s="91"/>
      <c r="AW87" s="91"/>
    </row>
    <row r="88" spans="1:49">
      <c r="A88" s="127">
        <v>2016</v>
      </c>
      <c r="B88" s="181" t="s">
        <v>409</v>
      </c>
      <c r="C88" s="72"/>
      <c r="D88" s="72"/>
      <c r="E88" s="182"/>
      <c r="F88" s="72"/>
      <c r="G88" s="72"/>
      <c r="H88" s="72" t="s">
        <v>23</v>
      </c>
      <c r="I88" s="72"/>
      <c r="J88" s="72"/>
      <c r="K88" s="72"/>
      <c r="L88" s="72" t="s">
        <v>138</v>
      </c>
      <c r="M88" s="72" t="s">
        <v>247</v>
      </c>
      <c r="N88" s="72" t="s">
        <v>5</v>
      </c>
      <c r="O88" s="177">
        <v>42491</v>
      </c>
      <c r="P88" s="170" t="s">
        <v>5</v>
      </c>
      <c r="Q88" s="170" t="s">
        <v>23</v>
      </c>
      <c r="R88" s="161">
        <v>42583</v>
      </c>
      <c r="S88" s="170">
        <v>42583</v>
      </c>
      <c r="T88" s="179"/>
      <c r="U88" s="37"/>
      <c r="V88" s="37"/>
      <c r="W88" s="72" t="s">
        <v>111</v>
      </c>
      <c r="X88" s="178"/>
      <c r="Y88" s="37"/>
      <c r="Z88" s="37"/>
      <c r="AA88" s="37"/>
      <c r="AB88" s="72"/>
      <c r="AC88" s="72"/>
      <c r="AD88" s="72"/>
      <c r="AE88" s="72"/>
      <c r="AF88" s="72"/>
      <c r="AG88" s="72" t="s">
        <v>185</v>
      </c>
      <c r="AH88" s="72" t="s">
        <v>378</v>
      </c>
      <c r="AI88" s="72" t="s">
        <v>207</v>
      </c>
      <c r="AJ88" s="72" t="s">
        <v>255</v>
      </c>
      <c r="AK88" s="171"/>
      <c r="AL88" s="72"/>
      <c r="AM88" s="73"/>
      <c r="AN88" s="72"/>
      <c r="AO88" s="72"/>
      <c r="AP88" s="72"/>
      <c r="AQ88" s="83">
        <v>1</v>
      </c>
      <c r="AR88" s="72"/>
      <c r="AS88" s="72" t="str">
        <f t="shared" si="7"/>
        <v>Modify</v>
      </c>
      <c r="AT88" s="72"/>
      <c r="AU88" s="72"/>
      <c r="AV88" s="91"/>
      <c r="AW88" s="91"/>
    </row>
    <row r="89" spans="1:49">
      <c r="A89" s="72">
        <v>2016</v>
      </c>
      <c r="B89" s="183" t="s">
        <v>469</v>
      </c>
      <c r="C89" s="72"/>
      <c r="D89" s="72"/>
      <c r="E89" s="72"/>
      <c r="F89" s="72"/>
      <c r="G89" s="72"/>
      <c r="H89" s="72" t="s">
        <v>23</v>
      </c>
      <c r="I89" s="72"/>
      <c r="J89" s="72"/>
      <c r="K89" s="72"/>
      <c r="L89" s="72" t="s">
        <v>137</v>
      </c>
      <c r="M89" s="72" t="s">
        <v>248</v>
      </c>
      <c r="N89" s="72"/>
      <c r="O89" s="161">
        <v>42430</v>
      </c>
      <c r="P89" s="72"/>
      <c r="Q89" s="72"/>
      <c r="R89" s="161">
        <v>42583</v>
      </c>
      <c r="S89" s="161"/>
      <c r="W89" s="72" t="s">
        <v>58</v>
      </c>
      <c r="X89" s="72"/>
      <c r="Y89" s="72"/>
      <c r="Z89" s="72"/>
      <c r="AA89" s="72"/>
      <c r="AB89" s="72"/>
      <c r="AC89" s="72"/>
      <c r="AD89" s="72"/>
      <c r="AE89" s="72"/>
      <c r="AF89" s="72"/>
      <c r="AG89" s="72" t="s">
        <v>185</v>
      </c>
      <c r="AH89" s="72"/>
      <c r="AI89" s="72" t="s">
        <v>207</v>
      </c>
      <c r="AJ89" s="72"/>
      <c r="AK89" s="72"/>
      <c r="AL89" s="72"/>
      <c r="AM89" s="72"/>
      <c r="AN89" s="72"/>
      <c r="AO89" s="72"/>
      <c r="AP89" s="83">
        <v>1</v>
      </c>
      <c r="AQ89" s="72"/>
      <c r="AR89" s="72"/>
      <c r="AS89" s="72" t="str">
        <f t="shared" si="7"/>
        <v>Make</v>
      </c>
      <c r="AT89" s="72"/>
      <c r="AU89" s="72"/>
      <c r="AV89" s="91"/>
      <c r="AW89" s="91"/>
    </row>
    <row r="101" spans="5:5">
      <c r="E101" s="58" t="s">
        <v>545</v>
      </c>
    </row>
  </sheetData>
  <autoFilter ref="A1:AW89">
    <filterColumn colId="0">
      <filters>
        <filter val="2016"/>
      </filters>
    </filterColumn>
    <sortState ref="A2:AW89">
      <sortCondition ref="A2"/>
    </sortState>
  </autoFilter>
  <sortState ref="A32:AW88">
    <sortCondition ref="R1"/>
  </sortState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00"/>
  </sheetPr>
  <dimension ref="A1:O47"/>
  <sheetViews>
    <sheetView topLeftCell="E1" zoomScale="90" zoomScaleNormal="90" workbookViewId="0">
      <selection activeCell="S34" sqref="S34"/>
    </sheetView>
  </sheetViews>
  <sheetFormatPr defaultColWidth="9" defaultRowHeight="12.75"/>
  <cols>
    <col min="1" max="1" width="28.140625" style="143" bestFit="1" customWidth="1"/>
    <col min="2" max="2" width="9" style="144" bestFit="1" customWidth="1"/>
    <col min="3" max="3" width="17" style="144" bestFit="1" customWidth="1"/>
    <col min="4" max="4" width="12" style="143" bestFit="1" customWidth="1"/>
    <col min="5" max="5" width="22.42578125" style="143" customWidth="1"/>
    <col min="6" max="6" width="16.7109375" style="143" customWidth="1"/>
    <col min="7" max="8" width="16.28515625" style="143" customWidth="1"/>
    <col min="9" max="10" width="12" style="143" customWidth="1"/>
    <col min="11" max="11" width="29" style="143" bestFit="1" customWidth="1"/>
    <col min="12" max="15" width="10.5703125" style="143" customWidth="1"/>
    <col min="16" max="16384" width="9" style="143"/>
  </cols>
  <sheetData>
    <row r="1" spans="1:15" s="144" customFormat="1" ht="15">
      <c r="A1" s="150" t="s">
        <v>417</v>
      </c>
      <c r="B1" s="150" t="s">
        <v>115</v>
      </c>
      <c r="C1" s="150" t="s">
        <v>450</v>
      </c>
      <c r="E1" s="16" t="s">
        <v>451</v>
      </c>
      <c r="F1" s="16" t="s">
        <v>159</v>
      </c>
      <c r="G1"/>
      <c r="H1"/>
      <c r="I1"/>
      <c r="J1"/>
      <c r="K1"/>
    </row>
    <row r="2" spans="1:15" ht="15">
      <c r="A2" s="149" t="s">
        <v>355</v>
      </c>
      <c r="B2" s="151">
        <v>2006</v>
      </c>
      <c r="C2" s="151" t="s">
        <v>391</v>
      </c>
      <c r="E2" s="16" t="s">
        <v>162</v>
      </c>
      <c r="F2" t="s">
        <v>389</v>
      </c>
      <c r="G2" t="s">
        <v>390</v>
      </c>
      <c r="H2" t="s">
        <v>391</v>
      </c>
      <c r="I2" t="s">
        <v>161</v>
      </c>
      <c r="J2"/>
      <c r="K2"/>
      <c r="L2" s="145">
        <v>2013</v>
      </c>
      <c r="M2" s="145">
        <v>2014</v>
      </c>
      <c r="N2" s="145">
        <v>2015</v>
      </c>
      <c r="O2" s="145">
        <v>2016</v>
      </c>
    </row>
    <row r="3" spans="1:15" ht="15">
      <c r="A3" s="149" t="s">
        <v>356</v>
      </c>
      <c r="B3" s="151">
        <v>2006</v>
      </c>
      <c r="C3" s="151" t="s">
        <v>390</v>
      </c>
      <c r="E3" s="17">
        <v>2006</v>
      </c>
      <c r="F3" s="18">
        <v>1</v>
      </c>
      <c r="G3" s="18">
        <v>2</v>
      </c>
      <c r="H3" s="18">
        <v>3</v>
      </c>
      <c r="I3" s="18">
        <v>6</v>
      </c>
      <c r="J3"/>
      <c r="K3" s="146" t="s">
        <v>389</v>
      </c>
      <c r="L3" s="144">
        <v>6</v>
      </c>
      <c r="M3" s="144">
        <v>6</v>
      </c>
      <c r="N3" s="144">
        <f>SUM(F3:F12)</f>
        <v>8</v>
      </c>
      <c r="O3" s="144">
        <f>SUM(F2:F13)</f>
        <v>9</v>
      </c>
    </row>
    <row r="4" spans="1:15" ht="15">
      <c r="A4" s="149" t="s">
        <v>418</v>
      </c>
      <c r="B4" s="151">
        <v>2006</v>
      </c>
      <c r="C4" s="151" t="s">
        <v>390</v>
      </c>
      <c r="E4" s="17">
        <v>2007</v>
      </c>
      <c r="F4" s="18"/>
      <c r="G4" s="18">
        <v>2</v>
      </c>
      <c r="H4" s="18"/>
      <c r="I4" s="18">
        <v>2</v>
      </c>
      <c r="J4"/>
      <c r="K4" s="146" t="s">
        <v>390</v>
      </c>
      <c r="L4" s="144">
        <f>SUM(G3:G10)</f>
        <v>15</v>
      </c>
      <c r="M4" s="144">
        <f>SUM(G3:G11)</f>
        <v>16</v>
      </c>
      <c r="N4" s="144">
        <f>SUM(G3:G12)</f>
        <v>20</v>
      </c>
      <c r="O4" s="144">
        <f>SUM(G3:G13)</f>
        <v>22</v>
      </c>
    </row>
    <row r="5" spans="1:15" ht="15" hidden="1">
      <c r="A5" s="149" t="s">
        <v>357</v>
      </c>
      <c r="B5" s="151">
        <v>2006</v>
      </c>
      <c r="C5" s="151" t="s">
        <v>389</v>
      </c>
      <c r="E5" s="17">
        <v>2008</v>
      </c>
      <c r="F5" s="18">
        <v>1</v>
      </c>
      <c r="G5" s="18">
        <v>2</v>
      </c>
      <c r="H5" s="18"/>
      <c r="I5" s="18">
        <v>3</v>
      </c>
      <c r="J5"/>
      <c r="K5" s="146" t="s">
        <v>391</v>
      </c>
      <c r="L5" s="144">
        <f>SUM(H3:H10)</f>
        <v>4</v>
      </c>
      <c r="M5" s="144">
        <f>SUM(H3:H11)</f>
        <v>5</v>
      </c>
      <c r="N5" s="144">
        <f>SUM(H3:H12)</f>
        <v>9</v>
      </c>
      <c r="O5" s="144">
        <f>SUM(H3:H13)</f>
        <v>12</v>
      </c>
    </row>
    <row r="6" spans="1:15" ht="15">
      <c r="A6" s="149" t="s">
        <v>329</v>
      </c>
      <c r="B6" s="151">
        <v>2006</v>
      </c>
      <c r="C6" s="151" t="s">
        <v>391</v>
      </c>
      <c r="E6" s="17">
        <v>2009</v>
      </c>
      <c r="F6" s="18"/>
      <c r="G6" s="18">
        <v>2</v>
      </c>
      <c r="H6" s="18"/>
      <c r="I6" s="18">
        <v>2</v>
      </c>
      <c r="J6"/>
      <c r="K6" s="145" t="s">
        <v>416</v>
      </c>
      <c r="L6" s="147">
        <f>SUM(L3:L5)</f>
        <v>25</v>
      </c>
      <c r="M6" s="147">
        <f t="shared" ref="M6:O6" si="0">SUM(M3:M5)</f>
        <v>27</v>
      </c>
      <c r="N6" s="147">
        <f t="shared" si="0"/>
        <v>37</v>
      </c>
      <c r="O6" s="147">
        <f t="shared" si="0"/>
        <v>43</v>
      </c>
    </row>
    <row r="7" spans="1:15" ht="15">
      <c r="A7" s="149" t="s">
        <v>434</v>
      </c>
      <c r="B7" s="151">
        <v>2006</v>
      </c>
      <c r="C7" s="151" t="s">
        <v>391</v>
      </c>
      <c r="E7" s="17">
        <v>2010</v>
      </c>
      <c r="F7" s="18">
        <v>3</v>
      </c>
      <c r="G7" s="18">
        <v>2</v>
      </c>
      <c r="H7" s="18"/>
      <c r="I7" s="18">
        <v>5</v>
      </c>
      <c r="J7"/>
      <c r="K7" s="146" t="s">
        <v>452</v>
      </c>
      <c r="L7" s="148">
        <f>L3/$L$6</f>
        <v>0.24</v>
      </c>
      <c r="M7" s="148">
        <f>M3/$M$6</f>
        <v>0.22222222222222221</v>
      </c>
      <c r="N7" s="148">
        <f>N3/$N$6</f>
        <v>0.21621621621621623</v>
      </c>
      <c r="O7" s="148">
        <f>O3/$O$6</f>
        <v>0.20930232558139536</v>
      </c>
    </row>
    <row r="8" spans="1:15" ht="15">
      <c r="A8" s="149" t="s">
        <v>430</v>
      </c>
      <c r="B8" s="151">
        <v>2007</v>
      </c>
      <c r="C8" s="151" t="s">
        <v>390</v>
      </c>
      <c r="E8" s="17">
        <v>2011</v>
      </c>
      <c r="F8" s="18">
        <v>1</v>
      </c>
      <c r="G8" s="18">
        <v>1</v>
      </c>
      <c r="H8" s="18"/>
      <c r="I8" s="18">
        <v>2</v>
      </c>
      <c r="J8"/>
      <c r="K8" s="146" t="s">
        <v>453</v>
      </c>
      <c r="L8" s="148">
        <f t="shared" ref="L8:L9" si="1">L4/$L$6</f>
        <v>0.6</v>
      </c>
      <c r="M8" s="148">
        <f t="shared" ref="M8:M9" si="2">M4/$M$6</f>
        <v>0.59259259259259256</v>
      </c>
      <c r="N8" s="148">
        <f t="shared" ref="N8:N9" si="3">N4/$N$6</f>
        <v>0.54054054054054057</v>
      </c>
      <c r="O8" s="148">
        <f>O4/$O$6</f>
        <v>0.51162790697674421</v>
      </c>
    </row>
    <row r="9" spans="1:15" ht="15">
      <c r="A9" s="149" t="s">
        <v>425</v>
      </c>
      <c r="B9" s="151">
        <v>2007</v>
      </c>
      <c r="C9" s="151" t="s">
        <v>390</v>
      </c>
      <c r="E9" s="17">
        <v>2012</v>
      </c>
      <c r="F9" s="18"/>
      <c r="G9" s="18">
        <v>2</v>
      </c>
      <c r="H9" s="18"/>
      <c r="I9" s="18">
        <v>2</v>
      </c>
      <c r="J9"/>
      <c r="K9" s="146" t="s">
        <v>454</v>
      </c>
      <c r="L9" s="148">
        <f t="shared" si="1"/>
        <v>0.16</v>
      </c>
      <c r="M9" s="148">
        <f t="shared" si="2"/>
        <v>0.18518518518518517</v>
      </c>
      <c r="N9" s="148">
        <f t="shared" si="3"/>
        <v>0.24324324324324326</v>
      </c>
      <c r="O9" s="148">
        <f t="shared" ref="O9" si="4">O5/$O$6</f>
        <v>0.27906976744186046</v>
      </c>
    </row>
    <row r="10" spans="1:15" ht="15">
      <c r="A10" s="149" t="s">
        <v>444</v>
      </c>
      <c r="B10" s="151">
        <v>2008</v>
      </c>
      <c r="C10" s="151" t="s">
        <v>390</v>
      </c>
      <c r="E10" s="17">
        <v>2013</v>
      </c>
      <c r="F10" s="18"/>
      <c r="G10" s="18">
        <v>2</v>
      </c>
      <c r="H10" s="18">
        <v>1</v>
      </c>
      <c r="I10" s="18">
        <v>3</v>
      </c>
      <c r="J10"/>
      <c r="K10" s="152" t="s">
        <v>457</v>
      </c>
      <c r="L10" s="148">
        <f>L3/L6</f>
        <v>0.24</v>
      </c>
      <c r="M10" s="148">
        <f t="shared" ref="M10:O10" si="5">M3/M6</f>
        <v>0.22222222222222221</v>
      </c>
      <c r="N10" s="148">
        <f t="shared" si="5"/>
        <v>0.21621621621621623</v>
      </c>
      <c r="O10" s="148">
        <f t="shared" si="5"/>
        <v>0.20930232558139536</v>
      </c>
    </row>
    <row r="11" spans="1:15" ht="15" hidden="1">
      <c r="A11" s="149" t="s">
        <v>421</v>
      </c>
      <c r="B11" s="151">
        <v>2008</v>
      </c>
      <c r="C11" s="151" t="s">
        <v>389</v>
      </c>
      <c r="E11" s="17">
        <v>2014</v>
      </c>
      <c r="F11" s="18"/>
      <c r="G11" s="18">
        <v>1</v>
      </c>
      <c r="H11" s="18">
        <v>1</v>
      </c>
      <c r="I11" s="18">
        <v>2</v>
      </c>
      <c r="J11"/>
      <c r="K11" s="152" t="s">
        <v>458</v>
      </c>
      <c r="L11" s="148">
        <f>(L4+L5)/L6</f>
        <v>0.76</v>
      </c>
      <c r="M11" s="148">
        <f t="shared" ref="M11:O11" si="6">(M4+M5)/M6</f>
        <v>0.77777777777777779</v>
      </c>
      <c r="N11" s="148">
        <f t="shared" si="6"/>
        <v>0.78378378378378377</v>
      </c>
      <c r="O11" s="148">
        <f t="shared" si="6"/>
        <v>0.79069767441860461</v>
      </c>
    </row>
    <row r="12" spans="1:15" ht="15">
      <c r="A12" s="149" t="s">
        <v>318</v>
      </c>
      <c r="B12" s="151">
        <v>2008</v>
      </c>
      <c r="C12" s="151" t="s">
        <v>390</v>
      </c>
      <c r="E12" s="17">
        <v>2015</v>
      </c>
      <c r="F12" s="18">
        <v>2</v>
      </c>
      <c r="G12" s="18">
        <v>4</v>
      </c>
      <c r="H12" s="18">
        <v>4</v>
      </c>
      <c r="I12" s="18">
        <v>10</v>
      </c>
      <c r="J12"/>
    </row>
    <row r="13" spans="1:15" ht="15">
      <c r="A13" s="149" t="s">
        <v>428</v>
      </c>
      <c r="B13" s="151">
        <v>2009</v>
      </c>
      <c r="C13" s="151" t="s">
        <v>390</v>
      </c>
      <c r="E13" s="17">
        <v>2016</v>
      </c>
      <c r="F13" s="18">
        <v>1</v>
      </c>
      <c r="G13" s="18">
        <v>2</v>
      </c>
      <c r="H13" s="18">
        <v>3</v>
      </c>
      <c r="I13" s="18">
        <v>6</v>
      </c>
      <c r="J13"/>
    </row>
    <row r="14" spans="1:15" ht="15">
      <c r="A14" s="149" t="s">
        <v>445</v>
      </c>
      <c r="B14" s="151">
        <v>2009</v>
      </c>
      <c r="C14" s="151" t="s">
        <v>390</v>
      </c>
      <c r="E14" s="17" t="s">
        <v>161</v>
      </c>
      <c r="F14" s="18">
        <v>9</v>
      </c>
      <c r="G14" s="18">
        <v>22</v>
      </c>
      <c r="H14" s="18">
        <v>12</v>
      </c>
      <c r="I14" s="18">
        <v>43</v>
      </c>
      <c r="J14"/>
    </row>
    <row r="15" spans="1:15" ht="15" hidden="1">
      <c r="A15" s="149" t="s">
        <v>423</v>
      </c>
      <c r="B15" s="151">
        <v>2010</v>
      </c>
      <c r="C15" s="151" t="s">
        <v>389</v>
      </c>
      <c r="E15"/>
      <c r="F15"/>
      <c r="G15"/>
      <c r="H15"/>
      <c r="I15"/>
      <c r="J15"/>
    </row>
    <row r="16" spans="1:15" ht="15">
      <c r="A16" s="149" t="s">
        <v>436</v>
      </c>
      <c r="B16" s="151">
        <v>2010</v>
      </c>
      <c r="C16" s="151" t="s">
        <v>390</v>
      </c>
      <c r="E16"/>
      <c r="F16"/>
      <c r="G16"/>
      <c r="J16"/>
    </row>
    <row r="17" spans="1:7" ht="15" hidden="1">
      <c r="A17" s="149" t="s">
        <v>446</v>
      </c>
      <c r="B17" s="151">
        <v>2010</v>
      </c>
      <c r="C17" s="151" t="s">
        <v>389</v>
      </c>
      <c r="E17"/>
      <c r="F17"/>
      <c r="G17"/>
    </row>
    <row r="18" spans="1:7" ht="15">
      <c r="A18" s="149" t="s">
        <v>313</v>
      </c>
      <c r="B18" s="151">
        <v>2010</v>
      </c>
      <c r="C18" s="151" t="s">
        <v>390</v>
      </c>
      <c r="E18"/>
      <c r="F18"/>
      <c r="G18"/>
    </row>
    <row r="19" spans="1:7" ht="15" hidden="1">
      <c r="A19" s="149" t="s">
        <v>447</v>
      </c>
      <c r="B19" s="151">
        <v>2010</v>
      </c>
      <c r="C19" s="151" t="s">
        <v>389</v>
      </c>
      <c r="E19"/>
      <c r="F19"/>
    </row>
    <row r="20" spans="1:7" ht="15">
      <c r="A20" s="149" t="s">
        <v>438</v>
      </c>
      <c r="B20" s="151">
        <v>2011</v>
      </c>
      <c r="C20" s="151" t="s">
        <v>390</v>
      </c>
      <c r="E20"/>
      <c r="F20"/>
    </row>
    <row r="21" spans="1:7" ht="15" hidden="1">
      <c r="A21" s="149" t="s">
        <v>306</v>
      </c>
      <c r="B21" s="151">
        <v>2011</v>
      </c>
      <c r="C21" s="151" t="s">
        <v>389</v>
      </c>
      <c r="E21"/>
      <c r="F21"/>
    </row>
    <row r="22" spans="1:7" ht="15">
      <c r="A22" s="149" t="s">
        <v>113</v>
      </c>
      <c r="B22" s="151">
        <v>2012</v>
      </c>
      <c r="C22" s="151" t="s">
        <v>390</v>
      </c>
      <c r="E22"/>
      <c r="F22"/>
    </row>
    <row r="23" spans="1:7" ht="15">
      <c r="A23" s="149" t="s">
        <v>440</v>
      </c>
      <c r="B23" s="151">
        <v>2012</v>
      </c>
      <c r="C23" s="151" t="s">
        <v>390</v>
      </c>
      <c r="E23"/>
      <c r="F23"/>
    </row>
    <row r="24" spans="1:7" ht="15">
      <c r="A24" s="149" t="s">
        <v>424</v>
      </c>
      <c r="B24" s="151">
        <v>2013</v>
      </c>
      <c r="C24" s="151" t="s">
        <v>390</v>
      </c>
      <c r="E24"/>
      <c r="F24"/>
    </row>
    <row r="25" spans="1:7" ht="15">
      <c r="A25" s="149" t="s">
        <v>439</v>
      </c>
      <c r="B25" s="151">
        <v>2013</v>
      </c>
      <c r="C25" s="151" t="s">
        <v>390</v>
      </c>
      <c r="E25"/>
      <c r="F25"/>
    </row>
    <row r="26" spans="1:7" ht="15">
      <c r="A26" s="149" t="s">
        <v>433</v>
      </c>
      <c r="B26" s="151">
        <v>2013</v>
      </c>
      <c r="C26" s="151" t="s">
        <v>391</v>
      </c>
      <c r="E26"/>
      <c r="F26"/>
    </row>
    <row r="27" spans="1:7" ht="15">
      <c r="A27" s="149" t="s">
        <v>432</v>
      </c>
      <c r="B27" s="151">
        <v>2014</v>
      </c>
      <c r="C27" s="151" t="s">
        <v>391</v>
      </c>
      <c r="E27"/>
      <c r="F27"/>
    </row>
    <row r="28" spans="1:7" ht="15">
      <c r="A28" s="149" t="s">
        <v>420</v>
      </c>
      <c r="B28" s="151">
        <v>2014</v>
      </c>
      <c r="C28" s="151" t="s">
        <v>390</v>
      </c>
      <c r="E28"/>
      <c r="F28"/>
    </row>
    <row r="29" spans="1:7" ht="15">
      <c r="A29" s="149" t="s">
        <v>426</v>
      </c>
      <c r="B29" s="151">
        <v>2015</v>
      </c>
      <c r="C29" s="151" t="s">
        <v>390</v>
      </c>
      <c r="E29"/>
      <c r="F29"/>
    </row>
    <row r="30" spans="1:7" ht="15">
      <c r="A30" s="149" t="s">
        <v>441</v>
      </c>
      <c r="B30" s="151">
        <v>2015</v>
      </c>
      <c r="C30" s="151" t="s">
        <v>391</v>
      </c>
      <c r="E30"/>
      <c r="F30"/>
    </row>
    <row r="31" spans="1:7" ht="15">
      <c r="A31" s="149" t="s">
        <v>437</v>
      </c>
      <c r="B31" s="151">
        <v>2015</v>
      </c>
      <c r="C31" s="151" t="s">
        <v>391</v>
      </c>
      <c r="E31"/>
      <c r="F31"/>
    </row>
    <row r="32" spans="1:7" ht="15" hidden="1">
      <c r="A32" s="149" t="s">
        <v>449</v>
      </c>
      <c r="B32" s="151">
        <v>2015</v>
      </c>
      <c r="C32" s="151" t="s">
        <v>389</v>
      </c>
      <c r="E32"/>
      <c r="F32"/>
    </row>
    <row r="33" spans="1:6" ht="15">
      <c r="A33" s="149" t="s">
        <v>442</v>
      </c>
      <c r="B33" s="151">
        <v>2015</v>
      </c>
      <c r="C33" s="151" t="s">
        <v>390</v>
      </c>
      <c r="E33"/>
      <c r="F33"/>
    </row>
    <row r="34" spans="1:6" ht="15">
      <c r="A34" s="149" t="s">
        <v>82</v>
      </c>
      <c r="B34" s="151">
        <v>2015</v>
      </c>
      <c r="C34" s="151" t="s">
        <v>391</v>
      </c>
      <c r="E34"/>
      <c r="F34"/>
    </row>
    <row r="35" spans="1:6" ht="15">
      <c r="A35" s="149" t="s">
        <v>443</v>
      </c>
      <c r="B35" s="151">
        <v>2015</v>
      </c>
      <c r="C35" s="151" t="s">
        <v>391</v>
      </c>
      <c r="E35"/>
      <c r="F35"/>
    </row>
    <row r="36" spans="1:6" ht="15">
      <c r="A36" s="149" t="s">
        <v>79</v>
      </c>
      <c r="B36" s="151">
        <v>2015</v>
      </c>
      <c r="C36" s="151" t="s">
        <v>390</v>
      </c>
      <c r="E36"/>
      <c r="F36"/>
    </row>
    <row r="37" spans="1:6" ht="15">
      <c r="A37" s="149" t="s">
        <v>83</v>
      </c>
      <c r="B37" s="151">
        <v>2015</v>
      </c>
      <c r="C37" s="151" t="s">
        <v>390</v>
      </c>
      <c r="E37"/>
      <c r="F37"/>
    </row>
    <row r="38" spans="1:6" ht="15" hidden="1">
      <c r="A38" s="149" t="s">
        <v>455</v>
      </c>
      <c r="B38" s="151">
        <v>2015</v>
      </c>
      <c r="C38" s="151" t="s">
        <v>389</v>
      </c>
      <c r="E38"/>
      <c r="F38"/>
    </row>
    <row r="39" spans="1:6">
      <c r="A39" s="149" t="s">
        <v>427</v>
      </c>
      <c r="B39" s="151">
        <v>2016</v>
      </c>
      <c r="C39" s="151" t="s">
        <v>391</v>
      </c>
    </row>
    <row r="40" spans="1:6">
      <c r="A40" s="149" t="s">
        <v>429</v>
      </c>
      <c r="B40" s="151">
        <v>2016</v>
      </c>
      <c r="C40" s="151" t="s">
        <v>391</v>
      </c>
    </row>
    <row r="41" spans="1:6">
      <c r="A41" s="149" t="s">
        <v>422</v>
      </c>
      <c r="B41" s="151">
        <v>2016</v>
      </c>
      <c r="C41" s="151" t="s">
        <v>390</v>
      </c>
    </row>
    <row r="42" spans="1:6" hidden="1">
      <c r="A42" s="149" t="s">
        <v>104</v>
      </c>
      <c r="B42" s="151">
        <v>2016</v>
      </c>
      <c r="C42" s="151" t="s">
        <v>389</v>
      </c>
    </row>
    <row r="43" spans="1:6">
      <c r="A43" s="149" t="s">
        <v>419</v>
      </c>
      <c r="B43" s="151">
        <v>2016</v>
      </c>
      <c r="C43" s="151" t="s">
        <v>390</v>
      </c>
    </row>
    <row r="44" spans="1:6">
      <c r="A44" s="149" t="s">
        <v>448</v>
      </c>
      <c r="B44" s="151">
        <v>2016</v>
      </c>
      <c r="C44" s="151" t="s">
        <v>391</v>
      </c>
    </row>
    <row r="45" spans="1:6">
      <c r="A45" s="149" t="s">
        <v>112</v>
      </c>
      <c r="B45" s="151">
        <v>2017</v>
      </c>
      <c r="C45" s="151" t="s">
        <v>391</v>
      </c>
    </row>
    <row r="46" spans="1:6">
      <c r="A46" s="149" t="s">
        <v>431</v>
      </c>
      <c r="B46" s="151">
        <v>2017</v>
      </c>
      <c r="C46" s="151" t="s">
        <v>391</v>
      </c>
    </row>
    <row r="47" spans="1:6" hidden="1">
      <c r="A47" s="143" t="s">
        <v>456</v>
      </c>
    </row>
  </sheetData>
  <autoFilter ref="A1:C47">
    <filterColumn colId="2">
      <filters>
        <filter val="Integral System"/>
        <filter val="Modular System"/>
      </filters>
    </filterColumn>
    <sortState ref="A2:C45">
      <sortCondition ref="B1:B45"/>
    </sortState>
  </autoFilter>
  <pageMargins left="0.7" right="0.7" top="0.75" bottom="0.75" header="0.3" footer="0.3"/>
  <pageSetup paperSize="9"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J149"/>
  <sheetViews>
    <sheetView topLeftCell="N1" zoomScale="80" zoomScaleNormal="80" workbookViewId="0">
      <pane xSplit="1" ySplit="2" topLeftCell="AG3" activePane="bottomRight" state="frozen"/>
      <selection activeCell="N1" sqref="N1"/>
      <selection pane="topRight" activeCell="O1" sqref="O1"/>
      <selection pane="bottomLeft" activeCell="N3" sqref="N3"/>
      <selection pane="bottomRight" activeCell="AG46" sqref="AG46"/>
    </sheetView>
  </sheetViews>
  <sheetFormatPr defaultColWidth="79.5703125" defaultRowHeight="12"/>
  <cols>
    <col min="1" max="1" width="26.7109375" style="92" hidden="1" customWidth="1"/>
    <col min="2" max="2" width="14.140625" style="92" hidden="1" customWidth="1"/>
    <col min="3" max="5" width="14.42578125" style="92" hidden="1" customWidth="1"/>
    <col min="6" max="7" width="53.7109375" style="92" hidden="1" customWidth="1"/>
    <col min="8" max="8" width="54.42578125" style="94" hidden="1" customWidth="1"/>
    <col min="9" max="11" width="58" style="92" hidden="1" customWidth="1"/>
    <col min="12" max="13" width="15.5703125" style="92" customWidth="1"/>
    <col min="14" max="14" width="58" style="92" bestFit="1" customWidth="1"/>
    <col min="15" max="15" width="23.42578125" style="138" customWidth="1"/>
    <col min="16" max="16" width="21.42578125" style="129" bestFit="1" customWidth="1"/>
    <col min="17" max="17" width="12" style="129" bestFit="1" customWidth="1"/>
    <col min="18" max="18" width="14.42578125" style="129" bestFit="1" customWidth="1"/>
    <col min="19" max="22" width="14.42578125" style="129" customWidth="1"/>
    <col min="23" max="24" width="9.42578125" style="93" hidden="1" customWidth="1"/>
    <col min="25" max="28" width="13.42578125" style="93" hidden="1" customWidth="1"/>
    <col min="29" max="32" width="13.42578125" style="93" bestFit="1" customWidth="1"/>
    <col min="33" max="36" width="13.42578125" style="93" customWidth="1"/>
    <col min="37" max="16384" width="79.5703125" style="92"/>
  </cols>
  <sheetData>
    <row r="1" spans="1:36">
      <c r="A1" s="96"/>
      <c r="B1" s="114">
        <v>2006</v>
      </c>
      <c r="C1" s="114">
        <v>2007</v>
      </c>
      <c r="D1" s="114">
        <v>2008</v>
      </c>
      <c r="E1" s="114">
        <v>2009</v>
      </c>
      <c r="F1" s="114">
        <v>2010</v>
      </c>
      <c r="G1" s="114">
        <v>2011</v>
      </c>
      <c r="H1" s="115">
        <v>2012</v>
      </c>
      <c r="I1" s="114">
        <v>2013</v>
      </c>
      <c r="J1" s="114">
        <v>2014</v>
      </c>
      <c r="K1" s="114">
        <v>2015</v>
      </c>
      <c r="O1" s="138" t="s">
        <v>417</v>
      </c>
      <c r="P1" s="129" t="s">
        <v>392</v>
      </c>
      <c r="Q1" s="129" t="s">
        <v>384</v>
      </c>
      <c r="R1" s="129" t="s">
        <v>386</v>
      </c>
      <c r="S1" s="129" t="s">
        <v>396</v>
      </c>
      <c r="W1" s="114">
        <v>2006</v>
      </c>
      <c r="X1" s="114">
        <v>2007</v>
      </c>
      <c r="Y1" s="114">
        <v>2008</v>
      </c>
      <c r="Z1" s="114">
        <v>2009</v>
      </c>
      <c r="AA1" s="114">
        <v>2010</v>
      </c>
      <c r="AB1" s="114">
        <v>2011</v>
      </c>
      <c r="AC1" s="114">
        <v>2012</v>
      </c>
      <c r="AD1" s="114">
        <v>2013</v>
      </c>
      <c r="AE1" s="114">
        <v>2014</v>
      </c>
      <c r="AF1" s="114">
        <v>2015</v>
      </c>
      <c r="AG1" s="114">
        <v>2016</v>
      </c>
      <c r="AH1" s="114"/>
      <c r="AI1" s="114"/>
      <c r="AJ1" s="114"/>
    </row>
    <row r="2" spans="1:36">
      <c r="A2" s="96"/>
      <c r="B2" s="114"/>
      <c r="C2" s="114"/>
      <c r="D2" s="114"/>
      <c r="E2" s="114"/>
      <c r="F2" s="114"/>
      <c r="G2" s="114"/>
      <c r="H2" s="115"/>
      <c r="I2" s="114"/>
      <c r="J2" s="114"/>
      <c r="K2" s="114"/>
      <c r="N2" s="129" t="s">
        <v>435</v>
      </c>
      <c r="O2" s="138" t="s">
        <v>417</v>
      </c>
      <c r="P2" s="136" t="s">
        <v>389</v>
      </c>
      <c r="Q2" s="136" t="s">
        <v>390</v>
      </c>
      <c r="R2" s="136" t="s">
        <v>391</v>
      </c>
      <c r="S2" s="136" t="s">
        <v>450</v>
      </c>
      <c r="T2" s="129" t="s">
        <v>393</v>
      </c>
      <c r="U2" s="129" t="s">
        <v>394</v>
      </c>
      <c r="V2" s="129" t="s">
        <v>115</v>
      </c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</row>
    <row r="3" spans="1:36">
      <c r="A3" s="96" t="s">
        <v>364</v>
      </c>
      <c r="B3" s="112">
        <f t="shared" ref="B3:K3" si="0">COUNTA(B7:B54)</f>
        <v>8</v>
      </c>
      <c r="C3" s="112">
        <f t="shared" si="0"/>
        <v>12</v>
      </c>
      <c r="D3" s="112">
        <f t="shared" si="0"/>
        <v>22</v>
      </c>
      <c r="E3" s="112">
        <f t="shared" si="0"/>
        <v>24</v>
      </c>
      <c r="F3" s="112">
        <f t="shared" si="0"/>
        <v>34</v>
      </c>
      <c r="G3" s="112">
        <f t="shared" si="0"/>
        <v>42</v>
      </c>
      <c r="H3" s="113">
        <f t="shared" si="0"/>
        <v>42</v>
      </c>
      <c r="I3" s="112">
        <f t="shared" si="0"/>
        <v>37</v>
      </c>
      <c r="J3" s="112">
        <f t="shared" si="0"/>
        <v>34</v>
      </c>
      <c r="K3" s="112">
        <f t="shared" si="0"/>
        <v>33</v>
      </c>
      <c r="N3" s="102" t="s">
        <v>365</v>
      </c>
      <c r="O3" s="130"/>
      <c r="P3" s="130"/>
      <c r="Q3" s="130"/>
      <c r="R3" s="130"/>
      <c r="S3" s="130"/>
      <c r="T3" s="130"/>
      <c r="U3" s="130"/>
      <c r="V3" s="130"/>
      <c r="W3" s="92">
        <f t="shared" ref="W3:AG3" si="1">COUNTIF(W7:W129,"Common")</f>
        <v>6</v>
      </c>
      <c r="X3" s="92">
        <f t="shared" si="1"/>
        <v>9</v>
      </c>
      <c r="Y3" s="92">
        <f t="shared" si="1"/>
        <v>13</v>
      </c>
      <c r="Z3" s="92">
        <f t="shared" si="1"/>
        <v>14</v>
      </c>
      <c r="AA3" s="92">
        <f t="shared" si="1"/>
        <v>19</v>
      </c>
      <c r="AB3" s="92">
        <f t="shared" si="1"/>
        <v>25</v>
      </c>
      <c r="AC3" s="92">
        <f t="shared" si="1"/>
        <v>32</v>
      </c>
      <c r="AD3" s="92">
        <f t="shared" si="1"/>
        <v>38</v>
      </c>
      <c r="AE3" s="92">
        <f t="shared" si="1"/>
        <v>44</v>
      </c>
      <c r="AF3" s="92">
        <f t="shared" si="1"/>
        <v>53</v>
      </c>
      <c r="AG3" s="92">
        <f t="shared" si="1"/>
        <v>55</v>
      </c>
      <c r="AH3" s="92"/>
      <c r="AI3" s="92"/>
      <c r="AJ3" s="92"/>
    </row>
    <row r="4" spans="1:36">
      <c r="A4" s="96" t="s">
        <v>324</v>
      </c>
      <c r="B4" s="112">
        <f t="shared" ref="B4:K4" si="2">COUNTA(B75:B130)</f>
        <v>0</v>
      </c>
      <c r="C4" s="112">
        <f t="shared" si="2"/>
        <v>0</v>
      </c>
      <c r="D4" s="112">
        <f t="shared" si="2"/>
        <v>0</v>
      </c>
      <c r="E4" s="112">
        <f t="shared" si="2"/>
        <v>0</v>
      </c>
      <c r="F4" s="112">
        <f t="shared" si="2"/>
        <v>0</v>
      </c>
      <c r="G4" s="112">
        <f t="shared" si="2"/>
        <v>0</v>
      </c>
      <c r="H4" s="113">
        <f t="shared" si="2"/>
        <v>2</v>
      </c>
      <c r="I4" s="112">
        <f t="shared" si="2"/>
        <v>9</v>
      </c>
      <c r="J4" s="112">
        <f t="shared" si="2"/>
        <v>22</v>
      </c>
      <c r="K4" s="112">
        <f t="shared" si="2"/>
        <v>38</v>
      </c>
      <c r="N4" s="111" t="s">
        <v>363</v>
      </c>
      <c r="O4" s="131"/>
      <c r="P4" s="131"/>
      <c r="Q4" s="131"/>
      <c r="R4" s="131"/>
      <c r="S4" s="131"/>
      <c r="T4" s="131"/>
      <c r="U4" s="131"/>
      <c r="V4" s="131"/>
      <c r="W4" s="92">
        <f t="shared" ref="W4:AG4" si="3">COUNTIF(W7:W129,"Customize")</f>
        <v>2</v>
      </c>
      <c r="X4" s="92">
        <f t="shared" si="3"/>
        <v>3</v>
      </c>
      <c r="Y4" s="92">
        <f t="shared" si="3"/>
        <v>9</v>
      </c>
      <c r="Z4" s="92">
        <f t="shared" si="3"/>
        <v>10</v>
      </c>
      <c r="AA4" s="92">
        <f t="shared" si="3"/>
        <v>15</v>
      </c>
      <c r="AB4" s="92">
        <f t="shared" si="3"/>
        <v>19</v>
      </c>
      <c r="AC4" s="92">
        <f t="shared" si="3"/>
        <v>25</v>
      </c>
      <c r="AD4" s="92">
        <f t="shared" si="3"/>
        <v>27</v>
      </c>
      <c r="AE4" s="92">
        <f t="shared" si="3"/>
        <v>32</v>
      </c>
      <c r="AF4" s="92">
        <f t="shared" si="3"/>
        <v>37</v>
      </c>
      <c r="AG4" s="92">
        <f t="shared" si="3"/>
        <v>37</v>
      </c>
      <c r="AH4" s="92"/>
      <c r="AI4" s="92"/>
      <c r="AJ4" s="92"/>
    </row>
    <row r="5" spans="1:36">
      <c r="A5" s="96" t="s">
        <v>362</v>
      </c>
      <c r="B5" s="112"/>
      <c r="C5" s="112"/>
      <c r="D5" s="112"/>
      <c r="E5" s="112"/>
      <c r="F5" s="112"/>
      <c r="G5" s="112"/>
      <c r="H5" s="113"/>
      <c r="I5" s="112"/>
      <c r="J5" s="112"/>
      <c r="K5" s="112"/>
      <c r="N5" s="102" t="s">
        <v>366</v>
      </c>
      <c r="O5" s="130"/>
      <c r="P5" s="130"/>
      <c r="Q5" s="130"/>
      <c r="R5" s="130"/>
      <c r="S5" s="130"/>
      <c r="T5" s="130"/>
      <c r="U5" s="130"/>
      <c r="V5" s="130"/>
      <c r="W5" s="110">
        <f t="shared" ref="W5:AG5" si="4">W3/SUM(W$3:W$4)</f>
        <v>0.75</v>
      </c>
      <c r="X5" s="110">
        <f t="shared" si="4"/>
        <v>0.75</v>
      </c>
      <c r="Y5" s="110">
        <f t="shared" si="4"/>
        <v>0.59090909090909094</v>
      </c>
      <c r="Z5" s="110">
        <f t="shared" si="4"/>
        <v>0.58333333333333337</v>
      </c>
      <c r="AA5" s="110">
        <f t="shared" si="4"/>
        <v>0.55882352941176472</v>
      </c>
      <c r="AB5" s="110">
        <f t="shared" si="4"/>
        <v>0.56818181818181823</v>
      </c>
      <c r="AC5" s="110">
        <f t="shared" si="4"/>
        <v>0.56140350877192979</v>
      </c>
      <c r="AD5" s="110">
        <f t="shared" si="4"/>
        <v>0.58461538461538465</v>
      </c>
      <c r="AE5" s="110">
        <f t="shared" si="4"/>
        <v>0.57894736842105265</v>
      </c>
      <c r="AF5" s="110">
        <f t="shared" si="4"/>
        <v>0.58888888888888891</v>
      </c>
      <c r="AG5" s="110">
        <f t="shared" si="4"/>
        <v>0.59782608695652173</v>
      </c>
      <c r="AH5" s="110"/>
      <c r="AI5" s="110"/>
      <c r="AJ5" s="110"/>
    </row>
    <row r="6" spans="1:36">
      <c r="A6" s="96" t="s">
        <v>361</v>
      </c>
      <c r="B6" s="112"/>
      <c r="C6" s="112"/>
      <c r="D6" s="112"/>
      <c r="E6" s="112"/>
      <c r="F6" s="112"/>
      <c r="G6" s="112"/>
      <c r="H6" s="113"/>
      <c r="I6" s="112"/>
      <c r="J6" s="112"/>
      <c r="K6" s="112"/>
      <c r="N6" s="111" t="s">
        <v>360</v>
      </c>
      <c r="O6" s="131"/>
      <c r="P6" s="131"/>
      <c r="Q6" s="131"/>
      <c r="R6" s="131"/>
      <c r="S6" s="131"/>
      <c r="T6" s="131"/>
      <c r="U6" s="131"/>
      <c r="V6" s="131"/>
      <c r="W6" s="110">
        <f t="shared" ref="W6:AG6" si="5">W4/SUM(W$3:W$4)</f>
        <v>0.25</v>
      </c>
      <c r="X6" s="110">
        <f t="shared" si="5"/>
        <v>0.25</v>
      </c>
      <c r="Y6" s="110">
        <f t="shared" si="5"/>
        <v>0.40909090909090912</v>
      </c>
      <c r="Z6" s="110">
        <f t="shared" si="5"/>
        <v>0.41666666666666669</v>
      </c>
      <c r="AA6" s="110">
        <f t="shared" si="5"/>
        <v>0.44117647058823528</v>
      </c>
      <c r="AB6" s="110">
        <f t="shared" si="5"/>
        <v>0.43181818181818182</v>
      </c>
      <c r="AC6" s="110">
        <f t="shared" si="5"/>
        <v>0.43859649122807015</v>
      </c>
      <c r="AD6" s="110">
        <f t="shared" si="5"/>
        <v>0.41538461538461541</v>
      </c>
      <c r="AE6" s="110">
        <f t="shared" si="5"/>
        <v>0.42105263157894735</v>
      </c>
      <c r="AF6" s="110">
        <f t="shared" si="5"/>
        <v>0.41111111111111109</v>
      </c>
      <c r="AG6" s="110">
        <f t="shared" si="5"/>
        <v>0.40217391304347827</v>
      </c>
      <c r="AH6" s="110"/>
      <c r="AI6" s="110"/>
      <c r="AJ6" s="110"/>
    </row>
    <row r="7" spans="1:36">
      <c r="A7" s="96" t="s">
        <v>359</v>
      </c>
      <c r="B7" s="97" t="s">
        <v>358</v>
      </c>
      <c r="C7" s="96" t="s">
        <v>358</v>
      </c>
      <c r="D7" s="96" t="s">
        <v>358</v>
      </c>
      <c r="E7" s="96" t="s">
        <v>358</v>
      </c>
      <c r="F7" s="96" t="s">
        <v>358</v>
      </c>
      <c r="G7" s="96" t="s">
        <v>358</v>
      </c>
      <c r="H7" s="97" t="s">
        <v>358</v>
      </c>
      <c r="I7" s="103" t="s">
        <v>358</v>
      </c>
      <c r="J7" s="96" t="s">
        <v>358</v>
      </c>
      <c r="K7" s="96" t="s">
        <v>358</v>
      </c>
      <c r="N7" s="96" t="s">
        <v>385</v>
      </c>
      <c r="O7" s="132" t="s">
        <v>434</v>
      </c>
      <c r="P7" s="132"/>
      <c r="Q7" s="132"/>
      <c r="R7" s="132">
        <v>1</v>
      </c>
      <c r="S7" s="142" t="str">
        <f t="shared" ref="S7:S12" si="6">IF(P7=1,"Individual",IF(Q7=1,"Integral System",IF(R7=1,"Modular System")))</f>
        <v>Modular System</v>
      </c>
      <c r="T7" s="132"/>
      <c r="U7" s="132"/>
      <c r="V7" s="132">
        <v>2006</v>
      </c>
      <c r="W7" s="108" t="s">
        <v>367</v>
      </c>
      <c r="X7" s="108" t="s">
        <v>367</v>
      </c>
      <c r="Y7" s="108" t="s">
        <v>367</v>
      </c>
      <c r="Z7" s="108" t="s">
        <v>367</v>
      </c>
      <c r="AA7" s="108" t="s">
        <v>367</v>
      </c>
      <c r="AB7" s="108" t="s">
        <v>367</v>
      </c>
      <c r="AC7" s="108" t="s">
        <v>367</v>
      </c>
      <c r="AD7" s="108" t="s">
        <v>367</v>
      </c>
      <c r="AE7" s="108" t="s">
        <v>367</v>
      </c>
      <c r="AF7" s="108" t="s">
        <v>367</v>
      </c>
      <c r="AG7" s="108" t="s">
        <v>367</v>
      </c>
      <c r="AH7" s="108"/>
      <c r="AI7" s="108"/>
      <c r="AJ7" s="108"/>
    </row>
    <row r="8" spans="1:36">
      <c r="A8" s="96"/>
      <c r="B8" s="97" t="s">
        <v>357</v>
      </c>
      <c r="C8" s="96" t="s">
        <v>357</v>
      </c>
      <c r="D8" s="96" t="s">
        <v>357</v>
      </c>
      <c r="E8" s="96" t="s">
        <v>357</v>
      </c>
      <c r="F8" s="96" t="s">
        <v>357</v>
      </c>
      <c r="G8" s="96" t="s">
        <v>357</v>
      </c>
      <c r="H8" s="97" t="s">
        <v>357</v>
      </c>
      <c r="I8" s="103" t="s">
        <v>357</v>
      </c>
      <c r="J8" s="96" t="s">
        <v>357</v>
      </c>
      <c r="K8" s="96" t="s">
        <v>357</v>
      </c>
      <c r="N8" s="96" t="s">
        <v>357</v>
      </c>
      <c r="O8" s="132" t="s">
        <v>357</v>
      </c>
      <c r="P8" s="132">
        <v>1</v>
      </c>
      <c r="Q8" s="132"/>
      <c r="R8" s="132"/>
      <c r="S8" s="142" t="str">
        <f t="shared" si="6"/>
        <v>Individual</v>
      </c>
      <c r="T8" s="132"/>
      <c r="U8" s="132"/>
      <c r="V8" s="132">
        <v>2006</v>
      </c>
      <c r="W8" s="108" t="s">
        <v>367</v>
      </c>
      <c r="X8" s="108" t="s">
        <v>367</v>
      </c>
      <c r="Y8" s="108" t="s">
        <v>367</v>
      </c>
      <c r="Z8" s="108" t="s">
        <v>367</v>
      </c>
      <c r="AA8" s="108" t="s">
        <v>367</v>
      </c>
      <c r="AB8" s="108" t="s">
        <v>367</v>
      </c>
      <c r="AC8" s="108" t="s">
        <v>367</v>
      </c>
      <c r="AD8" s="108" t="s">
        <v>367</v>
      </c>
      <c r="AE8" s="108" t="s">
        <v>367</v>
      </c>
      <c r="AF8" s="108" t="s">
        <v>367</v>
      </c>
      <c r="AG8" s="108" t="s">
        <v>367</v>
      </c>
      <c r="AH8" s="101"/>
      <c r="AI8" s="101"/>
      <c r="AJ8" s="101"/>
    </row>
    <row r="9" spans="1:36">
      <c r="A9" s="96"/>
      <c r="B9" s="96" t="s">
        <v>356</v>
      </c>
      <c r="C9" s="96" t="s">
        <v>356</v>
      </c>
      <c r="D9" s="96" t="s">
        <v>356</v>
      </c>
      <c r="E9" s="96" t="s">
        <v>356</v>
      </c>
      <c r="F9" s="96" t="s">
        <v>356</v>
      </c>
      <c r="G9" s="96" t="s">
        <v>356</v>
      </c>
      <c r="H9" s="97" t="s">
        <v>356</v>
      </c>
      <c r="I9" s="103" t="s">
        <v>356</v>
      </c>
      <c r="J9" s="96" t="s">
        <v>356</v>
      </c>
      <c r="K9" s="96" t="s">
        <v>356</v>
      </c>
      <c r="N9" s="96" t="s">
        <v>356</v>
      </c>
      <c r="O9" s="132" t="s">
        <v>356</v>
      </c>
      <c r="P9" s="132"/>
      <c r="Q9" s="132">
        <v>1</v>
      </c>
      <c r="R9" s="132"/>
      <c r="S9" s="142" t="str">
        <f t="shared" si="6"/>
        <v>Integral System</v>
      </c>
      <c r="T9" s="132"/>
      <c r="U9" s="132"/>
      <c r="V9" s="132">
        <v>2006</v>
      </c>
      <c r="W9" s="108" t="s">
        <v>367</v>
      </c>
      <c r="X9" s="108" t="s">
        <v>367</v>
      </c>
      <c r="Y9" s="108" t="s">
        <v>367</v>
      </c>
      <c r="Z9" s="108" t="s">
        <v>367</v>
      </c>
      <c r="AA9" s="108" t="s">
        <v>367</v>
      </c>
      <c r="AB9" s="108" t="s">
        <v>367</v>
      </c>
      <c r="AC9" s="108" t="s">
        <v>367</v>
      </c>
      <c r="AD9" s="108" t="s">
        <v>367</v>
      </c>
      <c r="AE9" s="108" t="s">
        <v>367</v>
      </c>
      <c r="AF9" s="108" t="s">
        <v>367</v>
      </c>
      <c r="AG9" s="108" t="s">
        <v>367</v>
      </c>
      <c r="AH9" s="101"/>
      <c r="AI9" s="101"/>
      <c r="AJ9" s="101"/>
    </row>
    <row r="10" spans="1:36">
      <c r="A10" s="96"/>
      <c r="B10" s="96" t="s">
        <v>355</v>
      </c>
      <c r="C10" s="96" t="s">
        <v>355</v>
      </c>
      <c r="D10" s="96" t="s">
        <v>355</v>
      </c>
      <c r="E10" s="96" t="s">
        <v>355</v>
      </c>
      <c r="F10" s="96" t="s">
        <v>355</v>
      </c>
      <c r="G10" s="96" t="s">
        <v>355</v>
      </c>
      <c r="H10" s="97" t="s">
        <v>355</v>
      </c>
      <c r="I10" s="103" t="s">
        <v>355</v>
      </c>
      <c r="J10" s="96"/>
      <c r="K10" s="96"/>
      <c r="N10" s="96" t="s">
        <v>355</v>
      </c>
      <c r="O10" s="132" t="s">
        <v>355</v>
      </c>
      <c r="P10" s="132"/>
      <c r="Q10" s="132"/>
      <c r="R10" s="132">
        <v>1</v>
      </c>
      <c r="S10" s="142" t="str">
        <f t="shared" si="6"/>
        <v>Modular System</v>
      </c>
      <c r="T10" s="132"/>
      <c r="U10" s="132"/>
      <c r="V10" s="132">
        <v>2006</v>
      </c>
      <c r="W10" s="108" t="s">
        <v>367</v>
      </c>
      <c r="X10" s="108" t="s">
        <v>367</v>
      </c>
      <c r="Y10" s="108" t="s">
        <v>367</v>
      </c>
      <c r="Z10" s="108" t="s">
        <v>367</v>
      </c>
      <c r="AA10" s="108" t="s">
        <v>367</v>
      </c>
      <c r="AB10" s="108" t="s">
        <v>367</v>
      </c>
      <c r="AC10" s="108" t="s">
        <v>367</v>
      </c>
      <c r="AD10" s="108" t="s">
        <v>367</v>
      </c>
    </row>
    <row r="11" spans="1:36">
      <c r="A11" s="96" t="s">
        <v>344</v>
      </c>
      <c r="B11" s="96" t="s">
        <v>343</v>
      </c>
      <c r="C11" s="96" t="s">
        <v>343</v>
      </c>
      <c r="D11" s="96" t="s">
        <v>343</v>
      </c>
      <c r="E11" s="96" t="s">
        <v>343</v>
      </c>
      <c r="F11" s="96" t="s">
        <v>343</v>
      </c>
      <c r="G11" s="96" t="s">
        <v>343</v>
      </c>
      <c r="H11" s="97" t="s">
        <v>343</v>
      </c>
      <c r="I11" s="103" t="s">
        <v>343</v>
      </c>
      <c r="J11" s="96" t="s">
        <v>343</v>
      </c>
      <c r="K11" s="96" t="s">
        <v>343</v>
      </c>
      <c r="N11" s="96" t="s">
        <v>343</v>
      </c>
      <c r="O11" s="139" t="s">
        <v>418</v>
      </c>
      <c r="P11" s="132"/>
      <c r="Q11" s="132">
        <v>1</v>
      </c>
      <c r="R11" s="132"/>
      <c r="S11" s="142" t="str">
        <f t="shared" si="6"/>
        <v>Integral System</v>
      </c>
      <c r="T11" s="132"/>
      <c r="U11" s="132"/>
      <c r="V11" s="132">
        <v>2006</v>
      </c>
      <c r="W11" s="108" t="s">
        <v>367</v>
      </c>
      <c r="X11" s="108" t="s">
        <v>367</v>
      </c>
      <c r="Y11" s="108" t="s">
        <v>367</v>
      </c>
      <c r="Z11" s="108" t="s">
        <v>367</v>
      </c>
      <c r="AA11" s="108" t="s">
        <v>367</v>
      </c>
      <c r="AB11" s="108" t="s">
        <v>367</v>
      </c>
      <c r="AC11" s="108" t="s">
        <v>367</v>
      </c>
      <c r="AD11" s="108" t="s">
        <v>367</v>
      </c>
      <c r="AE11" s="108" t="s">
        <v>367</v>
      </c>
      <c r="AF11" s="108" t="s">
        <v>367</v>
      </c>
      <c r="AG11" s="108" t="s">
        <v>367</v>
      </c>
      <c r="AH11" s="101"/>
      <c r="AI11" s="101"/>
      <c r="AJ11" s="101"/>
    </row>
    <row r="12" spans="1:36">
      <c r="A12" s="96" t="s">
        <v>330</v>
      </c>
      <c r="B12" s="96" t="s">
        <v>329</v>
      </c>
      <c r="C12" s="96" t="s">
        <v>329</v>
      </c>
      <c r="D12" s="96" t="s">
        <v>329</v>
      </c>
      <c r="E12" s="96" t="s">
        <v>329</v>
      </c>
      <c r="F12" s="96" t="s">
        <v>329</v>
      </c>
      <c r="G12" s="96" t="s">
        <v>329</v>
      </c>
      <c r="H12" s="97" t="s">
        <v>329</v>
      </c>
      <c r="I12" s="103" t="s">
        <v>329</v>
      </c>
      <c r="J12" s="96" t="s">
        <v>329</v>
      </c>
      <c r="K12" s="96" t="s">
        <v>329</v>
      </c>
      <c r="N12" s="96" t="s">
        <v>329</v>
      </c>
      <c r="O12" s="132" t="s">
        <v>329</v>
      </c>
      <c r="P12" s="132"/>
      <c r="Q12" s="132"/>
      <c r="R12" s="132">
        <v>1</v>
      </c>
      <c r="S12" s="142" t="str">
        <f t="shared" si="6"/>
        <v>Modular System</v>
      </c>
      <c r="T12" s="132"/>
      <c r="U12" s="132"/>
      <c r="V12" s="132">
        <v>2006</v>
      </c>
      <c r="W12" s="108" t="s">
        <v>367</v>
      </c>
      <c r="X12" s="108" t="s">
        <v>367</v>
      </c>
      <c r="Y12" s="108" t="s">
        <v>367</v>
      </c>
      <c r="Z12" s="108" t="s">
        <v>367</v>
      </c>
      <c r="AA12" s="108" t="s">
        <v>367</v>
      </c>
      <c r="AB12" s="108" t="s">
        <v>367</v>
      </c>
      <c r="AC12" s="108" t="s">
        <v>367</v>
      </c>
      <c r="AD12" s="108" t="s">
        <v>367</v>
      </c>
      <c r="AE12" s="108" t="s">
        <v>367</v>
      </c>
      <c r="AF12" s="108" t="s">
        <v>367</v>
      </c>
      <c r="AG12" s="108" t="s">
        <v>367</v>
      </c>
      <c r="AH12" s="101"/>
      <c r="AI12" s="101"/>
      <c r="AJ12" s="101"/>
    </row>
    <row r="13" spans="1:36">
      <c r="A13" s="96"/>
      <c r="B13" s="96"/>
      <c r="C13" s="96"/>
      <c r="D13" s="96"/>
      <c r="E13" s="96"/>
      <c r="F13" s="96"/>
      <c r="G13" s="96"/>
      <c r="H13" s="97"/>
      <c r="I13" s="103"/>
      <c r="J13" s="96"/>
      <c r="K13" s="96"/>
      <c r="N13" s="96" t="s">
        <v>323</v>
      </c>
      <c r="O13" s="132" t="s">
        <v>185</v>
      </c>
      <c r="P13" s="132"/>
      <c r="Q13" s="132"/>
      <c r="R13" s="132"/>
      <c r="S13" s="132"/>
      <c r="T13" s="132"/>
      <c r="U13" s="132"/>
      <c r="V13" s="132">
        <v>2006</v>
      </c>
      <c r="W13" s="105" t="s">
        <v>294</v>
      </c>
      <c r="X13" s="105" t="s">
        <v>294</v>
      </c>
      <c r="Y13" s="105" t="s">
        <v>294</v>
      </c>
      <c r="Z13" s="105" t="s">
        <v>294</v>
      </c>
      <c r="AA13" s="105" t="s">
        <v>294</v>
      </c>
    </row>
    <row r="14" spans="1:36">
      <c r="A14" s="96"/>
      <c r="B14" s="96"/>
      <c r="C14" s="96"/>
      <c r="D14" s="96"/>
      <c r="E14" s="96"/>
      <c r="F14" s="96"/>
      <c r="G14" s="96"/>
      <c r="H14" s="97"/>
      <c r="I14" s="103"/>
      <c r="J14" s="96"/>
      <c r="K14" s="96"/>
      <c r="N14" s="96" t="s">
        <v>322</v>
      </c>
      <c r="O14" s="132" t="s">
        <v>185</v>
      </c>
      <c r="P14" s="132"/>
      <c r="Q14" s="132"/>
      <c r="R14" s="132"/>
      <c r="S14" s="132"/>
      <c r="T14" s="132"/>
      <c r="U14" s="132"/>
      <c r="V14" s="132">
        <v>2006</v>
      </c>
      <c r="W14" s="105" t="s">
        <v>294</v>
      </c>
      <c r="X14" s="105" t="s">
        <v>294</v>
      </c>
      <c r="Y14" s="105" t="s">
        <v>294</v>
      </c>
      <c r="Z14" s="105" t="s">
        <v>294</v>
      </c>
      <c r="AA14" s="105" t="s">
        <v>294</v>
      </c>
    </row>
    <row r="15" spans="1:36">
      <c r="A15" s="96"/>
      <c r="B15" s="96"/>
      <c r="C15" s="96" t="s">
        <v>354</v>
      </c>
      <c r="D15" s="96" t="s">
        <v>354</v>
      </c>
      <c r="E15" s="96" t="s">
        <v>354</v>
      </c>
      <c r="F15" s="96" t="s">
        <v>354</v>
      </c>
      <c r="G15" s="96" t="s">
        <v>354</v>
      </c>
      <c r="H15" s="97" t="s">
        <v>354</v>
      </c>
      <c r="I15" s="103" t="s">
        <v>354</v>
      </c>
      <c r="J15" s="96" t="s">
        <v>354</v>
      </c>
      <c r="K15" s="96" t="s">
        <v>354</v>
      </c>
      <c r="N15" s="96" t="s">
        <v>354</v>
      </c>
      <c r="O15" s="132" t="s">
        <v>430</v>
      </c>
      <c r="P15" s="132"/>
      <c r="Q15" s="132">
        <v>1</v>
      </c>
      <c r="R15" s="132"/>
      <c r="S15" s="142" t="str">
        <f>IF(P15=1,"Individual",IF(Q15=1,"Integral System",IF(R15=1,"Modular System")))</f>
        <v>Integral System</v>
      </c>
      <c r="T15" s="132"/>
      <c r="U15" s="132"/>
      <c r="V15" s="132">
        <v>2007</v>
      </c>
      <c r="X15" s="108" t="s">
        <v>367</v>
      </c>
      <c r="Y15" s="108" t="s">
        <v>367</v>
      </c>
      <c r="Z15" s="108" t="s">
        <v>367</v>
      </c>
      <c r="AA15" s="108" t="s">
        <v>367</v>
      </c>
      <c r="AB15" s="108" t="s">
        <v>367</v>
      </c>
      <c r="AC15" s="108" t="s">
        <v>367</v>
      </c>
      <c r="AD15" s="108" t="s">
        <v>367</v>
      </c>
      <c r="AE15" s="108" t="s">
        <v>367</v>
      </c>
      <c r="AF15" s="108" t="s">
        <v>367</v>
      </c>
      <c r="AG15" s="108" t="s">
        <v>367</v>
      </c>
      <c r="AH15" s="101"/>
      <c r="AI15" s="101"/>
      <c r="AJ15" s="101"/>
    </row>
    <row r="16" spans="1:36">
      <c r="A16" s="96"/>
      <c r="B16" s="96"/>
      <c r="C16" s="96" t="s">
        <v>353</v>
      </c>
      <c r="D16" s="96" t="s">
        <v>353</v>
      </c>
      <c r="E16" s="96" t="s">
        <v>353</v>
      </c>
      <c r="F16" s="96" t="s">
        <v>353</v>
      </c>
      <c r="G16" s="96" t="s">
        <v>353</v>
      </c>
      <c r="H16" s="97" t="s">
        <v>353</v>
      </c>
      <c r="I16" s="103" t="s">
        <v>353</v>
      </c>
      <c r="J16" s="96" t="s">
        <v>353</v>
      </c>
      <c r="K16" s="96" t="s">
        <v>353</v>
      </c>
      <c r="N16" s="96" t="s">
        <v>388</v>
      </c>
      <c r="O16" s="132" t="s">
        <v>425</v>
      </c>
      <c r="P16" s="132"/>
      <c r="Q16" s="132">
        <v>1</v>
      </c>
      <c r="R16" s="132"/>
      <c r="S16" s="142" t="str">
        <f>IF(P16=1,"Individual",IF(Q16=1,"Integral System",IF(R16=1,"Modular System")))</f>
        <v>Integral System</v>
      </c>
      <c r="T16" s="132"/>
      <c r="U16" s="132"/>
      <c r="V16" s="132">
        <v>2007</v>
      </c>
      <c r="X16" s="108" t="s">
        <v>367</v>
      </c>
      <c r="Y16" s="108" t="s">
        <v>367</v>
      </c>
      <c r="Z16" s="108" t="s">
        <v>367</v>
      </c>
      <c r="AA16" s="108" t="s">
        <v>367</v>
      </c>
      <c r="AB16" s="108" t="s">
        <v>367</v>
      </c>
      <c r="AC16" s="108" t="s">
        <v>367</v>
      </c>
      <c r="AD16" s="108" t="s">
        <v>367</v>
      </c>
      <c r="AE16" s="108" t="s">
        <v>367</v>
      </c>
      <c r="AF16" s="108" t="s">
        <v>367</v>
      </c>
      <c r="AG16" s="108" t="s">
        <v>367</v>
      </c>
      <c r="AH16" s="101"/>
      <c r="AI16" s="101"/>
      <c r="AJ16" s="101"/>
    </row>
    <row r="17" spans="1:36">
      <c r="A17" s="96"/>
      <c r="B17" s="96"/>
      <c r="C17" s="96" t="s">
        <v>342</v>
      </c>
      <c r="D17" s="96" t="s">
        <v>342</v>
      </c>
      <c r="E17" s="96" t="s">
        <v>342</v>
      </c>
      <c r="F17" s="96" t="s">
        <v>342</v>
      </c>
      <c r="G17" s="96" t="s">
        <v>342</v>
      </c>
      <c r="H17" s="97" t="s">
        <v>342</v>
      </c>
      <c r="I17" s="103"/>
      <c r="J17" s="96"/>
      <c r="K17" s="96"/>
      <c r="N17" s="135" t="s">
        <v>342</v>
      </c>
      <c r="O17" s="137" t="s">
        <v>185</v>
      </c>
      <c r="P17" s="137"/>
      <c r="Q17" s="137"/>
      <c r="R17" s="137"/>
      <c r="S17" s="137"/>
      <c r="T17" s="132"/>
      <c r="U17" s="132"/>
      <c r="V17" s="132">
        <v>2007</v>
      </c>
      <c r="W17" s="109"/>
      <c r="X17" s="108" t="s">
        <v>367</v>
      </c>
      <c r="Y17" s="108" t="s">
        <v>367</v>
      </c>
      <c r="Z17" s="108" t="s">
        <v>367</v>
      </c>
      <c r="AA17" s="108" t="s">
        <v>367</v>
      </c>
      <c r="AB17" s="108" t="s">
        <v>367</v>
      </c>
      <c r="AC17" s="108" t="s">
        <v>367</v>
      </c>
      <c r="AD17" s="104"/>
    </row>
    <row r="18" spans="1:36">
      <c r="A18" s="96" t="s">
        <v>324</v>
      </c>
      <c r="B18" s="96" t="s">
        <v>323</v>
      </c>
      <c r="C18" s="96" t="s">
        <v>323</v>
      </c>
      <c r="D18" s="96" t="s">
        <v>323</v>
      </c>
      <c r="E18" s="96" t="s">
        <v>323</v>
      </c>
      <c r="F18" s="96" t="s">
        <v>323</v>
      </c>
      <c r="G18" s="96"/>
      <c r="H18" s="97"/>
      <c r="I18" s="103"/>
      <c r="J18" s="96"/>
      <c r="K18" s="96"/>
      <c r="N18" s="96" t="s">
        <v>321</v>
      </c>
      <c r="O18" s="132" t="s">
        <v>185</v>
      </c>
      <c r="P18" s="132"/>
      <c r="Q18" s="132"/>
      <c r="R18" s="132"/>
      <c r="S18" s="132"/>
      <c r="T18" s="132"/>
      <c r="U18" s="132"/>
      <c r="V18" s="132">
        <v>2007</v>
      </c>
      <c r="X18" s="105" t="s">
        <v>294</v>
      </c>
      <c r="Y18" s="105" t="s">
        <v>294</v>
      </c>
      <c r="Z18" s="105" t="s">
        <v>294</v>
      </c>
      <c r="AA18" s="105" t="s">
        <v>294</v>
      </c>
      <c r="AB18" s="99" t="s">
        <v>294</v>
      </c>
      <c r="AC18" s="99" t="s">
        <v>294</v>
      </c>
      <c r="AD18" s="99" t="s">
        <v>294</v>
      </c>
    </row>
    <row r="19" spans="1:36">
      <c r="A19" s="96"/>
      <c r="B19" s="96"/>
      <c r="C19" s="96"/>
      <c r="D19" s="96" t="s">
        <v>352</v>
      </c>
      <c r="E19" s="96" t="s">
        <v>352</v>
      </c>
      <c r="F19" s="96" t="s">
        <v>352</v>
      </c>
      <c r="G19" s="96" t="s">
        <v>352</v>
      </c>
      <c r="H19" s="97" t="s">
        <v>352</v>
      </c>
      <c r="I19" s="103" t="s">
        <v>352</v>
      </c>
      <c r="J19" s="96" t="s">
        <v>352</v>
      </c>
      <c r="K19" s="96" t="s">
        <v>352</v>
      </c>
      <c r="N19" s="96" t="s">
        <v>352</v>
      </c>
      <c r="O19" s="132" t="s">
        <v>421</v>
      </c>
      <c r="P19" s="132">
        <v>1</v>
      </c>
      <c r="Q19" s="132"/>
      <c r="R19" s="132"/>
      <c r="S19" s="142" t="str">
        <f>IF(P19=1,"Individual",IF(Q19=1,"Integral System",IF(R19=1,"Modular System")))</f>
        <v>Individual</v>
      </c>
      <c r="T19" s="132"/>
      <c r="U19" s="132"/>
      <c r="V19" s="132">
        <v>2008</v>
      </c>
      <c r="Y19" s="108" t="s">
        <v>367</v>
      </c>
      <c r="Z19" s="108" t="s">
        <v>367</v>
      </c>
      <c r="AA19" s="108" t="s">
        <v>367</v>
      </c>
      <c r="AB19" s="108" t="s">
        <v>367</v>
      </c>
      <c r="AC19" s="108" t="s">
        <v>367</v>
      </c>
      <c r="AD19" s="108" t="s">
        <v>367</v>
      </c>
      <c r="AE19" s="108" t="s">
        <v>367</v>
      </c>
      <c r="AF19" s="108" t="s">
        <v>367</v>
      </c>
      <c r="AG19" s="108" t="s">
        <v>367</v>
      </c>
      <c r="AH19" s="101"/>
      <c r="AI19" s="101"/>
      <c r="AJ19" s="101"/>
    </row>
    <row r="20" spans="1:36">
      <c r="A20" s="96"/>
      <c r="B20" s="96"/>
      <c r="C20" s="96"/>
      <c r="D20" s="96" t="s">
        <v>341</v>
      </c>
      <c r="E20" s="96" t="s">
        <v>341</v>
      </c>
      <c r="F20" s="96" t="s">
        <v>341</v>
      </c>
      <c r="G20" s="96" t="s">
        <v>341</v>
      </c>
      <c r="H20" s="97" t="s">
        <v>341</v>
      </c>
      <c r="I20" s="103" t="s">
        <v>341</v>
      </c>
      <c r="J20" s="96" t="s">
        <v>341</v>
      </c>
      <c r="K20" s="96" t="s">
        <v>341</v>
      </c>
      <c r="N20" s="96" t="s">
        <v>341</v>
      </c>
      <c r="O20" s="139" t="s">
        <v>418</v>
      </c>
      <c r="P20" s="132"/>
      <c r="Q20" s="132">
        <v>1</v>
      </c>
      <c r="R20" s="132"/>
      <c r="S20" s="142" t="str">
        <f>IF(P20=1,"Individual",IF(Q20=1,"Integral System",IF(R20=1,"Modular System")))</f>
        <v>Integral System</v>
      </c>
      <c r="T20" s="132"/>
      <c r="U20" s="132"/>
      <c r="V20" s="132">
        <v>2008</v>
      </c>
      <c r="Y20" s="108" t="s">
        <v>367</v>
      </c>
      <c r="Z20" s="108" t="s">
        <v>367</v>
      </c>
      <c r="AA20" s="108" t="s">
        <v>367</v>
      </c>
      <c r="AB20" s="108" t="s">
        <v>367</v>
      </c>
      <c r="AC20" s="108" t="s">
        <v>367</v>
      </c>
      <c r="AD20" s="108" t="s">
        <v>367</v>
      </c>
      <c r="AE20" s="108" t="s">
        <v>367</v>
      </c>
      <c r="AF20" s="108" t="s">
        <v>367</v>
      </c>
      <c r="AG20" s="108" t="s">
        <v>367</v>
      </c>
      <c r="AH20" s="101"/>
      <c r="AI20" s="101"/>
      <c r="AJ20" s="101"/>
    </row>
    <row r="21" spans="1:36">
      <c r="A21" s="96"/>
      <c r="B21" s="96"/>
      <c r="C21" s="96"/>
      <c r="D21" s="96" t="s">
        <v>340</v>
      </c>
      <c r="E21" s="96" t="s">
        <v>340</v>
      </c>
      <c r="F21" s="96" t="s">
        <v>340</v>
      </c>
      <c r="G21" s="96" t="s">
        <v>340</v>
      </c>
      <c r="H21" s="97" t="s">
        <v>340</v>
      </c>
      <c r="I21" s="103" t="s">
        <v>340</v>
      </c>
      <c r="J21" s="96" t="s">
        <v>340</v>
      </c>
      <c r="K21" s="96"/>
      <c r="N21" s="135" t="s">
        <v>340</v>
      </c>
      <c r="O21" s="137" t="s">
        <v>185</v>
      </c>
      <c r="P21" s="137"/>
      <c r="Q21" s="137"/>
      <c r="R21" s="137"/>
      <c r="S21" s="137"/>
      <c r="T21" s="132"/>
      <c r="U21" s="132"/>
      <c r="V21" s="132">
        <v>2008</v>
      </c>
      <c r="Y21" s="108" t="s">
        <v>367</v>
      </c>
      <c r="Z21" s="108" t="s">
        <v>367</v>
      </c>
      <c r="AA21" s="108" t="s">
        <v>367</v>
      </c>
      <c r="AB21" s="108" t="s">
        <v>367</v>
      </c>
      <c r="AC21" s="108" t="s">
        <v>367</v>
      </c>
      <c r="AD21" s="108" t="s">
        <v>367</v>
      </c>
      <c r="AE21" s="108" t="s">
        <v>367</v>
      </c>
    </row>
    <row r="22" spans="1:36">
      <c r="A22" s="96"/>
      <c r="B22" s="96"/>
      <c r="C22" s="96"/>
      <c r="D22" s="96" t="s">
        <v>339</v>
      </c>
      <c r="E22" s="96" t="s">
        <v>339</v>
      </c>
      <c r="F22" s="96" t="s">
        <v>339</v>
      </c>
      <c r="G22" s="96" t="s">
        <v>339</v>
      </c>
      <c r="H22" s="97" t="s">
        <v>339</v>
      </c>
      <c r="I22" s="103" t="s">
        <v>339</v>
      </c>
      <c r="J22" s="96" t="s">
        <v>339</v>
      </c>
      <c r="K22" s="96" t="s">
        <v>339</v>
      </c>
      <c r="N22" s="135" t="s">
        <v>339</v>
      </c>
      <c r="O22" s="137" t="s">
        <v>185</v>
      </c>
      <c r="P22" s="137"/>
      <c r="Q22" s="137"/>
      <c r="R22" s="137"/>
      <c r="S22" s="137"/>
      <c r="T22" s="132"/>
      <c r="U22" s="132"/>
      <c r="V22" s="132">
        <v>2008</v>
      </c>
      <c r="Y22" s="108" t="s">
        <v>367</v>
      </c>
      <c r="Z22" s="108" t="s">
        <v>367</v>
      </c>
      <c r="AA22" s="108" t="s">
        <v>367</v>
      </c>
      <c r="AB22" s="108" t="s">
        <v>367</v>
      </c>
      <c r="AC22" s="108" t="s">
        <v>367</v>
      </c>
      <c r="AD22" s="108" t="s">
        <v>367</v>
      </c>
      <c r="AE22" s="108" t="s">
        <v>367</v>
      </c>
      <c r="AF22" s="108" t="s">
        <v>367</v>
      </c>
      <c r="AG22" s="108" t="s">
        <v>367</v>
      </c>
      <c r="AH22" s="101"/>
      <c r="AI22" s="101"/>
      <c r="AJ22" s="101"/>
    </row>
    <row r="23" spans="1:36">
      <c r="A23" s="96"/>
      <c r="B23" s="96" t="s">
        <v>322</v>
      </c>
      <c r="C23" s="96" t="s">
        <v>322</v>
      </c>
      <c r="D23" s="96" t="s">
        <v>322</v>
      </c>
      <c r="E23" s="96" t="s">
        <v>322</v>
      </c>
      <c r="F23" s="96" t="s">
        <v>322</v>
      </c>
      <c r="G23" s="96"/>
      <c r="H23" s="97"/>
      <c r="I23" s="103"/>
      <c r="J23" s="96"/>
      <c r="K23" s="96"/>
      <c r="N23" s="96" t="s">
        <v>320</v>
      </c>
      <c r="O23" s="132" t="s">
        <v>185</v>
      </c>
      <c r="P23" s="132"/>
      <c r="Q23" s="132"/>
      <c r="R23" s="132"/>
      <c r="S23" s="132"/>
      <c r="T23" s="132"/>
      <c r="U23" s="132"/>
      <c r="V23" s="132">
        <v>2008</v>
      </c>
      <c r="Y23" s="105" t="s">
        <v>294</v>
      </c>
      <c r="Z23" s="105" t="s">
        <v>294</v>
      </c>
      <c r="AA23" s="105" t="s">
        <v>294</v>
      </c>
      <c r="AB23" s="99" t="s">
        <v>294</v>
      </c>
      <c r="AC23" s="104"/>
      <c r="AD23" s="104"/>
    </row>
    <row r="24" spans="1:36">
      <c r="A24" s="96"/>
      <c r="B24" s="96"/>
      <c r="C24" s="96" t="s">
        <v>321</v>
      </c>
      <c r="D24" s="96" t="s">
        <v>321</v>
      </c>
      <c r="E24" s="96" t="s">
        <v>321</v>
      </c>
      <c r="F24" s="96" t="s">
        <v>321</v>
      </c>
      <c r="G24" s="96" t="s">
        <v>321</v>
      </c>
      <c r="H24" s="97" t="s">
        <v>321</v>
      </c>
      <c r="I24" s="103" t="s">
        <v>321</v>
      </c>
      <c r="J24" s="96"/>
      <c r="K24" s="96"/>
      <c r="N24" s="96" t="s">
        <v>319</v>
      </c>
      <c r="O24" s="132" t="s">
        <v>444</v>
      </c>
      <c r="P24" s="132"/>
      <c r="Q24" s="132">
        <v>1</v>
      </c>
      <c r="R24" s="132"/>
      <c r="S24" s="142" t="str">
        <f>IF(P24=1,"Individual",IF(Q24=1,"Integral System",IF(R24=1,"Modular System")))</f>
        <v>Integral System</v>
      </c>
      <c r="T24" s="132"/>
      <c r="U24" s="132"/>
      <c r="V24" s="132">
        <v>2008</v>
      </c>
      <c r="Y24" s="105" t="s">
        <v>294</v>
      </c>
      <c r="Z24" s="105" t="s">
        <v>294</v>
      </c>
      <c r="AA24" s="105" t="s">
        <v>294</v>
      </c>
      <c r="AB24" s="99" t="s">
        <v>294</v>
      </c>
      <c r="AC24" s="99" t="s">
        <v>294</v>
      </c>
      <c r="AD24" s="99" t="s">
        <v>294</v>
      </c>
      <c r="AE24" s="99" t="s">
        <v>294</v>
      </c>
      <c r="AF24" s="99" t="s">
        <v>294</v>
      </c>
      <c r="AG24" s="99" t="s">
        <v>294</v>
      </c>
      <c r="AH24" s="99"/>
      <c r="AI24" s="99"/>
      <c r="AJ24" s="99"/>
    </row>
    <row r="25" spans="1:36">
      <c r="A25" s="96"/>
      <c r="B25" s="96"/>
      <c r="C25" s="96"/>
      <c r="D25" s="96" t="s">
        <v>320</v>
      </c>
      <c r="E25" s="96" t="s">
        <v>320</v>
      </c>
      <c r="F25" s="96" t="s">
        <v>320</v>
      </c>
      <c r="G25" s="96" t="s">
        <v>320</v>
      </c>
      <c r="H25" s="97"/>
      <c r="I25" s="103"/>
      <c r="J25" s="96"/>
      <c r="K25" s="96"/>
      <c r="N25" s="96" t="s">
        <v>318</v>
      </c>
      <c r="O25" s="132" t="s">
        <v>318</v>
      </c>
      <c r="P25" s="132"/>
      <c r="Q25" s="132">
        <v>1</v>
      </c>
      <c r="R25" s="132"/>
      <c r="S25" s="142" t="str">
        <f>IF(P25=1,"Individual",IF(Q25=1,"Integral System",IF(R25=1,"Modular System")))</f>
        <v>Integral System</v>
      </c>
      <c r="T25" s="132"/>
      <c r="U25" s="132"/>
      <c r="V25" s="132">
        <v>2008</v>
      </c>
      <c r="Y25" s="105" t="s">
        <v>294</v>
      </c>
      <c r="Z25" s="105" t="s">
        <v>294</v>
      </c>
      <c r="AA25" s="105" t="s">
        <v>294</v>
      </c>
      <c r="AB25" s="99" t="s">
        <v>294</v>
      </c>
      <c r="AC25" s="99" t="s">
        <v>294</v>
      </c>
      <c r="AD25" s="99" t="s">
        <v>294</v>
      </c>
      <c r="AE25" s="99" t="s">
        <v>294</v>
      </c>
      <c r="AF25" s="99" t="s">
        <v>294</v>
      </c>
      <c r="AG25" s="99" t="s">
        <v>294</v>
      </c>
      <c r="AH25" s="99"/>
      <c r="AI25" s="99"/>
      <c r="AJ25" s="99"/>
    </row>
    <row r="26" spans="1:36">
      <c r="A26" s="96"/>
      <c r="B26" s="96"/>
      <c r="C26" s="96"/>
      <c r="D26" s="96" t="s">
        <v>319</v>
      </c>
      <c r="E26" s="96" t="s">
        <v>319</v>
      </c>
      <c r="F26" s="96" t="s">
        <v>319</v>
      </c>
      <c r="G26" s="96" t="s">
        <v>319</v>
      </c>
      <c r="H26" s="97" t="s">
        <v>319</v>
      </c>
      <c r="I26" s="103" t="s">
        <v>319</v>
      </c>
      <c r="J26" s="96" t="s">
        <v>319</v>
      </c>
      <c r="K26" s="96" t="s">
        <v>319</v>
      </c>
      <c r="N26" s="96" t="s">
        <v>317</v>
      </c>
      <c r="O26" s="132" t="s">
        <v>185</v>
      </c>
      <c r="P26" s="132"/>
      <c r="Q26" s="132"/>
      <c r="R26" s="132"/>
      <c r="S26" s="132"/>
      <c r="T26" s="132"/>
      <c r="U26" s="132"/>
      <c r="V26" s="132">
        <v>2008</v>
      </c>
      <c r="Y26" s="105" t="s">
        <v>294</v>
      </c>
      <c r="Z26" s="105" t="s">
        <v>294</v>
      </c>
      <c r="AA26" s="105" t="s">
        <v>294</v>
      </c>
      <c r="AB26" s="99" t="s">
        <v>294</v>
      </c>
      <c r="AC26" s="99" t="s">
        <v>294</v>
      </c>
      <c r="AD26" s="99" t="s">
        <v>294</v>
      </c>
    </row>
    <row r="27" spans="1:36">
      <c r="A27" s="96"/>
      <c r="B27" s="96"/>
      <c r="C27" s="96"/>
      <c r="D27" s="96" t="s">
        <v>318</v>
      </c>
      <c r="E27" s="96" t="s">
        <v>318</v>
      </c>
      <c r="F27" s="96" t="s">
        <v>318</v>
      </c>
      <c r="G27" s="96" t="s">
        <v>318</v>
      </c>
      <c r="H27" s="97" t="s">
        <v>318</v>
      </c>
      <c r="I27" s="103" t="s">
        <v>318</v>
      </c>
      <c r="J27" s="96" t="s">
        <v>318</v>
      </c>
      <c r="K27" s="96" t="s">
        <v>318</v>
      </c>
      <c r="N27" s="96" t="s">
        <v>316</v>
      </c>
      <c r="O27" s="132" t="s">
        <v>185</v>
      </c>
      <c r="P27" s="132"/>
      <c r="Q27" s="132"/>
      <c r="R27" s="132"/>
      <c r="S27" s="132"/>
      <c r="T27" s="132"/>
      <c r="U27" s="132"/>
      <c r="V27" s="132">
        <v>2008</v>
      </c>
      <c r="Y27" s="105" t="s">
        <v>294</v>
      </c>
      <c r="Z27" s="105" t="s">
        <v>294</v>
      </c>
      <c r="AA27" s="105" t="s">
        <v>294</v>
      </c>
      <c r="AB27" s="99" t="s">
        <v>294</v>
      </c>
      <c r="AC27" s="99" t="s">
        <v>294</v>
      </c>
      <c r="AD27" s="99" t="s">
        <v>294</v>
      </c>
      <c r="AE27" s="99" t="s">
        <v>294</v>
      </c>
      <c r="AF27" s="99" t="s">
        <v>294</v>
      </c>
      <c r="AG27" s="99" t="s">
        <v>294</v>
      </c>
      <c r="AH27" s="99"/>
      <c r="AI27" s="99"/>
      <c r="AJ27" s="99"/>
    </row>
    <row r="28" spans="1:36">
      <c r="A28" s="96"/>
      <c r="B28" s="96"/>
      <c r="C28" s="96"/>
      <c r="D28" s="96" t="s">
        <v>317</v>
      </c>
      <c r="E28" s="96" t="s">
        <v>317</v>
      </c>
      <c r="F28" s="96" t="s">
        <v>317</v>
      </c>
      <c r="G28" s="96" t="s">
        <v>317</v>
      </c>
      <c r="H28" s="97" t="s">
        <v>317</v>
      </c>
      <c r="I28" s="103" t="s">
        <v>317</v>
      </c>
      <c r="J28" s="96"/>
      <c r="K28" s="96"/>
      <c r="N28" s="96" t="s">
        <v>315</v>
      </c>
      <c r="O28" s="132" t="s">
        <v>425</v>
      </c>
      <c r="P28" s="132"/>
      <c r="Q28" s="132">
        <v>1</v>
      </c>
      <c r="R28" s="132"/>
      <c r="S28" s="142" t="str">
        <f t="shared" ref="S28:S33" si="7">IF(P28=1,"Individual",IF(Q28=1,"Integral System",IF(R28=1,"Modular System")))</f>
        <v>Integral System</v>
      </c>
      <c r="T28" s="132"/>
      <c r="U28" s="132"/>
      <c r="V28" s="132">
        <v>2008</v>
      </c>
      <c r="Y28" s="105" t="s">
        <v>294</v>
      </c>
      <c r="Z28" s="105" t="s">
        <v>294</v>
      </c>
      <c r="AA28" s="105" t="s">
        <v>294</v>
      </c>
      <c r="AB28" s="99" t="s">
        <v>294</v>
      </c>
      <c r="AC28" s="99" t="s">
        <v>294</v>
      </c>
      <c r="AD28" s="99" t="s">
        <v>294</v>
      </c>
      <c r="AE28" s="99" t="s">
        <v>294</v>
      </c>
      <c r="AF28" s="99" t="s">
        <v>294</v>
      </c>
      <c r="AG28" s="99" t="s">
        <v>294</v>
      </c>
      <c r="AH28" s="99"/>
      <c r="AI28" s="99"/>
      <c r="AJ28" s="99"/>
    </row>
    <row r="29" spans="1:36">
      <c r="A29" s="96"/>
      <c r="B29" s="96"/>
      <c r="C29" s="96"/>
      <c r="D29" s="96"/>
      <c r="E29" s="96" t="s">
        <v>328</v>
      </c>
      <c r="F29" s="96" t="s">
        <v>328</v>
      </c>
      <c r="G29" s="96" t="s">
        <v>328</v>
      </c>
      <c r="H29" s="97" t="s">
        <v>328</v>
      </c>
      <c r="I29" s="103" t="s">
        <v>328</v>
      </c>
      <c r="J29" s="96" t="s">
        <v>328</v>
      </c>
      <c r="K29" s="96" t="s">
        <v>328</v>
      </c>
      <c r="N29" s="96" t="s">
        <v>328</v>
      </c>
      <c r="O29" s="132" t="s">
        <v>428</v>
      </c>
      <c r="P29" s="132"/>
      <c r="Q29" s="132">
        <v>1</v>
      </c>
      <c r="R29" s="132"/>
      <c r="S29" s="142" t="str">
        <f t="shared" si="7"/>
        <v>Integral System</v>
      </c>
      <c r="T29" s="132"/>
      <c r="U29" s="132"/>
      <c r="V29" s="132">
        <v>2009</v>
      </c>
      <c r="Z29" s="108" t="s">
        <v>367</v>
      </c>
      <c r="AA29" s="108" t="s">
        <v>367</v>
      </c>
      <c r="AB29" s="108" t="s">
        <v>367</v>
      </c>
      <c r="AC29" s="108" t="s">
        <v>367</v>
      </c>
      <c r="AD29" s="108" t="s">
        <v>367</v>
      </c>
      <c r="AE29" s="108" t="s">
        <v>367</v>
      </c>
      <c r="AF29" s="108" t="s">
        <v>367</v>
      </c>
      <c r="AG29" s="108" t="s">
        <v>367</v>
      </c>
      <c r="AH29" s="101"/>
      <c r="AI29" s="101"/>
      <c r="AJ29" s="101"/>
    </row>
    <row r="30" spans="1:36">
      <c r="A30" s="96"/>
      <c r="B30" s="96"/>
      <c r="C30" s="96"/>
      <c r="D30" s="96" t="s">
        <v>316</v>
      </c>
      <c r="E30" s="96" t="s">
        <v>316</v>
      </c>
      <c r="F30" s="96" t="s">
        <v>316</v>
      </c>
      <c r="G30" s="96" t="s">
        <v>316</v>
      </c>
      <c r="H30" s="97" t="s">
        <v>316</v>
      </c>
      <c r="I30" s="103" t="s">
        <v>316</v>
      </c>
      <c r="J30" s="96" t="s">
        <v>316</v>
      </c>
      <c r="K30" s="96" t="s">
        <v>316</v>
      </c>
      <c r="N30" s="96" t="s">
        <v>314</v>
      </c>
      <c r="O30" s="132" t="s">
        <v>445</v>
      </c>
      <c r="P30" s="132"/>
      <c r="Q30" s="132">
        <v>1</v>
      </c>
      <c r="R30" s="132"/>
      <c r="S30" s="142" t="str">
        <f t="shared" si="7"/>
        <v>Integral System</v>
      </c>
      <c r="T30" s="132"/>
      <c r="U30" s="132"/>
      <c r="V30" s="132">
        <v>2009</v>
      </c>
      <c r="Z30" s="105" t="s">
        <v>294</v>
      </c>
      <c r="AA30" s="105" t="s">
        <v>294</v>
      </c>
      <c r="AB30" s="99" t="s">
        <v>294</v>
      </c>
      <c r="AC30" s="99" t="s">
        <v>294</v>
      </c>
      <c r="AD30" s="99" t="s">
        <v>294</v>
      </c>
      <c r="AE30" s="99" t="s">
        <v>294</v>
      </c>
      <c r="AF30" s="99" t="s">
        <v>294</v>
      </c>
      <c r="AG30" s="99" t="s">
        <v>294</v>
      </c>
      <c r="AH30" s="99"/>
      <c r="AI30" s="99"/>
      <c r="AJ30" s="99"/>
    </row>
    <row r="31" spans="1:36">
      <c r="A31" s="96"/>
      <c r="B31" s="96"/>
      <c r="C31" s="96"/>
      <c r="D31" s="96"/>
      <c r="E31" s="96"/>
      <c r="F31" s="96" t="s">
        <v>351</v>
      </c>
      <c r="G31" s="96" t="s">
        <v>351</v>
      </c>
      <c r="H31" s="97" t="s">
        <v>351</v>
      </c>
      <c r="I31" s="103" t="s">
        <v>351</v>
      </c>
      <c r="J31" s="96" t="s">
        <v>351</v>
      </c>
      <c r="K31" s="96" t="s">
        <v>351</v>
      </c>
      <c r="N31" s="96" t="s">
        <v>351</v>
      </c>
      <c r="O31" s="132" t="s">
        <v>436</v>
      </c>
      <c r="P31" s="132"/>
      <c r="Q31" s="132">
        <v>1</v>
      </c>
      <c r="R31" s="132"/>
      <c r="S31" s="142" t="str">
        <f t="shared" si="7"/>
        <v>Integral System</v>
      </c>
      <c r="T31" s="132"/>
      <c r="U31" s="132"/>
      <c r="V31" s="132">
        <v>2010</v>
      </c>
      <c r="AA31" s="108" t="s">
        <v>367</v>
      </c>
      <c r="AB31" s="108" t="s">
        <v>367</v>
      </c>
      <c r="AC31" s="108" t="s">
        <v>367</v>
      </c>
      <c r="AD31" s="108" t="s">
        <v>367</v>
      </c>
      <c r="AE31" s="108" t="s">
        <v>367</v>
      </c>
      <c r="AF31" s="108" t="s">
        <v>367</v>
      </c>
      <c r="AG31" s="108" t="s">
        <v>367</v>
      </c>
      <c r="AH31" s="101"/>
      <c r="AI31" s="101"/>
      <c r="AJ31" s="101"/>
    </row>
    <row r="32" spans="1:36">
      <c r="A32" s="96"/>
      <c r="B32" s="96"/>
      <c r="C32" s="96"/>
      <c r="D32" s="96"/>
      <c r="E32" s="96"/>
      <c r="F32" s="96" t="s">
        <v>338</v>
      </c>
      <c r="G32" s="96" t="s">
        <v>338</v>
      </c>
      <c r="H32" s="97" t="s">
        <v>338</v>
      </c>
      <c r="I32" s="103" t="s">
        <v>338</v>
      </c>
      <c r="J32" s="96" t="s">
        <v>338</v>
      </c>
      <c r="K32" s="96" t="s">
        <v>338</v>
      </c>
      <c r="N32" s="96" t="s">
        <v>338</v>
      </c>
      <c r="O32" s="139" t="s">
        <v>418</v>
      </c>
      <c r="P32" s="132"/>
      <c r="Q32" s="132">
        <v>1</v>
      </c>
      <c r="R32" s="132"/>
      <c r="S32" s="142" t="str">
        <f t="shared" si="7"/>
        <v>Integral System</v>
      </c>
      <c r="T32" s="132"/>
      <c r="U32" s="132"/>
      <c r="V32" s="132">
        <v>2010</v>
      </c>
      <c r="AA32" s="108" t="s">
        <v>367</v>
      </c>
      <c r="AB32" s="108" t="s">
        <v>367</v>
      </c>
      <c r="AC32" s="108" t="s">
        <v>367</v>
      </c>
      <c r="AD32" s="108" t="s">
        <v>367</v>
      </c>
      <c r="AE32" s="108" t="s">
        <v>367</v>
      </c>
      <c r="AF32" s="108" t="s">
        <v>367</v>
      </c>
      <c r="AG32" s="108" t="s">
        <v>367</v>
      </c>
      <c r="AH32" s="101"/>
      <c r="AI32" s="101"/>
      <c r="AJ32" s="101"/>
    </row>
    <row r="33" spans="1:36">
      <c r="A33" s="96"/>
      <c r="B33" s="96"/>
      <c r="C33" s="96"/>
      <c r="D33" s="96"/>
      <c r="E33" s="96"/>
      <c r="F33" s="96" t="s">
        <v>337</v>
      </c>
      <c r="G33" s="96" t="s">
        <v>337</v>
      </c>
      <c r="H33" s="97" t="s">
        <v>337</v>
      </c>
      <c r="I33" s="103" t="s">
        <v>337</v>
      </c>
      <c r="J33" s="96" t="s">
        <v>337</v>
      </c>
      <c r="K33" s="96" t="s">
        <v>337</v>
      </c>
      <c r="N33" s="96" t="s">
        <v>337</v>
      </c>
      <c r="O33" s="132" t="s">
        <v>423</v>
      </c>
      <c r="P33" s="132">
        <v>1</v>
      </c>
      <c r="Q33" s="132"/>
      <c r="R33" s="132"/>
      <c r="S33" s="142" t="str">
        <f t="shared" si="7"/>
        <v>Individual</v>
      </c>
      <c r="T33" s="132"/>
      <c r="U33" s="132"/>
      <c r="V33" s="132">
        <v>2010</v>
      </c>
      <c r="AA33" s="108" t="s">
        <v>367</v>
      </c>
      <c r="AB33" s="108" t="s">
        <v>367</v>
      </c>
      <c r="AC33" s="108" t="s">
        <v>367</v>
      </c>
      <c r="AD33" s="108" t="s">
        <v>367</v>
      </c>
      <c r="AE33" s="108" t="s">
        <v>367</v>
      </c>
      <c r="AF33" s="108" t="s">
        <v>367</v>
      </c>
      <c r="AG33" s="108" t="s">
        <v>367</v>
      </c>
      <c r="AH33" s="101"/>
      <c r="AI33" s="101"/>
      <c r="AJ33" s="101"/>
    </row>
    <row r="34" spans="1:36">
      <c r="A34" s="96"/>
      <c r="B34" s="96"/>
      <c r="C34" s="96"/>
      <c r="D34" s="96"/>
      <c r="E34" s="96"/>
      <c r="F34" s="96" t="s">
        <v>336</v>
      </c>
      <c r="G34" s="96" t="s">
        <v>336</v>
      </c>
      <c r="H34" s="97"/>
      <c r="I34" s="103"/>
      <c r="J34" s="96"/>
      <c r="K34" s="96"/>
      <c r="N34" s="135" t="s">
        <v>336</v>
      </c>
      <c r="O34" s="137" t="s">
        <v>185</v>
      </c>
      <c r="P34" s="137"/>
      <c r="Q34" s="137"/>
      <c r="R34" s="137"/>
      <c r="S34" s="137"/>
      <c r="T34" s="132"/>
      <c r="U34" s="132"/>
      <c r="V34" s="132">
        <v>2010</v>
      </c>
      <c r="AA34" s="108" t="s">
        <v>367</v>
      </c>
      <c r="AB34" s="108" t="s">
        <v>367</v>
      </c>
      <c r="AC34" s="104"/>
    </row>
    <row r="35" spans="1:36">
      <c r="A35" s="96"/>
      <c r="B35" s="96"/>
      <c r="C35" s="96"/>
      <c r="D35" s="96"/>
      <c r="E35" s="96"/>
      <c r="F35" s="96" t="s">
        <v>335</v>
      </c>
      <c r="G35" s="96" t="s">
        <v>335</v>
      </c>
      <c r="H35" s="97" t="s">
        <v>335</v>
      </c>
      <c r="I35" s="103"/>
      <c r="J35" s="96"/>
      <c r="K35" s="96"/>
      <c r="N35" s="135" t="s">
        <v>335</v>
      </c>
      <c r="O35" s="137" t="s">
        <v>185</v>
      </c>
      <c r="P35" s="137"/>
      <c r="Q35" s="137"/>
      <c r="R35" s="137"/>
      <c r="S35" s="137"/>
      <c r="T35" s="132"/>
      <c r="U35" s="132"/>
      <c r="V35" s="132">
        <v>2010</v>
      </c>
      <c r="AA35" s="108" t="s">
        <v>367</v>
      </c>
      <c r="AB35" s="108" t="s">
        <v>367</v>
      </c>
      <c r="AC35" s="108" t="s">
        <v>367</v>
      </c>
    </row>
    <row r="36" spans="1:36">
      <c r="A36" s="96"/>
      <c r="B36" s="96"/>
      <c r="C36" s="96"/>
      <c r="D36" s="96" t="s">
        <v>315</v>
      </c>
      <c r="E36" s="96" t="s">
        <v>315</v>
      </c>
      <c r="F36" s="96" t="s">
        <v>315</v>
      </c>
      <c r="G36" s="96" t="s">
        <v>315</v>
      </c>
      <c r="H36" s="97" t="s">
        <v>315</v>
      </c>
      <c r="I36" s="103" t="s">
        <v>315</v>
      </c>
      <c r="J36" s="96" t="s">
        <v>315</v>
      </c>
      <c r="K36" s="96" t="s">
        <v>315</v>
      </c>
      <c r="N36" s="96" t="s">
        <v>313</v>
      </c>
      <c r="O36" s="139" t="s">
        <v>313</v>
      </c>
      <c r="P36" s="132"/>
      <c r="Q36" s="132">
        <v>1</v>
      </c>
      <c r="R36" s="132"/>
      <c r="S36" s="142" t="str">
        <f>IF(P36=1,"Individual",IF(Q36=1,"Integral System",IF(R36=1,"Modular System")))</f>
        <v>Integral System</v>
      </c>
      <c r="T36" s="132"/>
      <c r="U36" s="132"/>
      <c r="V36" s="132">
        <v>2010</v>
      </c>
      <c r="AA36" s="105" t="s">
        <v>294</v>
      </c>
      <c r="AB36" s="99" t="s">
        <v>294</v>
      </c>
      <c r="AC36" s="99" t="s">
        <v>294</v>
      </c>
      <c r="AD36" s="104"/>
    </row>
    <row r="37" spans="1:36">
      <c r="A37" s="96"/>
      <c r="B37" s="96"/>
      <c r="C37" s="96"/>
      <c r="D37" s="96"/>
      <c r="E37" s="96" t="s">
        <v>314</v>
      </c>
      <c r="F37" s="96" t="s">
        <v>314</v>
      </c>
      <c r="G37" s="96" t="s">
        <v>314</v>
      </c>
      <c r="H37" s="97" t="s">
        <v>314</v>
      </c>
      <c r="I37" s="103" t="s">
        <v>314</v>
      </c>
      <c r="J37" s="96" t="s">
        <v>314</v>
      </c>
      <c r="K37" s="96" t="s">
        <v>314</v>
      </c>
      <c r="N37" s="96" t="s">
        <v>312</v>
      </c>
      <c r="O37" s="132" t="s">
        <v>444</v>
      </c>
      <c r="P37" s="132"/>
      <c r="Q37" s="132">
        <v>1</v>
      </c>
      <c r="R37" s="132"/>
      <c r="S37" s="142" t="str">
        <f>IF(P37=1,"Individual",IF(Q37=1,"Integral System",IF(R37=1,"Modular System")))</f>
        <v>Integral System</v>
      </c>
      <c r="T37" s="132"/>
      <c r="U37" s="132"/>
      <c r="V37" s="132">
        <v>2010</v>
      </c>
      <c r="AA37" s="105" t="s">
        <v>294</v>
      </c>
      <c r="AB37" s="99" t="s">
        <v>294</v>
      </c>
      <c r="AC37" s="99" t="s">
        <v>294</v>
      </c>
      <c r="AD37" s="99" t="s">
        <v>294</v>
      </c>
      <c r="AE37" s="99" t="s">
        <v>294</v>
      </c>
      <c r="AF37" s="99" t="s">
        <v>294</v>
      </c>
      <c r="AG37" s="99" t="s">
        <v>294</v>
      </c>
      <c r="AH37" s="99"/>
      <c r="AI37" s="99"/>
      <c r="AJ37" s="99"/>
    </row>
    <row r="38" spans="1:36">
      <c r="A38" s="96"/>
      <c r="B38" s="96"/>
      <c r="C38" s="96"/>
      <c r="D38" s="96"/>
      <c r="E38" s="96"/>
      <c r="F38" s="96" t="s">
        <v>313</v>
      </c>
      <c r="G38" s="96" t="s">
        <v>313</v>
      </c>
      <c r="H38" s="97" t="s">
        <v>313</v>
      </c>
      <c r="I38" s="103"/>
      <c r="J38" s="96"/>
      <c r="K38" s="96"/>
      <c r="N38" s="96" t="s">
        <v>311</v>
      </c>
      <c r="O38" s="132" t="s">
        <v>446</v>
      </c>
      <c r="P38" s="132">
        <v>1</v>
      </c>
      <c r="Q38" s="132"/>
      <c r="R38" s="132"/>
      <c r="S38" s="142" t="str">
        <f>IF(P38=1,"Individual",IF(Q38=1,"Integral System",IF(R38=1,"Modular System")))</f>
        <v>Individual</v>
      </c>
      <c r="T38" s="132"/>
      <c r="U38" s="132"/>
      <c r="V38" s="132">
        <v>2010</v>
      </c>
      <c r="AA38" s="105" t="s">
        <v>294</v>
      </c>
      <c r="AB38" s="99" t="s">
        <v>294</v>
      </c>
      <c r="AC38" s="99" t="s">
        <v>294</v>
      </c>
      <c r="AD38" s="99" t="s">
        <v>294</v>
      </c>
      <c r="AE38" s="99" t="s">
        <v>294</v>
      </c>
      <c r="AF38" s="99" t="s">
        <v>294</v>
      </c>
      <c r="AG38" s="99" t="s">
        <v>294</v>
      </c>
      <c r="AH38" s="99"/>
      <c r="AI38" s="99"/>
      <c r="AJ38" s="99"/>
    </row>
    <row r="39" spans="1:36">
      <c r="A39" s="96"/>
      <c r="B39" s="96"/>
      <c r="C39" s="96"/>
      <c r="D39" s="96"/>
      <c r="E39" s="96"/>
      <c r="F39" s="96" t="s">
        <v>312</v>
      </c>
      <c r="G39" s="96" t="s">
        <v>312</v>
      </c>
      <c r="H39" s="97" t="s">
        <v>312</v>
      </c>
      <c r="I39" s="103" t="s">
        <v>312</v>
      </c>
      <c r="J39" s="96" t="s">
        <v>312</v>
      </c>
      <c r="K39" s="96" t="s">
        <v>312</v>
      </c>
      <c r="N39" s="96" t="s">
        <v>310</v>
      </c>
      <c r="O39" s="132" t="s">
        <v>185</v>
      </c>
      <c r="P39" s="132"/>
      <c r="Q39" s="132"/>
      <c r="R39" s="132"/>
      <c r="S39" s="132"/>
      <c r="T39" s="132"/>
      <c r="U39" s="132"/>
      <c r="V39" s="132">
        <v>2010</v>
      </c>
      <c r="AA39" s="105" t="s">
        <v>294</v>
      </c>
      <c r="AB39" s="99" t="s">
        <v>294</v>
      </c>
      <c r="AC39" s="99" t="s">
        <v>294</v>
      </c>
      <c r="AD39" s="104"/>
    </row>
    <row r="40" spans="1:36">
      <c r="A40" s="96"/>
      <c r="B40" s="96"/>
      <c r="C40" s="96"/>
      <c r="D40" s="96"/>
      <c r="E40" s="96"/>
      <c r="F40" s="96" t="s">
        <v>311</v>
      </c>
      <c r="G40" s="96" t="s">
        <v>311</v>
      </c>
      <c r="H40" s="97" t="s">
        <v>311</v>
      </c>
      <c r="I40" s="103" t="s">
        <v>311</v>
      </c>
      <c r="J40" s="96" t="s">
        <v>311</v>
      </c>
      <c r="K40" s="96" t="s">
        <v>311</v>
      </c>
      <c r="N40" s="96" t="s">
        <v>309</v>
      </c>
      <c r="O40" s="132" t="s">
        <v>447</v>
      </c>
      <c r="P40" s="132">
        <v>1</v>
      </c>
      <c r="Q40" s="132"/>
      <c r="R40" s="132"/>
      <c r="S40" s="142" t="str">
        <f t="shared" ref="S40:S47" si="8">IF(P40=1,"Individual",IF(Q40=1,"Integral System",IF(R40=1,"Modular System")))</f>
        <v>Individual</v>
      </c>
      <c r="T40" s="132"/>
      <c r="U40" s="132"/>
      <c r="V40" s="132">
        <v>2010</v>
      </c>
      <c r="AA40" s="105" t="s">
        <v>294</v>
      </c>
      <c r="AB40" s="99" t="s">
        <v>294</v>
      </c>
      <c r="AC40" s="99" t="s">
        <v>294</v>
      </c>
      <c r="AD40" s="99" t="s">
        <v>294</v>
      </c>
      <c r="AE40" s="99" t="s">
        <v>294</v>
      </c>
      <c r="AF40" s="99" t="s">
        <v>294</v>
      </c>
      <c r="AG40" s="99" t="s">
        <v>294</v>
      </c>
      <c r="AH40" s="99"/>
      <c r="AI40" s="99"/>
      <c r="AJ40" s="99"/>
    </row>
    <row r="41" spans="1:36">
      <c r="A41" s="96"/>
      <c r="B41" s="96"/>
      <c r="C41" s="96"/>
      <c r="D41" s="96"/>
      <c r="E41" s="96"/>
      <c r="F41" s="96"/>
      <c r="G41" s="96" t="s">
        <v>350</v>
      </c>
      <c r="H41" s="97" t="s">
        <v>350</v>
      </c>
      <c r="I41" s="103" t="s">
        <v>350</v>
      </c>
      <c r="J41" s="96" t="s">
        <v>350</v>
      </c>
      <c r="K41" s="96" t="s">
        <v>350</v>
      </c>
      <c r="N41" s="96" t="s">
        <v>350</v>
      </c>
      <c r="O41" s="132" t="s">
        <v>356</v>
      </c>
      <c r="P41" s="132"/>
      <c r="Q41" s="132">
        <v>1</v>
      </c>
      <c r="R41" s="132"/>
      <c r="S41" s="142" t="str">
        <f t="shared" si="8"/>
        <v>Integral System</v>
      </c>
      <c r="T41" s="132"/>
      <c r="U41" s="132"/>
      <c r="V41" s="132">
        <v>2011</v>
      </c>
      <c r="AB41" s="108" t="s">
        <v>367</v>
      </c>
      <c r="AC41" s="108" t="s">
        <v>367</v>
      </c>
      <c r="AD41" s="108" t="s">
        <v>367</v>
      </c>
      <c r="AE41" s="108" t="s">
        <v>367</v>
      </c>
      <c r="AF41" s="108" t="s">
        <v>367</v>
      </c>
      <c r="AG41" s="108" t="s">
        <v>367</v>
      </c>
      <c r="AH41" s="101"/>
      <c r="AI41" s="101"/>
      <c r="AJ41" s="101"/>
    </row>
    <row r="42" spans="1:36">
      <c r="A42" s="96"/>
      <c r="B42" s="96"/>
      <c r="C42" s="96"/>
      <c r="D42" s="96"/>
      <c r="E42" s="96"/>
      <c r="F42" s="96"/>
      <c r="G42" s="96" t="s">
        <v>349</v>
      </c>
      <c r="H42" s="97" t="s">
        <v>349</v>
      </c>
      <c r="I42" s="103" t="s">
        <v>349</v>
      </c>
      <c r="J42" s="96" t="s">
        <v>349</v>
      </c>
      <c r="K42" s="96" t="s">
        <v>349</v>
      </c>
      <c r="N42" s="96" t="s">
        <v>349</v>
      </c>
      <c r="O42" s="132" t="s">
        <v>430</v>
      </c>
      <c r="P42" s="132"/>
      <c r="Q42" s="132">
        <v>1</v>
      </c>
      <c r="R42" s="132"/>
      <c r="S42" s="142" t="str">
        <f t="shared" si="8"/>
        <v>Integral System</v>
      </c>
      <c r="T42" s="132"/>
      <c r="U42" s="132"/>
      <c r="V42" s="132">
        <v>2011</v>
      </c>
      <c r="AB42" s="108" t="s">
        <v>367</v>
      </c>
      <c r="AC42" s="108" t="s">
        <v>367</v>
      </c>
      <c r="AD42" s="108" t="s">
        <v>367</v>
      </c>
      <c r="AE42" s="108" t="s">
        <v>367</v>
      </c>
      <c r="AF42" s="108" t="s">
        <v>367</v>
      </c>
      <c r="AG42" s="108" t="s">
        <v>367</v>
      </c>
      <c r="AH42" s="101"/>
      <c r="AI42" s="101"/>
      <c r="AJ42" s="101"/>
    </row>
    <row r="43" spans="1:36" ht="13.5" customHeight="1">
      <c r="A43" s="96"/>
      <c r="B43" s="96"/>
      <c r="C43" s="96"/>
      <c r="D43" s="96"/>
      <c r="E43" s="96"/>
      <c r="F43" s="96"/>
      <c r="G43" s="96" t="s">
        <v>334</v>
      </c>
      <c r="H43" s="97" t="s">
        <v>334</v>
      </c>
      <c r="I43" s="103" t="s">
        <v>334</v>
      </c>
      <c r="J43" s="96" t="s">
        <v>334</v>
      </c>
      <c r="K43" s="96" t="s">
        <v>334</v>
      </c>
      <c r="N43" s="96" t="s">
        <v>334</v>
      </c>
      <c r="O43" s="139" t="s">
        <v>418</v>
      </c>
      <c r="P43" s="132"/>
      <c r="Q43" s="132">
        <v>1</v>
      </c>
      <c r="R43" s="132"/>
      <c r="S43" s="142" t="str">
        <f t="shared" si="8"/>
        <v>Integral System</v>
      </c>
      <c r="T43" s="132"/>
      <c r="U43" s="132"/>
      <c r="V43" s="132">
        <v>2011</v>
      </c>
      <c r="AB43" s="108" t="s">
        <v>367</v>
      </c>
      <c r="AC43" s="108" t="s">
        <v>367</v>
      </c>
      <c r="AD43" s="108" t="s">
        <v>367</v>
      </c>
      <c r="AE43" s="108" t="s">
        <v>367</v>
      </c>
      <c r="AF43" s="108" t="s">
        <v>367</v>
      </c>
      <c r="AG43" s="108" t="s">
        <v>367</v>
      </c>
      <c r="AH43" s="101"/>
      <c r="AI43" s="101"/>
      <c r="AJ43" s="101"/>
    </row>
    <row r="44" spans="1:36">
      <c r="A44" s="96"/>
      <c r="B44" s="96"/>
      <c r="C44" s="96"/>
      <c r="D44" s="96"/>
      <c r="E44" s="96"/>
      <c r="F44" s="96"/>
      <c r="G44" s="96" t="s">
        <v>333</v>
      </c>
      <c r="H44" s="97" t="s">
        <v>333</v>
      </c>
      <c r="I44" s="103" t="s">
        <v>333</v>
      </c>
      <c r="J44" s="96" t="s">
        <v>333</v>
      </c>
      <c r="K44" s="96" t="s">
        <v>333</v>
      </c>
      <c r="N44" s="96" t="s">
        <v>333</v>
      </c>
      <c r="O44" s="132" t="s">
        <v>423</v>
      </c>
      <c r="P44" s="132">
        <v>1</v>
      </c>
      <c r="Q44" s="132"/>
      <c r="R44" s="132"/>
      <c r="S44" s="142" t="str">
        <f t="shared" si="8"/>
        <v>Individual</v>
      </c>
      <c r="T44" s="132"/>
      <c r="U44" s="132"/>
      <c r="V44" s="132">
        <v>2011</v>
      </c>
      <c r="AB44" s="108" t="s">
        <v>367</v>
      </c>
      <c r="AC44" s="108" t="s">
        <v>367</v>
      </c>
      <c r="AD44" s="108" t="s">
        <v>367</v>
      </c>
      <c r="AE44" s="108" t="s">
        <v>367</v>
      </c>
      <c r="AF44" s="108" t="s">
        <v>367</v>
      </c>
      <c r="AG44" s="108" t="s">
        <v>367</v>
      </c>
      <c r="AH44" s="101"/>
      <c r="AI44" s="101"/>
      <c r="AJ44" s="101"/>
    </row>
    <row r="45" spans="1:36">
      <c r="A45" s="96"/>
      <c r="B45" s="96"/>
      <c r="C45" s="96"/>
      <c r="D45" s="96"/>
      <c r="E45" s="96"/>
      <c r="F45" s="96"/>
      <c r="G45" s="96" t="s">
        <v>332</v>
      </c>
      <c r="H45" s="97" t="s">
        <v>332</v>
      </c>
      <c r="I45" s="103" t="s">
        <v>332</v>
      </c>
      <c r="J45" s="96" t="s">
        <v>332</v>
      </c>
      <c r="K45" s="96" t="s">
        <v>332</v>
      </c>
      <c r="N45" s="96" t="s">
        <v>332</v>
      </c>
      <c r="O45" s="132" t="s">
        <v>423</v>
      </c>
      <c r="P45" s="132">
        <v>1</v>
      </c>
      <c r="Q45" s="132"/>
      <c r="R45" s="132"/>
      <c r="S45" s="142" t="str">
        <f t="shared" si="8"/>
        <v>Individual</v>
      </c>
      <c r="T45" s="132"/>
      <c r="U45" s="132"/>
      <c r="V45" s="132">
        <v>2011</v>
      </c>
      <c r="AB45" s="108" t="s">
        <v>367</v>
      </c>
      <c r="AC45" s="108" t="s">
        <v>367</v>
      </c>
      <c r="AD45" s="108" t="s">
        <v>367</v>
      </c>
      <c r="AE45" s="108" t="s">
        <v>367</v>
      </c>
      <c r="AF45" s="108" t="s">
        <v>367</v>
      </c>
      <c r="AG45" s="108" t="s">
        <v>367</v>
      </c>
      <c r="AH45" s="101"/>
      <c r="AI45" s="101"/>
      <c r="AJ45" s="101"/>
    </row>
    <row r="46" spans="1:36">
      <c r="A46" s="96"/>
      <c r="B46" s="96"/>
      <c r="C46" s="96"/>
      <c r="D46" s="96"/>
      <c r="E46" s="96"/>
      <c r="F46" s="96"/>
      <c r="G46" s="96" t="s">
        <v>331</v>
      </c>
      <c r="H46" s="97" t="s">
        <v>331</v>
      </c>
      <c r="I46" s="103"/>
      <c r="J46" s="96"/>
      <c r="K46" s="96"/>
      <c r="N46" s="96" t="s">
        <v>331</v>
      </c>
      <c r="O46" s="132" t="s">
        <v>438</v>
      </c>
      <c r="P46" s="132"/>
      <c r="Q46" s="132">
        <v>1</v>
      </c>
      <c r="R46" s="132"/>
      <c r="S46" s="142" t="str">
        <f t="shared" si="8"/>
        <v>Integral System</v>
      </c>
      <c r="T46" s="132"/>
      <c r="U46" s="132"/>
      <c r="V46" s="132">
        <v>2011</v>
      </c>
      <c r="AB46" s="108" t="s">
        <v>367</v>
      </c>
      <c r="AC46" s="108" t="s">
        <v>367</v>
      </c>
    </row>
    <row r="47" spans="1:36">
      <c r="A47" s="96"/>
      <c r="B47" s="96"/>
      <c r="C47" s="96"/>
      <c r="D47" s="96"/>
      <c r="E47" s="96"/>
      <c r="F47" s="96" t="s">
        <v>310</v>
      </c>
      <c r="G47" s="96" t="s">
        <v>310</v>
      </c>
      <c r="H47" s="97" t="s">
        <v>310</v>
      </c>
      <c r="I47" s="103"/>
      <c r="J47" s="96"/>
      <c r="K47" s="96"/>
      <c r="N47" s="96" t="s">
        <v>308</v>
      </c>
      <c r="O47" s="132" t="s">
        <v>306</v>
      </c>
      <c r="P47" s="132">
        <v>1</v>
      </c>
      <c r="Q47" s="132"/>
      <c r="R47" s="132"/>
      <c r="S47" s="142" t="str">
        <f t="shared" si="8"/>
        <v>Individual</v>
      </c>
      <c r="T47" s="132"/>
      <c r="U47" s="132"/>
      <c r="V47" s="132">
        <v>2011</v>
      </c>
      <c r="AB47" s="99" t="s">
        <v>294</v>
      </c>
      <c r="AC47" s="99" t="s">
        <v>294</v>
      </c>
      <c r="AD47" s="99" t="s">
        <v>294</v>
      </c>
      <c r="AE47" s="99" t="s">
        <v>294</v>
      </c>
      <c r="AF47" s="99" t="s">
        <v>294</v>
      </c>
      <c r="AG47" s="99" t="s">
        <v>294</v>
      </c>
      <c r="AH47" s="99"/>
      <c r="AI47" s="99"/>
      <c r="AJ47" s="99"/>
    </row>
    <row r="48" spans="1:36">
      <c r="A48" s="96"/>
      <c r="B48" s="96"/>
      <c r="C48" s="96"/>
      <c r="D48" s="96"/>
      <c r="E48" s="96"/>
      <c r="F48" s="96" t="s">
        <v>309</v>
      </c>
      <c r="G48" s="96" t="s">
        <v>309</v>
      </c>
      <c r="H48" s="97" t="s">
        <v>309</v>
      </c>
      <c r="I48" s="103" t="s">
        <v>309</v>
      </c>
      <c r="J48" s="96" t="s">
        <v>309</v>
      </c>
      <c r="K48" s="96" t="s">
        <v>309</v>
      </c>
      <c r="N48" s="96" t="s">
        <v>307</v>
      </c>
      <c r="O48" s="132" t="s">
        <v>185</v>
      </c>
      <c r="P48" s="132"/>
      <c r="Q48" s="132"/>
      <c r="R48" s="132"/>
      <c r="S48" s="132"/>
      <c r="T48" s="132"/>
      <c r="U48" s="132"/>
      <c r="V48" s="132">
        <v>2011</v>
      </c>
      <c r="AB48" s="99" t="s">
        <v>294</v>
      </c>
      <c r="AC48" s="99" t="s">
        <v>294</v>
      </c>
      <c r="AD48" s="99" t="s">
        <v>294</v>
      </c>
      <c r="AE48" s="99" t="s">
        <v>294</v>
      </c>
      <c r="AF48" s="99" t="s">
        <v>294</v>
      </c>
      <c r="AG48" s="99" t="s">
        <v>294</v>
      </c>
      <c r="AH48" s="99"/>
      <c r="AI48" s="99"/>
      <c r="AJ48" s="99"/>
    </row>
    <row r="49" spans="1:36">
      <c r="A49" s="96"/>
      <c r="B49" s="96"/>
      <c r="C49" s="96"/>
      <c r="D49" s="96"/>
      <c r="E49" s="96"/>
      <c r="F49" s="96"/>
      <c r="G49" s="96" t="s">
        <v>308</v>
      </c>
      <c r="H49" s="97" t="s">
        <v>308</v>
      </c>
      <c r="I49" s="103" t="s">
        <v>308</v>
      </c>
      <c r="J49" s="96" t="s">
        <v>308</v>
      </c>
      <c r="K49" s="96" t="s">
        <v>308</v>
      </c>
      <c r="N49" s="96" t="s">
        <v>306</v>
      </c>
      <c r="O49" s="132" t="s">
        <v>306</v>
      </c>
      <c r="P49" s="132">
        <v>1</v>
      </c>
      <c r="Q49" s="132"/>
      <c r="R49" s="132"/>
      <c r="S49" s="142" t="str">
        <f>IF(P49=1,"Individual",IF(Q49=1,"Integral System",IF(R49=1,"Modular System")))</f>
        <v>Individual</v>
      </c>
      <c r="T49" s="132"/>
      <c r="U49" s="132"/>
      <c r="V49" s="132">
        <v>2011</v>
      </c>
      <c r="AB49" s="99" t="s">
        <v>294</v>
      </c>
      <c r="AC49" s="99" t="s">
        <v>294</v>
      </c>
      <c r="AD49" s="99" t="s">
        <v>294</v>
      </c>
      <c r="AE49" s="99" t="s">
        <v>294</v>
      </c>
      <c r="AF49" s="99" t="s">
        <v>294</v>
      </c>
      <c r="AG49" s="99" t="s">
        <v>294</v>
      </c>
      <c r="AH49" s="99"/>
      <c r="AI49" s="99"/>
      <c r="AJ49" s="99"/>
    </row>
    <row r="50" spans="1:36">
      <c r="A50" s="96"/>
      <c r="B50" s="96"/>
      <c r="C50" s="96"/>
      <c r="D50" s="96"/>
      <c r="E50" s="96"/>
      <c r="F50" s="96"/>
      <c r="G50" s="96" t="s">
        <v>307</v>
      </c>
      <c r="H50" s="97" t="s">
        <v>307</v>
      </c>
      <c r="I50" s="103" t="s">
        <v>307</v>
      </c>
      <c r="J50" s="96" t="s">
        <v>307</v>
      </c>
      <c r="K50" s="96" t="s">
        <v>307</v>
      </c>
      <c r="N50" s="96" t="s">
        <v>305</v>
      </c>
      <c r="O50" s="132" t="s">
        <v>445</v>
      </c>
      <c r="P50" s="132"/>
      <c r="Q50" s="132">
        <v>1</v>
      </c>
      <c r="R50" s="132"/>
      <c r="S50" s="142" t="str">
        <f>IF(P50=1,"Individual",IF(Q50=1,"Integral System",IF(R50=1,"Modular System")))</f>
        <v>Integral System</v>
      </c>
      <c r="T50" s="132"/>
      <c r="U50" s="132"/>
      <c r="V50" s="132">
        <v>2011</v>
      </c>
      <c r="AB50" s="99" t="s">
        <v>294</v>
      </c>
      <c r="AC50" s="99" t="s">
        <v>294</v>
      </c>
      <c r="AD50" s="99" t="s">
        <v>294</v>
      </c>
      <c r="AE50" s="99" t="s">
        <v>294</v>
      </c>
      <c r="AF50" s="99" t="s">
        <v>294</v>
      </c>
      <c r="AG50" s="99" t="s">
        <v>294</v>
      </c>
      <c r="AH50" s="99"/>
      <c r="AI50" s="99"/>
      <c r="AJ50" s="99"/>
    </row>
    <row r="51" spans="1:36">
      <c r="A51" s="96"/>
      <c r="B51" s="96"/>
      <c r="C51" s="96"/>
      <c r="D51" s="96"/>
      <c r="E51" s="96"/>
      <c r="F51" s="96"/>
      <c r="G51" s="96" t="s">
        <v>306</v>
      </c>
      <c r="H51" s="97" t="s">
        <v>306</v>
      </c>
      <c r="I51" s="103" t="s">
        <v>306</v>
      </c>
      <c r="J51" s="96" t="s">
        <v>306</v>
      </c>
      <c r="K51" s="96" t="s">
        <v>306</v>
      </c>
      <c r="N51" s="96" t="s">
        <v>304</v>
      </c>
      <c r="O51" s="132" t="s">
        <v>185</v>
      </c>
      <c r="P51" s="132"/>
      <c r="Q51" s="132"/>
      <c r="R51" s="132"/>
      <c r="S51" s="132"/>
      <c r="T51" s="132"/>
      <c r="U51" s="132"/>
      <c r="V51" s="132">
        <v>2011</v>
      </c>
      <c r="AB51" s="99" t="s">
        <v>294</v>
      </c>
      <c r="AC51" s="99" t="s">
        <v>294</v>
      </c>
      <c r="AD51" s="99" t="s">
        <v>294</v>
      </c>
      <c r="AE51" s="99" t="s">
        <v>294</v>
      </c>
      <c r="AF51" s="99" t="s">
        <v>294</v>
      </c>
      <c r="AG51" s="99" t="s">
        <v>294</v>
      </c>
      <c r="AH51" s="99"/>
      <c r="AI51" s="99"/>
      <c r="AJ51" s="99"/>
    </row>
    <row r="52" spans="1:36">
      <c r="A52" s="96"/>
      <c r="B52" s="96"/>
      <c r="C52" s="96"/>
      <c r="D52" s="96"/>
      <c r="E52" s="96"/>
      <c r="F52" s="96"/>
      <c r="G52" s="96" t="s">
        <v>305</v>
      </c>
      <c r="H52" s="97" t="s">
        <v>305</v>
      </c>
      <c r="I52" s="103" t="s">
        <v>305</v>
      </c>
      <c r="J52" s="96" t="s">
        <v>305</v>
      </c>
      <c r="K52" s="96" t="s">
        <v>305</v>
      </c>
      <c r="N52" s="96" t="s">
        <v>303</v>
      </c>
      <c r="O52" s="132" t="s">
        <v>185</v>
      </c>
      <c r="P52" s="132"/>
      <c r="Q52" s="132"/>
      <c r="R52" s="132"/>
      <c r="S52" s="132"/>
      <c r="T52" s="132"/>
      <c r="U52" s="132"/>
      <c r="V52" s="132">
        <v>2011</v>
      </c>
      <c r="AB52" s="99" t="s">
        <v>294</v>
      </c>
      <c r="AC52" s="99" t="s">
        <v>294</v>
      </c>
      <c r="AD52" s="104"/>
    </row>
    <row r="53" spans="1:36">
      <c r="A53" s="96"/>
      <c r="B53" s="96"/>
      <c r="C53" s="96"/>
      <c r="D53" s="96"/>
      <c r="E53" s="96"/>
      <c r="F53" s="96"/>
      <c r="G53" s="96"/>
      <c r="H53" s="97" t="s">
        <v>348</v>
      </c>
      <c r="I53" s="103" t="s">
        <v>348</v>
      </c>
      <c r="J53" s="96" t="s">
        <v>348</v>
      </c>
      <c r="K53" s="96" t="s">
        <v>348</v>
      </c>
      <c r="N53" s="96" t="s">
        <v>348</v>
      </c>
      <c r="O53" s="132" t="s">
        <v>430</v>
      </c>
      <c r="P53" s="132"/>
      <c r="Q53" s="132">
        <v>1</v>
      </c>
      <c r="R53" s="132"/>
      <c r="S53" s="142" t="str">
        <f t="shared" ref="S53:S59" si="9">IF(P53=1,"Individual",IF(Q53=1,"Integral System",IF(R53=1,"Modular System")))</f>
        <v>Integral System</v>
      </c>
      <c r="T53" s="132"/>
      <c r="U53" s="132"/>
      <c r="V53" s="132">
        <v>2012</v>
      </c>
      <c r="AC53" s="108" t="s">
        <v>367</v>
      </c>
      <c r="AD53" s="108" t="s">
        <v>367</v>
      </c>
      <c r="AE53" s="108" t="s">
        <v>367</v>
      </c>
      <c r="AF53" s="108" t="s">
        <v>367</v>
      </c>
      <c r="AG53" s="108" t="s">
        <v>367</v>
      </c>
      <c r="AH53" s="101"/>
      <c r="AI53" s="101"/>
      <c r="AJ53" s="101"/>
    </row>
    <row r="54" spans="1:36">
      <c r="A54" s="96"/>
      <c r="B54" s="96"/>
      <c r="C54" s="96"/>
      <c r="D54" s="96"/>
      <c r="E54" s="96"/>
      <c r="F54" s="96"/>
      <c r="G54" s="96"/>
      <c r="H54" s="97" t="s">
        <v>347</v>
      </c>
      <c r="I54" s="103" t="s">
        <v>347</v>
      </c>
      <c r="J54" s="96" t="s">
        <v>347</v>
      </c>
      <c r="K54" s="96" t="s">
        <v>347</v>
      </c>
      <c r="N54" s="96" t="s">
        <v>347</v>
      </c>
      <c r="O54" s="132" t="s">
        <v>437</v>
      </c>
      <c r="P54" s="132"/>
      <c r="Q54" s="132"/>
      <c r="R54" s="132">
        <v>1</v>
      </c>
      <c r="S54" s="142" t="str">
        <f t="shared" si="9"/>
        <v>Modular System</v>
      </c>
      <c r="T54" s="132"/>
      <c r="U54" s="132"/>
      <c r="V54" s="132">
        <v>2012</v>
      </c>
      <c r="AC54" s="108" t="s">
        <v>367</v>
      </c>
      <c r="AD54" s="108" t="s">
        <v>367</v>
      </c>
      <c r="AE54" s="108" t="s">
        <v>367</v>
      </c>
      <c r="AF54" s="108" t="s">
        <v>367</v>
      </c>
      <c r="AG54" s="108" t="s">
        <v>367</v>
      </c>
      <c r="AH54" s="101"/>
      <c r="AI54" s="101"/>
      <c r="AJ54" s="101"/>
    </row>
    <row r="55" spans="1:36">
      <c r="A55" s="96"/>
      <c r="B55" s="96"/>
      <c r="C55" s="96"/>
      <c r="D55" s="96"/>
      <c r="E55" s="96"/>
      <c r="F55" s="96"/>
      <c r="G55" s="96"/>
      <c r="H55" s="97" t="s">
        <v>15</v>
      </c>
      <c r="I55" s="103" t="s">
        <v>15</v>
      </c>
      <c r="J55" s="96" t="s">
        <v>15</v>
      </c>
      <c r="K55" s="96" t="s">
        <v>15</v>
      </c>
      <c r="N55" s="96" t="s">
        <v>15</v>
      </c>
      <c r="O55" s="132" t="s">
        <v>434</v>
      </c>
      <c r="P55" s="132"/>
      <c r="Q55" s="132">
        <v>1</v>
      </c>
      <c r="R55" s="132"/>
      <c r="S55" s="142" t="str">
        <f t="shared" si="9"/>
        <v>Integral System</v>
      </c>
      <c r="T55" s="132"/>
      <c r="U55" s="132"/>
      <c r="V55" s="132">
        <v>2012</v>
      </c>
      <c r="AC55" s="108" t="s">
        <v>367</v>
      </c>
      <c r="AD55" s="108" t="s">
        <v>367</v>
      </c>
      <c r="AE55" s="108" t="s">
        <v>367</v>
      </c>
      <c r="AF55" s="108" t="s">
        <v>367</v>
      </c>
      <c r="AG55" s="108" t="s">
        <v>367</v>
      </c>
      <c r="AH55" s="101"/>
      <c r="AI55" s="101"/>
      <c r="AJ55" s="101"/>
    </row>
    <row r="56" spans="1:36">
      <c r="A56" s="96"/>
      <c r="B56" s="96"/>
      <c r="C56" s="96"/>
      <c r="D56" s="96"/>
      <c r="E56" s="96"/>
      <c r="F56" s="96"/>
      <c r="G56" s="96"/>
      <c r="H56" s="97" t="s">
        <v>0</v>
      </c>
      <c r="I56" s="103" t="s">
        <v>0</v>
      </c>
      <c r="J56" s="96" t="s">
        <v>0</v>
      </c>
      <c r="K56" s="96" t="s">
        <v>0</v>
      </c>
      <c r="N56" s="96" t="s">
        <v>0</v>
      </c>
      <c r="O56" s="139" t="s">
        <v>418</v>
      </c>
      <c r="P56" s="132"/>
      <c r="Q56" s="132">
        <v>1</v>
      </c>
      <c r="R56" s="132"/>
      <c r="S56" s="142" t="str">
        <f t="shared" si="9"/>
        <v>Integral System</v>
      </c>
      <c r="T56" s="132"/>
      <c r="U56" s="132"/>
      <c r="V56" s="132">
        <v>2012</v>
      </c>
      <c r="AC56" s="108" t="s">
        <v>367</v>
      </c>
      <c r="AD56" s="108" t="s">
        <v>367</v>
      </c>
      <c r="AE56" s="108" t="s">
        <v>367</v>
      </c>
      <c r="AF56" s="108" t="s">
        <v>367</v>
      </c>
      <c r="AG56" s="108" t="s">
        <v>367</v>
      </c>
      <c r="AH56" s="101"/>
      <c r="AI56" s="101"/>
      <c r="AJ56" s="101"/>
    </row>
    <row r="57" spans="1:36">
      <c r="A57" s="96"/>
      <c r="B57" s="96"/>
      <c r="C57" s="96"/>
      <c r="D57" s="96"/>
      <c r="E57" s="96"/>
      <c r="F57" s="96"/>
      <c r="G57" s="96"/>
      <c r="H57" s="97" t="s">
        <v>11</v>
      </c>
      <c r="I57" s="103" t="s">
        <v>11</v>
      </c>
      <c r="J57" s="96" t="s">
        <v>11</v>
      </c>
      <c r="K57" s="96" t="s">
        <v>11</v>
      </c>
      <c r="N57" s="96" t="s">
        <v>11</v>
      </c>
      <c r="O57" s="132" t="s">
        <v>423</v>
      </c>
      <c r="P57" s="132">
        <v>1</v>
      </c>
      <c r="Q57" s="132"/>
      <c r="R57" s="132"/>
      <c r="S57" s="142" t="str">
        <f t="shared" si="9"/>
        <v>Individual</v>
      </c>
      <c r="T57" s="132"/>
      <c r="U57" s="132"/>
      <c r="V57" s="132">
        <v>2012</v>
      </c>
      <c r="AC57" s="108" t="s">
        <v>367</v>
      </c>
      <c r="AD57" s="108" t="s">
        <v>367</v>
      </c>
      <c r="AE57" s="108" t="s">
        <v>367</v>
      </c>
      <c r="AF57" s="108" t="s">
        <v>367</v>
      </c>
      <c r="AG57" s="108" t="s">
        <v>367</v>
      </c>
      <c r="AH57" s="101"/>
      <c r="AI57" s="101"/>
      <c r="AJ57" s="101"/>
    </row>
    <row r="58" spans="1:36">
      <c r="A58" s="96"/>
      <c r="B58" s="96"/>
      <c r="C58" s="96"/>
      <c r="D58" s="96"/>
      <c r="E58" s="96"/>
      <c r="F58" s="96"/>
      <c r="G58" s="96"/>
      <c r="H58" s="97" t="s">
        <v>18</v>
      </c>
      <c r="I58" s="103" t="s">
        <v>18</v>
      </c>
      <c r="J58" s="96" t="s">
        <v>18</v>
      </c>
      <c r="K58" s="96" t="s">
        <v>18</v>
      </c>
      <c r="N58" s="96" t="s">
        <v>18</v>
      </c>
      <c r="O58" s="139" t="s">
        <v>418</v>
      </c>
      <c r="P58" s="132"/>
      <c r="Q58" s="132">
        <v>1</v>
      </c>
      <c r="R58" s="132"/>
      <c r="S58" s="142" t="str">
        <f t="shared" si="9"/>
        <v>Integral System</v>
      </c>
      <c r="T58" s="132"/>
      <c r="U58" s="132"/>
      <c r="V58" s="132">
        <v>2012</v>
      </c>
      <c r="AC58" s="108" t="s">
        <v>367</v>
      </c>
      <c r="AD58" s="108" t="s">
        <v>367</v>
      </c>
      <c r="AE58" s="108" t="s">
        <v>367</v>
      </c>
      <c r="AF58" s="108" t="s">
        <v>367</v>
      </c>
      <c r="AG58" s="108" t="s">
        <v>367</v>
      </c>
      <c r="AH58" s="101"/>
      <c r="AI58" s="101"/>
      <c r="AJ58" s="101"/>
    </row>
    <row r="59" spans="1:36">
      <c r="A59" s="96"/>
      <c r="B59" s="96"/>
      <c r="C59" s="96"/>
      <c r="D59" s="96"/>
      <c r="E59" s="96"/>
      <c r="F59" s="96"/>
      <c r="G59" s="96"/>
      <c r="H59" s="97" t="s">
        <v>327</v>
      </c>
      <c r="I59" s="103" t="s">
        <v>327</v>
      </c>
      <c r="J59" s="96" t="s">
        <v>327</v>
      </c>
      <c r="K59" s="96" t="s">
        <v>327</v>
      </c>
      <c r="N59" s="96" t="s">
        <v>327</v>
      </c>
      <c r="O59" s="132" t="s">
        <v>440</v>
      </c>
      <c r="P59" s="132"/>
      <c r="Q59" s="132">
        <v>1</v>
      </c>
      <c r="R59" s="132"/>
      <c r="S59" s="142" t="str">
        <f t="shared" si="9"/>
        <v>Integral System</v>
      </c>
      <c r="T59" s="132"/>
      <c r="U59" s="132"/>
      <c r="V59" s="132">
        <v>2012</v>
      </c>
      <c r="AC59" s="108" t="s">
        <v>367</v>
      </c>
      <c r="AD59" s="108" t="s">
        <v>367</v>
      </c>
      <c r="AE59" s="108" t="s">
        <v>367</v>
      </c>
      <c r="AF59" s="108" t="s">
        <v>367</v>
      </c>
      <c r="AG59" s="108" t="s">
        <v>367</v>
      </c>
      <c r="AH59" s="101"/>
      <c r="AI59" s="101"/>
      <c r="AJ59" s="101"/>
    </row>
    <row r="60" spans="1:36">
      <c r="A60" s="96" t="s">
        <v>326</v>
      </c>
      <c r="B60" s="96"/>
      <c r="C60" s="96"/>
      <c r="D60" s="96"/>
      <c r="E60" s="96"/>
      <c r="F60" s="96"/>
      <c r="G60" s="96"/>
      <c r="H60" s="97" t="s">
        <v>325</v>
      </c>
      <c r="I60" s="103" t="s">
        <v>325</v>
      </c>
      <c r="J60" s="96" t="s">
        <v>325</v>
      </c>
      <c r="K60" s="96" t="s">
        <v>325</v>
      </c>
      <c r="N60" s="135" t="s">
        <v>325</v>
      </c>
      <c r="O60" s="137" t="s">
        <v>185</v>
      </c>
      <c r="P60" s="132"/>
      <c r="Q60" s="132"/>
      <c r="R60" s="132"/>
      <c r="S60" s="132"/>
      <c r="T60" s="132"/>
      <c r="U60" s="132"/>
      <c r="V60" s="132">
        <v>2012</v>
      </c>
      <c r="AC60" s="108" t="s">
        <v>367</v>
      </c>
      <c r="AD60" s="108" t="s">
        <v>367</v>
      </c>
      <c r="AE60" s="108" t="s">
        <v>367</v>
      </c>
      <c r="AF60" s="108" t="s">
        <v>367</v>
      </c>
      <c r="AG60" s="108" t="s">
        <v>367</v>
      </c>
      <c r="AH60" s="107"/>
      <c r="AI60" s="107"/>
      <c r="AJ60" s="107"/>
    </row>
    <row r="61" spans="1:36">
      <c r="A61" s="96"/>
      <c r="B61" s="96"/>
      <c r="C61" s="96"/>
      <c r="D61" s="96"/>
      <c r="E61" s="96"/>
      <c r="F61" s="96"/>
      <c r="G61" s="96"/>
      <c r="H61" s="97" t="s">
        <v>8</v>
      </c>
      <c r="I61" s="103" t="s">
        <v>8</v>
      </c>
      <c r="J61" s="96" t="s">
        <v>8</v>
      </c>
      <c r="K61" s="96" t="s">
        <v>8</v>
      </c>
      <c r="N61" s="96" t="s">
        <v>22</v>
      </c>
      <c r="O61" s="132" t="s">
        <v>185</v>
      </c>
      <c r="P61" s="132"/>
      <c r="Q61" s="132"/>
      <c r="R61" s="132"/>
      <c r="S61" s="132"/>
      <c r="T61" s="132"/>
      <c r="U61" s="132"/>
      <c r="V61" s="132">
        <v>2012</v>
      </c>
      <c r="AB61" s="104"/>
      <c r="AC61" s="99" t="s">
        <v>294</v>
      </c>
      <c r="AD61" s="108" t="s">
        <v>367</v>
      </c>
      <c r="AE61" s="108" t="s">
        <v>367</v>
      </c>
      <c r="AF61" s="108" t="s">
        <v>367</v>
      </c>
      <c r="AG61" s="108" t="s">
        <v>367</v>
      </c>
      <c r="AH61" s="101"/>
      <c r="AI61" s="101"/>
      <c r="AJ61" s="101"/>
    </row>
    <row r="62" spans="1:36">
      <c r="A62" s="96"/>
      <c r="B62" s="96"/>
      <c r="C62" s="96"/>
      <c r="D62" s="96"/>
      <c r="E62" s="96"/>
      <c r="F62" s="96"/>
      <c r="G62" s="96" t="s">
        <v>303</v>
      </c>
      <c r="H62" s="97" t="s">
        <v>303</v>
      </c>
      <c r="I62" s="103"/>
      <c r="J62" s="96"/>
      <c r="K62" s="96"/>
      <c r="N62" s="96" t="s">
        <v>301</v>
      </c>
      <c r="O62" s="132" t="s">
        <v>185</v>
      </c>
      <c r="P62" s="132"/>
      <c r="Q62" s="132"/>
      <c r="R62" s="132"/>
      <c r="S62" s="132"/>
      <c r="T62" s="132"/>
      <c r="U62" s="132"/>
      <c r="V62" s="132">
        <v>2012</v>
      </c>
      <c r="AB62" s="104"/>
      <c r="AC62" s="99" t="s">
        <v>294</v>
      </c>
      <c r="AD62" s="99" t="s">
        <v>294</v>
      </c>
      <c r="AE62" s="99" t="s">
        <v>294</v>
      </c>
      <c r="AF62" s="99" t="s">
        <v>294</v>
      </c>
      <c r="AG62" s="99" t="s">
        <v>294</v>
      </c>
      <c r="AH62" s="99"/>
      <c r="AI62" s="99"/>
      <c r="AJ62" s="99"/>
    </row>
    <row r="63" spans="1:36">
      <c r="A63" s="96"/>
      <c r="B63" s="96"/>
      <c r="C63" s="96"/>
      <c r="D63" s="96"/>
      <c r="E63" s="96"/>
      <c r="F63" s="96"/>
      <c r="G63" s="96"/>
      <c r="H63" s="97" t="s">
        <v>302</v>
      </c>
      <c r="I63" s="103" t="s">
        <v>302</v>
      </c>
      <c r="J63" s="96" t="s">
        <v>302</v>
      </c>
      <c r="K63" s="96" t="s">
        <v>302</v>
      </c>
      <c r="N63" s="96" t="s">
        <v>8</v>
      </c>
      <c r="O63" s="132" t="s">
        <v>113</v>
      </c>
      <c r="P63" s="132"/>
      <c r="Q63" s="132">
        <v>1</v>
      </c>
      <c r="R63" s="132"/>
      <c r="S63" s="142" t="str">
        <f>IF(P63=1,"Individual",IF(Q63=1,"Integral System",IF(R63=1,"Modular System")))</f>
        <v>Integral System</v>
      </c>
      <c r="T63" s="132"/>
      <c r="U63" s="132"/>
      <c r="V63" s="132">
        <v>2012</v>
      </c>
      <c r="AB63" s="104"/>
      <c r="AC63" s="99" t="s">
        <v>294</v>
      </c>
      <c r="AD63" s="99" t="s">
        <v>294</v>
      </c>
      <c r="AE63" s="99" t="s">
        <v>294</v>
      </c>
      <c r="AF63" s="99" t="s">
        <v>294</v>
      </c>
      <c r="AG63" s="99" t="s">
        <v>294</v>
      </c>
      <c r="AH63" s="99"/>
      <c r="AI63" s="99"/>
      <c r="AJ63" s="99"/>
    </row>
    <row r="64" spans="1:36">
      <c r="A64" s="96"/>
      <c r="B64" s="96"/>
      <c r="C64" s="96"/>
      <c r="D64" s="96"/>
      <c r="E64" s="96"/>
      <c r="F64" s="96"/>
      <c r="G64" s="96"/>
      <c r="H64" s="97" t="s">
        <v>301</v>
      </c>
      <c r="I64" s="103" t="s">
        <v>301</v>
      </c>
      <c r="J64" s="96" t="s">
        <v>301</v>
      </c>
      <c r="K64" s="96" t="s">
        <v>301</v>
      </c>
      <c r="N64" s="96" t="s">
        <v>20</v>
      </c>
      <c r="O64" s="132" t="s">
        <v>185</v>
      </c>
      <c r="P64" s="132"/>
      <c r="Q64" s="132"/>
      <c r="R64" s="132"/>
      <c r="S64" s="132"/>
      <c r="T64" s="132"/>
      <c r="U64" s="132"/>
      <c r="V64" s="132">
        <v>2012</v>
      </c>
      <c r="AB64" s="104"/>
      <c r="AC64" s="99" t="s">
        <v>294</v>
      </c>
      <c r="AD64" s="99" t="s">
        <v>294</v>
      </c>
      <c r="AE64" s="99" t="s">
        <v>294</v>
      </c>
      <c r="AF64" s="99" t="s">
        <v>294</v>
      </c>
      <c r="AG64" s="99" t="s">
        <v>294</v>
      </c>
      <c r="AH64" s="99"/>
      <c r="AI64" s="99"/>
      <c r="AJ64" s="99"/>
    </row>
    <row r="65" spans="1:36">
      <c r="A65" s="96"/>
      <c r="B65" s="96"/>
      <c r="C65" s="96"/>
      <c r="D65" s="96"/>
      <c r="E65" s="96"/>
      <c r="F65" s="96"/>
      <c r="G65" s="96"/>
      <c r="H65" s="97" t="s">
        <v>20</v>
      </c>
      <c r="I65" s="103" t="s">
        <v>20</v>
      </c>
      <c r="J65" s="96" t="s">
        <v>20</v>
      </c>
      <c r="K65" s="96" t="s">
        <v>20</v>
      </c>
      <c r="N65" s="96" t="s">
        <v>24</v>
      </c>
      <c r="O65" s="132" t="s">
        <v>425</v>
      </c>
      <c r="P65" s="132"/>
      <c r="Q65" s="132">
        <v>1</v>
      </c>
      <c r="R65" s="132"/>
      <c r="S65" s="142" t="str">
        <f t="shared" ref="S65:S75" si="10">IF(P65=1,"Individual",IF(Q65=1,"Integral System",IF(R65=1,"Modular System")))</f>
        <v>Integral System</v>
      </c>
      <c r="T65" s="132"/>
      <c r="U65" s="132"/>
      <c r="V65" s="132">
        <v>2012</v>
      </c>
      <c r="AB65" s="104"/>
      <c r="AC65" s="99" t="s">
        <v>294</v>
      </c>
      <c r="AD65" s="99" t="s">
        <v>294</v>
      </c>
      <c r="AE65" s="99" t="s">
        <v>294</v>
      </c>
      <c r="AF65" s="99" t="s">
        <v>294</v>
      </c>
      <c r="AG65" s="99" t="s">
        <v>294</v>
      </c>
      <c r="AH65" s="99"/>
      <c r="AI65" s="99"/>
      <c r="AJ65" s="99"/>
    </row>
    <row r="66" spans="1:36">
      <c r="A66" s="96"/>
      <c r="B66" s="96"/>
      <c r="C66" s="96"/>
      <c r="D66" s="96"/>
      <c r="E66" s="96"/>
      <c r="F66" s="96"/>
      <c r="G66" s="96"/>
      <c r="H66" s="97" t="s">
        <v>22</v>
      </c>
      <c r="I66" s="103" t="s">
        <v>22</v>
      </c>
      <c r="J66" s="96" t="s">
        <v>22</v>
      </c>
      <c r="K66" s="96" t="s">
        <v>22</v>
      </c>
      <c r="N66" s="96" t="s">
        <v>27</v>
      </c>
      <c r="O66" s="132" t="s">
        <v>446</v>
      </c>
      <c r="P66" s="132">
        <v>1</v>
      </c>
      <c r="Q66" s="132"/>
      <c r="R66" s="132"/>
      <c r="S66" s="142" t="str">
        <f t="shared" si="10"/>
        <v>Individual</v>
      </c>
      <c r="T66" s="132"/>
      <c r="U66" s="132"/>
      <c r="V66" s="132">
        <v>2012</v>
      </c>
      <c r="AB66" s="104"/>
      <c r="AC66" s="99" t="s">
        <v>294</v>
      </c>
      <c r="AD66" s="99" t="s">
        <v>294</v>
      </c>
      <c r="AE66" s="99" t="s">
        <v>294</v>
      </c>
      <c r="AF66" s="99" t="s">
        <v>294</v>
      </c>
      <c r="AG66" s="99" t="s">
        <v>294</v>
      </c>
      <c r="AH66" s="99"/>
      <c r="AI66" s="99"/>
      <c r="AJ66" s="99"/>
    </row>
    <row r="67" spans="1:36">
      <c r="A67" s="96"/>
      <c r="B67" s="96"/>
      <c r="C67" s="96"/>
      <c r="D67" s="96"/>
      <c r="E67" s="96"/>
      <c r="F67" s="96"/>
      <c r="G67" s="96"/>
      <c r="H67" s="97" t="s">
        <v>24</v>
      </c>
      <c r="I67" s="103" t="s">
        <v>24</v>
      </c>
      <c r="J67" s="96" t="s">
        <v>24</v>
      </c>
      <c r="K67" s="96" t="s">
        <v>24</v>
      </c>
      <c r="N67" s="96" t="s">
        <v>29</v>
      </c>
      <c r="O67" s="132" t="s">
        <v>446</v>
      </c>
      <c r="P67" s="132">
        <v>1</v>
      </c>
      <c r="Q67" s="132"/>
      <c r="R67" s="132"/>
      <c r="S67" s="142" t="str">
        <f t="shared" si="10"/>
        <v>Individual</v>
      </c>
      <c r="T67" s="132"/>
      <c r="U67" s="132"/>
      <c r="V67" s="132">
        <v>2012</v>
      </c>
      <c r="AB67" s="104"/>
      <c r="AC67" s="99" t="s">
        <v>294</v>
      </c>
      <c r="AD67" s="99" t="s">
        <v>294</v>
      </c>
      <c r="AE67" s="99" t="s">
        <v>294</v>
      </c>
      <c r="AF67" s="99" t="s">
        <v>294</v>
      </c>
      <c r="AG67" s="99" t="s">
        <v>294</v>
      </c>
      <c r="AH67" s="99"/>
      <c r="AI67" s="99"/>
      <c r="AJ67" s="99"/>
    </row>
    <row r="68" spans="1:36">
      <c r="A68" s="96"/>
      <c r="B68" s="96"/>
      <c r="C68" s="96"/>
      <c r="D68" s="96"/>
      <c r="E68" s="96"/>
      <c r="F68" s="96"/>
      <c r="G68" s="96"/>
      <c r="H68" s="97"/>
      <c r="I68" s="103" t="s">
        <v>39</v>
      </c>
      <c r="J68" s="96" t="s">
        <v>346</v>
      </c>
      <c r="K68" s="96" t="s">
        <v>345</v>
      </c>
      <c r="N68" s="96" t="s">
        <v>345</v>
      </c>
      <c r="O68" s="132" t="s">
        <v>444</v>
      </c>
      <c r="P68" s="132"/>
      <c r="Q68" s="132">
        <v>1</v>
      </c>
      <c r="R68" s="132"/>
      <c r="S68" s="142" t="str">
        <f t="shared" si="10"/>
        <v>Integral System</v>
      </c>
      <c r="T68" s="132"/>
      <c r="U68" s="132"/>
      <c r="V68" s="132">
        <v>2013</v>
      </c>
      <c r="AD68" s="108" t="s">
        <v>367</v>
      </c>
      <c r="AE68" s="108" t="s">
        <v>367</v>
      </c>
      <c r="AF68" s="108" t="s">
        <v>367</v>
      </c>
      <c r="AG68" s="108" t="s">
        <v>367</v>
      </c>
      <c r="AH68" s="101"/>
      <c r="AI68" s="101"/>
      <c r="AJ68" s="101"/>
    </row>
    <row r="69" spans="1:36">
      <c r="A69" s="96"/>
      <c r="B69" s="96"/>
      <c r="C69" s="96"/>
      <c r="D69" s="96"/>
      <c r="E69" s="96"/>
      <c r="F69" s="96"/>
      <c r="G69" s="96"/>
      <c r="H69" s="97"/>
      <c r="I69" s="103" t="s">
        <v>41</v>
      </c>
      <c r="J69" s="96" t="s">
        <v>41</v>
      </c>
      <c r="K69" s="96" t="s">
        <v>41</v>
      </c>
      <c r="N69" s="96" t="s">
        <v>41</v>
      </c>
      <c r="O69" s="132" t="s">
        <v>430</v>
      </c>
      <c r="P69" s="132"/>
      <c r="Q69" s="132">
        <v>1</v>
      </c>
      <c r="R69" s="132"/>
      <c r="S69" s="142" t="str">
        <f t="shared" si="10"/>
        <v>Integral System</v>
      </c>
      <c r="T69" s="132"/>
      <c r="U69" s="132"/>
      <c r="V69" s="132">
        <v>2013</v>
      </c>
      <c r="AD69" s="108" t="s">
        <v>367</v>
      </c>
      <c r="AE69" s="108" t="s">
        <v>367</v>
      </c>
      <c r="AF69" s="108" t="s">
        <v>367</v>
      </c>
      <c r="AG69" s="108" t="s">
        <v>367</v>
      </c>
      <c r="AH69" s="101"/>
      <c r="AI69" s="101"/>
      <c r="AJ69" s="101"/>
    </row>
    <row r="70" spans="1:36">
      <c r="A70" s="96"/>
      <c r="B70" s="96"/>
      <c r="C70" s="96"/>
      <c r="D70" s="96"/>
      <c r="E70" s="96"/>
      <c r="F70" s="96"/>
      <c r="G70" s="96"/>
      <c r="H70" s="97"/>
      <c r="I70" s="103" t="s">
        <v>51</v>
      </c>
      <c r="J70" s="96" t="s">
        <v>51</v>
      </c>
      <c r="K70" s="96" t="s">
        <v>51</v>
      </c>
      <c r="N70" s="96" t="s">
        <v>51</v>
      </c>
      <c r="O70" s="132" t="s">
        <v>425</v>
      </c>
      <c r="P70" s="132">
        <v>1</v>
      </c>
      <c r="Q70" s="132"/>
      <c r="R70" s="132"/>
      <c r="S70" s="142" t="str">
        <f t="shared" si="10"/>
        <v>Individual</v>
      </c>
      <c r="T70" s="132"/>
      <c r="U70" s="132"/>
      <c r="V70" s="132">
        <v>2013</v>
      </c>
      <c r="AD70" s="108" t="s">
        <v>367</v>
      </c>
      <c r="AE70" s="108" t="s">
        <v>367</v>
      </c>
      <c r="AF70" s="108" t="s">
        <v>367</v>
      </c>
      <c r="AG70" s="108" t="s">
        <v>367</v>
      </c>
      <c r="AH70" s="101"/>
      <c r="AI70" s="101"/>
      <c r="AJ70" s="101"/>
    </row>
    <row r="71" spans="1:36">
      <c r="A71" s="96"/>
      <c r="B71" s="96"/>
      <c r="C71" s="96"/>
      <c r="D71" s="96"/>
      <c r="E71" s="96"/>
      <c r="F71" s="96"/>
      <c r="G71" s="96"/>
      <c r="H71" s="97"/>
      <c r="I71" s="103" t="s">
        <v>38</v>
      </c>
      <c r="J71" s="96" t="s">
        <v>38</v>
      </c>
      <c r="K71" s="96" t="s">
        <v>38</v>
      </c>
      <c r="N71" s="96" t="s">
        <v>38</v>
      </c>
      <c r="O71" s="132" t="s">
        <v>438</v>
      </c>
      <c r="P71" s="132"/>
      <c r="Q71" s="132"/>
      <c r="R71" s="132">
        <v>1</v>
      </c>
      <c r="S71" s="142" t="str">
        <f t="shared" si="10"/>
        <v>Modular System</v>
      </c>
      <c r="T71" s="132"/>
      <c r="U71" s="132"/>
      <c r="V71" s="132">
        <v>2013</v>
      </c>
      <c r="AD71" s="108" t="s">
        <v>367</v>
      </c>
      <c r="AE71" s="108" t="s">
        <v>367</v>
      </c>
      <c r="AF71" s="108" t="s">
        <v>367</v>
      </c>
      <c r="AG71" s="108" t="s">
        <v>367</v>
      </c>
      <c r="AH71" s="101"/>
      <c r="AI71" s="101"/>
      <c r="AJ71" s="101"/>
    </row>
    <row r="72" spans="1:36">
      <c r="A72" s="96"/>
      <c r="B72" s="96"/>
      <c r="C72" s="96"/>
      <c r="D72" s="96"/>
      <c r="E72" s="96"/>
      <c r="F72" s="96"/>
      <c r="G72" s="96"/>
      <c r="H72" s="97"/>
      <c r="I72" s="103" t="s">
        <v>36</v>
      </c>
      <c r="J72" s="96" t="s">
        <v>36</v>
      </c>
      <c r="K72" s="96" t="s">
        <v>36</v>
      </c>
      <c r="N72" s="96" t="s">
        <v>36</v>
      </c>
      <c r="O72" s="132" t="s">
        <v>439</v>
      </c>
      <c r="P72" s="132"/>
      <c r="Q72" s="132">
        <v>1</v>
      </c>
      <c r="R72" s="132"/>
      <c r="S72" s="142" t="str">
        <f t="shared" si="10"/>
        <v>Integral System</v>
      </c>
      <c r="T72" s="132"/>
      <c r="U72" s="132"/>
      <c r="V72" s="132">
        <v>2013</v>
      </c>
      <c r="AD72" s="108" t="s">
        <v>367</v>
      </c>
      <c r="AE72" s="108" t="s">
        <v>367</v>
      </c>
      <c r="AF72" s="108" t="s">
        <v>367</v>
      </c>
      <c r="AG72" s="108" t="s">
        <v>367</v>
      </c>
      <c r="AH72" s="101"/>
      <c r="AI72" s="101"/>
      <c r="AJ72" s="101"/>
    </row>
    <row r="73" spans="1:36">
      <c r="A73" s="96"/>
      <c r="B73" s="96"/>
      <c r="C73" s="96"/>
      <c r="D73" s="96"/>
      <c r="E73" s="96"/>
      <c r="F73" s="96"/>
      <c r="G73" s="96"/>
      <c r="H73" s="97"/>
      <c r="I73" s="103" t="s">
        <v>50</v>
      </c>
      <c r="J73" s="96" t="s">
        <v>50</v>
      </c>
      <c r="K73" s="96" t="s">
        <v>50</v>
      </c>
      <c r="N73" s="96" t="s">
        <v>50</v>
      </c>
      <c r="O73" s="139" t="s">
        <v>418</v>
      </c>
      <c r="P73" s="132"/>
      <c r="Q73" s="132">
        <v>1</v>
      </c>
      <c r="R73" s="132"/>
      <c r="S73" s="142" t="str">
        <f t="shared" si="10"/>
        <v>Integral System</v>
      </c>
      <c r="T73" s="132"/>
      <c r="U73" s="132"/>
      <c r="V73" s="132">
        <v>2013</v>
      </c>
      <c r="AD73" s="108" t="s">
        <v>367</v>
      </c>
      <c r="AE73" s="108" t="s">
        <v>367</v>
      </c>
      <c r="AF73" s="108" t="s">
        <v>367</v>
      </c>
      <c r="AG73" s="108" t="s">
        <v>367</v>
      </c>
      <c r="AH73" s="101"/>
      <c r="AI73" s="101"/>
      <c r="AJ73" s="101"/>
    </row>
    <row r="74" spans="1:36">
      <c r="A74" s="96"/>
      <c r="B74" s="96"/>
      <c r="C74" s="96"/>
      <c r="D74" s="96"/>
      <c r="E74" s="96"/>
      <c r="F74" s="96"/>
      <c r="G74" s="96"/>
      <c r="H74" s="97"/>
      <c r="I74" s="103" t="s">
        <v>31</v>
      </c>
      <c r="J74" s="96" t="s">
        <v>31</v>
      </c>
      <c r="K74" s="96" t="s">
        <v>31</v>
      </c>
      <c r="N74" s="96" t="s">
        <v>31</v>
      </c>
      <c r="O74" s="132" t="s">
        <v>433</v>
      </c>
      <c r="P74" s="132"/>
      <c r="Q74" s="132"/>
      <c r="R74" s="132">
        <v>1</v>
      </c>
      <c r="S74" s="142" t="str">
        <f t="shared" si="10"/>
        <v>Modular System</v>
      </c>
      <c r="T74" s="132"/>
      <c r="U74" s="132"/>
      <c r="V74" s="132">
        <v>2013</v>
      </c>
      <c r="AD74" s="108" t="s">
        <v>367</v>
      </c>
      <c r="AE74" s="108" t="s">
        <v>367</v>
      </c>
      <c r="AF74" s="108" t="s">
        <v>367</v>
      </c>
      <c r="AG74" s="108" t="s">
        <v>367</v>
      </c>
      <c r="AH74" s="107"/>
      <c r="AI74" s="107"/>
      <c r="AJ74" s="107"/>
    </row>
    <row r="75" spans="1:36">
      <c r="A75" s="96"/>
      <c r="B75" s="96"/>
      <c r="C75" s="96"/>
      <c r="D75" s="96"/>
      <c r="E75" s="96"/>
      <c r="F75" s="96"/>
      <c r="G75" s="96"/>
      <c r="H75" s="97"/>
      <c r="I75" s="103"/>
      <c r="J75" s="96" t="s">
        <v>59</v>
      </c>
      <c r="K75" s="96" t="s">
        <v>59</v>
      </c>
      <c r="N75" s="96" t="s">
        <v>298</v>
      </c>
      <c r="O75" s="132" t="s">
        <v>424</v>
      </c>
      <c r="P75" s="132"/>
      <c r="Q75" s="132">
        <v>1</v>
      </c>
      <c r="R75" s="132"/>
      <c r="S75" s="142" t="str">
        <f t="shared" si="10"/>
        <v>Integral System</v>
      </c>
      <c r="T75" s="132"/>
      <c r="U75" s="132"/>
      <c r="V75" s="132">
        <v>2013</v>
      </c>
      <c r="AD75" s="108" t="s">
        <v>367</v>
      </c>
      <c r="AE75" s="108" t="s">
        <v>367</v>
      </c>
      <c r="AF75" s="108" t="s">
        <v>367</v>
      </c>
      <c r="AG75" s="108" t="s">
        <v>367</v>
      </c>
      <c r="AH75" s="107"/>
      <c r="AI75" s="107"/>
      <c r="AJ75" s="107"/>
    </row>
    <row r="76" spans="1:36">
      <c r="A76" s="96"/>
      <c r="B76" s="96"/>
      <c r="C76" s="96"/>
      <c r="D76" s="96"/>
      <c r="E76" s="96"/>
      <c r="F76" s="96"/>
      <c r="G76" s="96"/>
      <c r="H76" s="97" t="s">
        <v>27</v>
      </c>
      <c r="I76" s="103" t="s">
        <v>27</v>
      </c>
      <c r="J76" s="96" t="s">
        <v>27</v>
      </c>
      <c r="K76" s="96" t="s">
        <v>27</v>
      </c>
      <c r="N76" s="96" t="s">
        <v>299</v>
      </c>
      <c r="O76" s="132" t="s">
        <v>185</v>
      </c>
      <c r="P76" s="132"/>
      <c r="Q76" s="132"/>
      <c r="R76" s="132"/>
      <c r="S76" s="132"/>
      <c r="T76" s="132"/>
      <c r="U76" s="132"/>
      <c r="V76" s="132">
        <v>2013</v>
      </c>
      <c r="AB76" s="104"/>
      <c r="AC76" s="104"/>
      <c r="AD76" s="99" t="s">
        <v>294</v>
      </c>
      <c r="AE76" s="99" t="s">
        <v>294</v>
      </c>
      <c r="AF76" s="99" t="s">
        <v>294</v>
      </c>
      <c r="AG76" s="99" t="s">
        <v>294</v>
      </c>
      <c r="AH76" s="99"/>
      <c r="AI76" s="99"/>
      <c r="AJ76" s="99"/>
    </row>
    <row r="77" spans="1:36">
      <c r="A77" s="96"/>
      <c r="B77" s="96"/>
      <c r="C77" s="96"/>
      <c r="D77" s="96"/>
      <c r="E77" s="96"/>
      <c r="F77" s="96"/>
      <c r="G77" s="96"/>
      <c r="H77" s="97" t="s">
        <v>29</v>
      </c>
      <c r="I77" s="103" t="s">
        <v>29</v>
      </c>
      <c r="J77" s="96" t="s">
        <v>29</v>
      </c>
      <c r="K77" s="96" t="s">
        <v>29</v>
      </c>
      <c r="N77" s="96" t="s">
        <v>43</v>
      </c>
      <c r="O77" s="132" t="s">
        <v>185</v>
      </c>
      <c r="P77" s="132"/>
      <c r="Q77" s="132"/>
      <c r="R77" s="132"/>
      <c r="S77" s="132"/>
      <c r="T77" s="132"/>
      <c r="U77" s="132"/>
      <c r="V77" s="132">
        <v>2013</v>
      </c>
      <c r="AB77" s="104"/>
      <c r="AC77" s="104"/>
      <c r="AD77" s="99" t="s">
        <v>294</v>
      </c>
      <c r="AE77" s="99" t="s">
        <v>294</v>
      </c>
      <c r="AF77" s="99" t="s">
        <v>294</v>
      </c>
      <c r="AG77" s="99" t="s">
        <v>294</v>
      </c>
      <c r="AH77" s="99"/>
      <c r="AI77" s="99"/>
      <c r="AJ77" s="99"/>
    </row>
    <row r="78" spans="1:36">
      <c r="A78" s="96"/>
      <c r="B78" s="96"/>
      <c r="C78" s="96"/>
      <c r="D78" s="96"/>
      <c r="E78" s="96"/>
      <c r="F78" s="96"/>
      <c r="G78" s="96"/>
      <c r="H78" s="97"/>
      <c r="I78" s="103" t="s">
        <v>34</v>
      </c>
      <c r="J78" s="96" t="s">
        <v>300</v>
      </c>
      <c r="K78" s="96" t="s">
        <v>299</v>
      </c>
      <c r="N78" s="96" t="s">
        <v>45</v>
      </c>
      <c r="O78" s="132" t="s">
        <v>185</v>
      </c>
      <c r="P78" s="132"/>
      <c r="Q78" s="132"/>
      <c r="R78" s="132"/>
      <c r="S78" s="132"/>
      <c r="T78" s="132"/>
      <c r="U78" s="132"/>
      <c r="V78" s="132">
        <v>2013</v>
      </c>
      <c r="AB78" s="104"/>
      <c r="AC78" s="104"/>
      <c r="AD78" s="99" t="s">
        <v>294</v>
      </c>
      <c r="AE78" s="99" t="s">
        <v>294</v>
      </c>
      <c r="AF78" s="99" t="s">
        <v>294</v>
      </c>
      <c r="AG78" s="99" t="s">
        <v>294</v>
      </c>
      <c r="AH78" s="99"/>
      <c r="AI78" s="99"/>
      <c r="AJ78" s="99"/>
    </row>
    <row r="79" spans="1:36">
      <c r="A79" s="96"/>
      <c r="B79" s="96"/>
      <c r="C79" s="96"/>
      <c r="D79" s="96"/>
      <c r="E79" s="96"/>
      <c r="F79" s="96"/>
      <c r="G79" s="96"/>
      <c r="H79" s="97"/>
      <c r="I79" s="103" t="s">
        <v>43</v>
      </c>
      <c r="J79" s="96" t="s">
        <v>43</v>
      </c>
      <c r="K79" s="96" t="s">
        <v>43</v>
      </c>
      <c r="N79" s="96" t="s">
        <v>48</v>
      </c>
      <c r="O79" s="132" t="s">
        <v>185</v>
      </c>
      <c r="P79" s="132"/>
      <c r="Q79" s="132"/>
      <c r="R79" s="132"/>
      <c r="S79" s="132"/>
      <c r="T79" s="132"/>
      <c r="U79" s="132"/>
      <c r="V79" s="132">
        <v>2013</v>
      </c>
      <c r="AB79" s="104"/>
      <c r="AC79" s="104"/>
      <c r="AD79" s="99" t="s">
        <v>294</v>
      </c>
      <c r="AE79" s="99" t="s">
        <v>294</v>
      </c>
      <c r="AF79" s="99" t="s">
        <v>294</v>
      </c>
      <c r="AG79" s="99" t="s">
        <v>294</v>
      </c>
      <c r="AH79" s="99"/>
      <c r="AI79" s="99"/>
      <c r="AJ79" s="99"/>
    </row>
    <row r="80" spans="1:36">
      <c r="A80" s="96"/>
      <c r="B80" s="96"/>
      <c r="C80" s="96"/>
      <c r="D80" s="96"/>
      <c r="E80" s="96"/>
      <c r="F80" s="96"/>
      <c r="G80" s="96"/>
      <c r="H80" s="97"/>
      <c r="I80" s="103" t="s">
        <v>45</v>
      </c>
      <c r="J80" s="96" t="s">
        <v>45</v>
      </c>
      <c r="K80" s="96" t="s">
        <v>45</v>
      </c>
      <c r="N80" s="96" t="s">
        <v>49</v>
      </c>
      <c r="O80" s="132" t="s">
        <v>421</v>
      </c>
      <c r="P80" s="132">
        <v>1</v>
      </c>
      <c r="Q80" s="132"/>
      <c r="R80" s="132"/>
      <c r="S80" s="142" t="str">
        <f t="shared" ref="S80:S90" si="11">IF(P80=1,"Individual",IF(Q80=1,"Integral System",IF(R80=1,"Modular System")))</f>
        <v>Individual</v>
      </c>
      <c r="T80" s="132"/>
      <c r="U80" s="132"/>
      <c r="V80" s="132">
        <v>2013</v>
      </c>
      <c r="AB80" s="104"/>
      <c r="AC80" s="104"/>
      <c r="AD80" s="99" t="s">
        <v>294</v>
      </c>
      <c r="AE80" s="99" t="s">
        <v>294</v>
      </c>
      <c r="AF80" s="99" t="s">
        <v>294</v>
      </c>
      <c r="AG80" s="99" t="s">
        <v>294</v>
      </c>
      <c r="AH80" s="99"/>
      <c r="AI80" s="99"/>
      <c r="AJ80" s="99"/>
    </row>
    <row r="81" spans="1:36">
      <c r="A81" s="96"/>
      <c r="B81" s="96"/>
      <c r="C81" s="96"/>
      <c r="D81" s="96"/>
      <c r="E81" s="96"/>
      <c r="F81" s="96"/>
      <c r="G81" s="96"/>
      <c r="H81" s="97"/>
      <c r="I81" s="103" t="s">
        <v>48</v>
      </c>
      <c r="J81" s="96" t="s">
        <v>48</v>
      </c>
      <c r="K81" s="96" t="s">
        <v>48</v>
      </c>
      <c r="N81" s="96" t="s">
        <v>53</v>
      </c>
      <c r="O81" s="132" t="s">
        <v>444</v>
      </c>
      <c r="P81" s="132"/>
      <c r="Q81" s="132">
        <v>1</v>
      </c>
      <c r="R81" s="132"/>
      <c r="S81" s="142" t="str">
        <f t="shared" si="11"/>
        <v>Integral System</v>
      </c>
      <c r="T81" s="132"/>
      <c r="U81" s="132"/>
      <c r="V81" s="132">
        <v>2013</v>
      </c>
      <c r="AB81" s="104"/>
      <c r="AC81" s="104"/>
      <c r="AD81" s="99" t="s">
        <v>294</v>
      </c>
      <c r="AE81" s="99" t="s">
        <v>294</v>
      </c>
      <c r="AF81" s="99" t="s">
        <v>294</v>
      </c>
      <c r="AG81" s="99" t="s">
        <v>294</v>
      </c>
      <c r="AH81" s="99"/>
      <c r="AI81" s="99"/>
      <c r="AJ81" s="99"/>
    </row>
    <row r="82" spans="1:36">
      <c r="A82" s="96"/>
      <c r="B82" s="96"/>
      <c r="C82" s="96"/>
      <c r="D82" s="96"/>
      <c r="E82" s="96"/>
      <c r="F82" s="96"/>
      <c r="G82" s="96"/>
      <c r="H82" s="97"/>
      <c r="I82" s="103"/>
      <c r="J82" s="96" t="s">
        <v>55</v>
      </c>
      <c r="K82" s="96" t="s">
        <v>55</v>
      </c>
      <c r="N82" s="96" t="s">
        <v>55</v>
      </c>
      <c r="O82" s="132" t="s">
        <v>355</v>
      </c>
      <c r="P82" s="132"/>
      <c r="Q82" s="132"/>
      <c r="R82" s="132">
        <v>1</v>
      </c>
      <c r="S82" s="142" t="str">
        <f t="shared" si="11"/>
        <v>Modular System</v>
      </c>
      <c r="T82" s="132"/>
      <c r="U82" s="132"/>
      <c r="V82" s="132">
        <v>2014</v>
      </c>
      <c r="AE82" s="108" t="s">
        <v>367</v>
      </c>
      <c r="AF82" s="108" t="s">
        <v>367</v>
      </c>
      <c r="AG82" s="108" t="s">
        <v>367</v>
      </c>
      <c r="AH82" s="101"/>
      <c r="AI82" s="101"/>
      <c r="AJ82" s="101"/>
    </row>
    <row r="83" spans="1:36">
      <c r="A83" s="96"/>
      <c r="B83" s="96"/>
      <c r="C83" s="96"/>
      <c r="D83" s="96"/>
      <c r="E83" s="96"/>
      <c r="F83" s="96"/>
      <c r="G83" s="96"/>
      <c r="H83" s="97"/>
      <c r="I83" s="103"/>
      <c r="J83" s="96" t="s">
        <v>60</v>
      </c>
      <c r="K83" s="96" t="s">
        <v>60</v>
      </c>
      <c r="N83" s="96" t="s">
        <v>60</v>
      </c>
      <c r="O83" s="132" t="s">
        <v>425</v>
      </c>
      <c r="P83" s="132"/>
      <c r="Q83" s="132">
        <v>1</v>
      </c>
      <c r="R83" s="132"/>
      <c r="S83" s="142" t="str">
        <f t="shared" si="11"/>
        <v>Integral System</v>
      </c>
      <c r="T83" s="132"/>
      <c r="U83" s="132"/>
      <c r="V83" s="132">
        <v>2014</v>
      </c>
      <c r="AE83" s="108" t="s">
        <v>367</v>
      </c>
      <c r="AF83" s="108" t="s">
        <v>367</v>
      </c>
      <c r="AG83" s="108" t="s">
        <v>367</v>
      </c>
      <c r="AH83" s="101"/>
      <c r="AI83" s="101"/>
      <c r="AJ83" s="101"/>
    </row>
    <row r="84" spans="1:36">
      <c r="A84" s="96"/>
      <c r="B84" s="96"/>
      <c r="C84" s="96"/>
      <c r="D84" s="96"/>
      <c r="E84" s="96"/>
      <c r="F84" s="96"/>
      <c r="G84" s="96"/>
      <c r="H84" s="97"/>
      <c r="I84" s="103"/>
      <c r="J84" s="96" t="s">
        <v>71</v>
      </c>
      <c r="K84" s="96" t="s">
        <v>71</v>
      </c>
      <c r="N84" s="96" t="s">
        <v>71</v>
      </c>
      <c r="O84" s="132" t="s">
        <v>441</v>
      </c>
      <c r="P84" s="132"/>
      <c r="Q84" s="132"/>
      <c r="R84" s="132">
        <v>1</v>
      </c>
      <c r="S84" s="142" t="str">
        <f t="shared" si="11"/>
        <v>Modular System</v>
      </c>
      <c r="T84" s="132"/>
      <c r="U84" s="132"/>
      <c r="V84" s="132">
        <v>2014</v>
      </c>
      <c r="AE84" s="108" t="s">
        <v>367</v>
      </c>
      <c r="AF84" s="108" t="s">
        <v>367</v>
      </c>
      <c r="AG84" s="108" t="s">
        <v>367</v>
      </c>
      <c r="AH84" s="107"/>
      <c r="AI84" s="107"/>
      <c r="AJ84" s="107"/>
    </row>
    <row r="85" spans="1:36">
      <c r="A85" s="96"/>
      <c r="B85" s="96"/>
      <c r="C85" s="96"/>
      <c r="D85" s="96"/>
      <c r="E85" s="96"/>
      <c r="F85" s="96"/>
      <c r="G85" s="96"/>
      <c r="H85" s="97"/>
      <c r="I85" s="103"/>
      <c r="J85" s="96" t="s">
        <v>56</v>
      </c>
      <c r="K85" s="96" t="s">
        <v>56</v>
      </c>
      <c r="N85" s="96" t="s">
        <v>56</v>
      </c>
      <c r="O85" s="132" t="s">
        <v>433</v>
      </c>
      <c r="P85" s="132"/>
      <c r="Q85" s="132"/>
      <c r="R85" s="132">
        <v>1</v>
      </c>
      <c r="S85" s="142" t="str">
        <f t="shared" si="11"/>
        <v>Modular System</v>
      </c>
      <c r="T85" s="132"/>
      <c r="U85" s="132"/>
      <c r="V85" s="132">
        <v>2014</v>
      </c>
      <c r="AE85" s="108" t="s">
        <v>367</v>
      </c>
      <c r="AF85" s="108" t="s">
        <v>367</v>
      </c>
      <c r="AG85" s="108" t="s">
        <v>367</v>
      </c>
      <c r="AH85" s="107"/>
      <c r="AI85" s="107"/>
      <c r="AJ85" s="107"/>
    </row>
    <row r="86" spans="1:36">
      <c r="A86" s="96"/>
      <c r="B86" s="96"/>
      <c r="C86" s="96"/>
      <c r="D86" s="96"/>
      <c r="E86" s="96"/>
      <c r="F86" s="96"/>
      <c r="G86" s="96"/>
      <c r="H86" s="97"/>
      <c r="I86" s="103"/>
      <c r="J86" s="96" t="s">
        <v>57</v>
      </c>
      <c r="K86" s="96" t="s">
        <v>57</v>
      </c>
      <c r="N86" s="96" t="s">
        <v>69</v>
      </c>
      <c r="O86" s="132" t="s">
        <v>433</v>
      </c>
      <c r="P86" s="132"/>
      <c r="Q86" s="132"/>
      <c r="R86" s="132">
        <v>1</v>
      </c>
      <c r="S86" s="142" t="str">
        <f t="shared" si="11"/>
        <v>Modular System</v>
      </c>
      <c r="T86" s="132"/>
      <c r="U86" s="132"/>
      <c r="V86" s="132">
        <v>2014</v>
      </c>
      <c r="AE86" s="108" t="s">
        <v>367</v>
      </c>
      <c r="AF86" s="108" t="s">
        <v>367</v>
      </c>
      <c r="AG86" s="108" t="s">
        <v>367</v>
      </c>
      <c r="AH86" s="107"/>
      <c r="AI86" s="107"/>
      <c r="AJ86" s="107"/>
    </row>
    <row r="87" spans="1:36">
      <c r="A87" s="96"/>
      <c r="B87" s="96"/>
      <c r="C87" s="96"/>
      <c r="D87" s="96"/>
      <c r="E87" s="96"/>
      <c r="F87" s="96"/>
      <c r="G87" s="96"/>
      <c r="H87" s="97"/>
      <c r="I87" s="103"/>
      <c r="J87" s="96" t="s">
        <v>69</v>
      </c>
      <c r="K87" s="96" t="s">
        <v>69</v>
      </c>
      <c r="N87" s="96" t="s">
        <v>297</v>
      </c>
      <c r="O87" s="132" t="s">
        <v>424</v>
      </c>
      <c r="P87" s="132"/>
      <c r="Q87" s="132">
        <v>1</v>
      </c>
      <c r="R87" s="132"/>
      <c r="S87" s="142" t="str">
        <f t="shared" si="11"/>
        <v>Integral System</v>
      </c>
      <c r="T87" s="132"/>
      <c r="U87" s="132"/>
      <c r="V87" s="132">
        <v>2014</v>
      </c>
      <c r="AE87" s="108" t="s">
        <v>367</v>
      </c>
      <c r="AF87" s="108" t="s">
        <v>367</v>
      </c>
      <c r="AG87" s="108" t="s">
        <v>367</v>
      </c>
      <c r="AH87" s="107"/>
      <c r="AI87" s="107"/>
      <c r="AJ87" s="107"/>
    </row>
    <row r="88" spans="1:36">
      <c r="A88" s="96"/>
      <c r="B88" s="96"/>
      <c r="C88" s="96"/>
      <c r="D88" s="96"/>
      <c r="E88" s="96"/>
      <c r="F88" s="96"/>
      <c r="G88" s="96"/>
      <c r="H88" s="97"/>
      <c r="I88" s="103"/>
      <c r="J88" s="96"/>
      <c r="K88" s="96"/>
      <c r="N88" s="96" t="s">
        <v>61</v>
      </c>
      <c r="O88" s="132" t="s">
        <v>422</v>
      </c>
      <c r="P88" s="132"/>
      <c r="Q88" s="132">
        <v>1</v>
      </c>
      <c r="R88" s="132"/>
      <c r="S88" s="142" t="str">
        <f t="shared" si="11"/>
        <v>Integral System</v>
      </c>
      <c r="T88" s="132"/>
      <c r="U88" s="132"/>
      <c r="V88" s="132">
        <v>2014</v>
      </c>
      <c r="AE88" s="108" t="s">
        <v>367</v>
      </c>
      <c r="AF88" s="108" t="s">
        <v>367</v>
      </c>
      <c r="AG88" s="108" t="s">
        <v>367</v>
      </c>
      <c r="AH88" s="107"/>
      <c r="AI88" s="107"/>
      <c r="AJ88" s="107"/>
    </row>
    <row r="89" spans="1:36">
      <c r="A89" s="96"/>
      <c r="B89" s="96"/>
      <c r="C89" s="96"/>
      <c r="D89" s="96"/>
      <c r="E89" s="96"/>
      <c r="F89" s="96"/>
      <c r="G89" s="96"/>
      <c r="H89" s="97"/>
      <c r="I89" s="96"/>
      <c r="J89" s="96" t="s">
        <v>61</v>
      </c>
      <c r="K89" s="96" t="s">
        <v>61</v>
      </c>
      <c r="N89" s="102" t="s">
        <v>68</v>
      </c>
      <c r="O89" s="130" t="s">
        <v>432</v>
      </c>
      <c r="P89" s="130"/>
      <c r="Q89" s="130"/>
      <c r="R89" s="130">
        <v>1</v>
      </c>
      <c r="S89" s="142" t="str">
        <f t="shared" si="11"/>
        <v>Modular System</v>
      </c>
      <c r="T89" s="130"/>
      <c r="U89" s="130"/>
      <c r="V89" s="132">
        <v>2014</v>
      </c>
      <c r="AE89" s="99" t="s">
        <v>294</v>
      </c>
      <c r="AF89" s="108" t="s">
        <v>367</v>
      </c>
      <c r="AG89" s="108" t="s">
        <v>367</v>
      </c>
      <c r="AH89" s="101"/>
      <c r="AI89" s="101"/>
      <c r="AJ89" s="101"/>
    </row>
    <row r="90" spans="1:36">
      <c r="A90" s="96"/>
      <c r="B90" s="96"/>
      <c r="C90" s="96"/>
      <c r="D90" s="96"/>
      <c r="E90" s="96"/>
      <c r="F90" s="96"/>
      <c r="G90" s="96"/>
      <c r="H90" s="97"/>
      <c r="I90" s="103" t="s">
        <v>49</v>
      </c>
      <c r="J90" s="96" t="s">
        <v>49</v>
      </c>
      <c r="K90" s="96" t="s">
        <v>49</v>
      </c>
      <c r="N90" s="96" t="s">
        <v>63</v>
      </c>
      <c r="O90" s="132" t="s">
        <v>420</v>
      </c>
      <c r="P90" s="132"/>
      <c r="Q90" s="132">
        <v>1</v>
      </c>
      <c r="R90" s="132"/>
      <c r="S90" s="142" t="str">
        <f t="shared" si="11"/>
        <v>Integral System</v>
      </c>
      <c r="T90" s="132"/>
      <c r="U90" s="132"/>
      <c r="V90" s="132">
        <v>2014</v>
      </c>
      <c r="AE90" s="99" t="s">
        <v>294</v>
      </c>
      <c r="AF90" s="99" t="s">
        <v>294</v>
      </c>
      <c r="AG90" s="99" t="s">
        <v>294</v>
      </c>
      <c r="AH90" s="99"/>
      <c r="AI90" s="99"/>
      <c r="AJ90" s="99"/>
    </row>
    <row r="91" spans="1:36">
      <c r="A91" s="96"/>
      <c r="B91" s="96"/>
      <c r="C91" s="96"/>
      <c r="D91" s="96"/>
      <c r="E91" s="96"/>
      <c r="F91" s="96"/>
      <c r="G91" s="96"/>
      <c r="H91" s="97"/>
      <c r="I91" s="103" t="s">
        <v>53</v>
      </c>
      <c r="J91" s="96" t="s">
        <v>53</v>
      </c>
      <c r="K91" s="96" t="s">
        <v>53</v>
      </c>
      <c r="N91" s="96" t="s">
        <v>65</v>
      </c>
      <c r="O91" s="132" t="s">
        <v>185</v>
      </c>
      <c r="P91" s="132"/>
      <c r="Q91" s="132"/>
      <c r="R91" s="132"/>
      <c r="S91" s="132"/>
      <c r="T91" s="132"/>
      <c r="U91" s="132"/>
      <c r="V91" s="132">
        <v>2014</v>
      </c>
      <c r="AE91" s="99" t="s">
        <v>294</v>
      </c>
      <c r="AF91" s="99" t="s">
        <v>294</v>
      </c>
      <c r="AG91" s="99" t="s">
        <v>294</v>
      </c>
      <c r="AH91" s="99"/>
      <c r="AI91" s="99"/>
      <c r="AJ91" s="99"/>
    </row>
    <row r="92" spans="1:36">
      <c r="A92" s="96"/>
      <c r="B92" s="96"/>
      <c r="C92" s="96"/>
      <c r="D92" s="96"/>
      <c r="E92" s="96"/>
      <c r="F92" s="96"/>
      <c r="G92" s="96"/>
      <c r="H92" s="97"/>
      <c r="I92" s="103" t="s">
        <v>298</v>
      </c>
      <c r="J92" s="96" t="s">
        <v>298</v>
      </c>
      <c r="K92" s="96" t="s">
        <v>298</v>
      </c>
      <c r="N92" s="96" t="s">
        <v>66</v>
      </c>
      <c r="O92" s="132" t="s">
        <v>318</v>
      </c>
      <c r="P92" s="132"/>
      <c r="Q92" s="132">
        <v>1</v>
      </c>
      <c r="R92" s="132"/>
      <c r="S92" s="142" t="str">
        <f t="shared" ref="S92:S120" si="12">IF(P92=1,"Individual",IF(Q92=1,"Integral System",IF(R92=1,"Modular System")))</f>
        <v>Integral System</v>
      </c>
      <c r="T92" s="132"/>
      <c r="U92" s="132"/>
      <c r="V92" s="132">
        <v>2014</v>
      </c>
      <c r="AE92" s="99" t="s">
        <v>294</v>
      </c>
      <c r="AF92" s="99" t="s">
        <v>294</v>
      </c>
      <c r="AG92" s="99" t="s">
        <v>294</v>
      </c>
      <c r="AH92" s="99"/>
      <c r="AI92" s="99"/>
      <c r="AJ92" s="99"/>
    </row>
    <row r="93" spans="1:36">
      <c r="A93" s="96"/>
      <c r="B93" s="96"/>
      <c r="C93" s="96"/>
      <c r="D93" s="96"/>
      <c r="E93" s="96"/>
      <c r="F93" s="96"/>
      <c r="G93" s="96"/>
      <c r="H93" s="97"/>
      <c r="I93" s="96"/>
      <c r="J93" s="96" t="s">
        <v>63</v>
      </c>
      <c r="K93" s="96" t="s">
        <v>63</v>
      </c>
      <c r="N93" s="96" t="s">
        <v>70</v>
      </c>
      <c r="O93" s="132" t="s">
        <v>443</v>
      </c>
      <c r="P93" s="132"/>
      <c r="Q93" s="132"/>
      <c r="R93" s="132">
        <v>1</v>
      </c>
      <c r="S93" s="142" t="str">
        <f t="shared" si="12"/>
        <v>Modular System</v>
      </c>
      <c r="T93" s="132"/>
      <c r="U93" s="132"/>
      <c r="V93" s="132">
        <v>2014</v>
      </c>
      <c r="AE93" s="99" t="s">
        <v>294</v>
      </c>
      <c r="AF93" s="99" t="s">
        <v>294</v>
      </c>
      <c r="AG93" s="99" t="s">
        <v>294</v>
      </c>
      <c r="AH93" s="99"/>
      <c r="AI93" s="99"/>
      <c r="AJ93" s="99"/>
    </row>
    <row r="94" spans="1:36">
      <c r="A94" s="96"/>
      <c r="B94" s="96"/>
      <c r="C94" s="96"/>
      <c r="D94" s="96"/>
      <c r="E94" s="96"/>
      <c r="F94" s="96"/>
      <c r="G94" s="96"/>
      <c r="H94" s="97"/>
      <c r="I94" s="96"/>
      <c r="J94" s="96"/>
      <c r="K94" s="96" t="s">
        <v>85</v>
      </c>
      <c r="N94" s="96" t="s">
        <v>57</v>
      </c>
      <c r="O94" s="132" t="s">
        <v>433</v>
      </c>
      <c r="P94" s="132"/>
      <c r="Q94" s="132"/>
      <c r="R94" s="132">
        <v>1</v>
      </c>
      <c r="S94" s="142" t="str">
        <f t="shared" si="12"/>
        <v>Modular System</v>
      </c>
      <c r="T94" s="132"/>
      <c r="U94" s="132"/>
      <c r="V94" s="132">
        <v>2014</v>
      </c>
      <c r="AE94" s="99" t="s">
        <v>294</v>
      </c>
      <c r="AF94" s="99" t="s">
        <v>294</v>
      </c>
      <c r="AG94" s="99" t="s">
        <v>294</v>
      </c>
      <c r="AH94" s="99"/>
      <c r="AI94" s="99"/>
      <c r="AJ94" s="99"/>
    </row>
    <row r="95" spans="1:36">
      <c r="A95" s="96"/>
      <c r="B95" s="96"/>
      <c r="C95" s="96"/>
      <c r="D95" s="96"/>
      <c r="E95" s="96"/>
      <c r="F95" s="96"/>
      <c r="G95" s="96"/>
      <c r="H95" s="97"/>
      <c r="I95" s="96"/>
      <c r="J95" s="96"/>
      <c r="K95" s="96" t="s">
        <v>295</v>
      </c>
      <c r="N95" s="96" t="s">
        <v>59</v>
      </c>
      <c r="O95" s="132" t="s">
        <v>433</v>
      </c>
      <c r="P95" s="132"/>
      <c r="Q95" s="132"/>
      <c r="R95" s="132">
        <v>1</v>
      </c>
      <c r="S95" s="142" t="str">
        <f t="shared" si="12"/>
        <v>Modular System</v>
      </c>
      <c r="T95" s="132"/>
      <c r="U95" s="132"/>
      <c r="V95" s="132">
        <v>2014</v>
      </c>
      <c r="AE95" s="99" t="s">
        <v>294</v>
      </c>
      <c r="AF95" s="99" t="s">
        <v>294</v>
      </c>
      <c r="AG95" s="99" t="s">
        <v>294</v>
      </c>
      <c r="AH95" s="99"/>
      <c r="AI95" s="99"/>
      <c r="AJ95" s="99"/>
    </row>
    <row r="96" spans="1:36">
      <c r="A96" s="96"/>
      <c r="B96" s="96"/>
      <c r="C96" s="96"/>
      <c r="D96" s="96"/>
      <c r="E96" s="96"/>
      <c r="F96" s="96"/>
      <c r="G96" s="96"/>
      <c r="H96" s="97"/>
      <c r="I96" s="103"/>
      <c r="J96" s="96"/>
      <c r="K96" s="96" t="s">
        <v>73</v>
      </c>
      <c r="N96" s="96" t="s">
        <v>73</v>
      </c>
      <c r="O96" s="132" t="s">
        <v>329</v>
      </c>
      <c r="P96" s="132"/>
      <c r="Q96" s="132">
        <v>1</v>
      </c>
      <c r="R96" s="132"/>
      <c r="S96" s="142" t="str">
        <f t="shared" si="12"/>
        <v>Integral System</v>
      </c>
      <c r="T96" s="132"/>
      <c r="U96" s="132"/>
      <c r="V96" s="132">
        <v>2015</v>
      </c>
      <c r="AF96" s="108" t="s">
        <v>367</v>
      </c>
      <c r="AG96" s="108" t="s">
        <v>367</v>
      </c>
      <c r="AH96" s="101"/>
      <c r="AI96" s="101"/>
      <c r="AJ96" s="101"/>
    </row>
    <row r="97" spans="1:36">
      <c r="A97" s="96"/>
      <c r="B97" s="96"/>
      <c r="C97" s="96"/>
      <c r="D97" s="96"/>
      <c r="E97" s="96"/>
      <c r="F97" s="96"/>
      <c r="G97" s="96"/>
      <c r="H97" s="97"/>
      <c r="I97" s="103"/>
      <c r="J97" s="96"/>
      <c r="K97" s="96"/>
      <c r="N97" s="96" t="s">
        <v>79</v>
      </c>
      <c r="O97" s="139" t="s">
        <v>79</v>
      </c>
      <c r="P97" s="132"/>
      <c r="Q97" s="132">
        <v>1</v>
      </c>
      <c r="R97" s="132"/>
      <c r="S97" s="142" t="str">
        <f t="shared" si="12"/>
        <v>Integral System</v>
      </c>
      <c r="T97" s="132"/>
      <c r="U97" s="132"/>
      <c r="V97" s="132">
        <v>2015</v>
      </c>
      <c r="AF97" s="108" t="s">
        <v>367</v>
      </c>
      <c r="AG97" s="108" t="s">
        <v>367</v>
      </c>
      <c r="AH97" s="107"/>
      <c r="AI97" s="107"/>
      <c r="AJ97" s="107"/>
    </row>
    <row r="98" spans="1:36" ht="12" customHeight="1">
      <c r="A98" s="96"/>
      <c r="B98" s="96"/>
      <c r="C98" s="96"/>
      <c r="D98" s="96"/>
      <c r="E98" s="96"/>
      <c r="F98" s="96"/>
      <c r="G98" s="96"/>
      <c r="H98" s="97"/>
      <c r="I98" s="103"/>
      <c r="J98" s="96"/>
      <c r="K98" s="96"/>
      <c r="N98" s="96" t="s">
        <v>87</v>
      </c>
      <c r="O98" s="132" t="s">
        <v>437</v>
      </c>
      <c r="P98" s="132"/>
      <c r="Q98" s="132"/>
      <c r="R98" s="132">
        <v>1</v>
      </c>
      <c r="S98" s="142" t="str">
        <f t="shared" si="12"/>
        <v>Modular System</v>
      </c>
      <c r="T98" s="132"/>
      <c r="U98" s="132"/>
      <c r="V98" s="132">
        <v>2015</v>
      </c>
      <c r="AF98" s="108" t="s">
        <v>367</v>
      </c>
      <c r="AG98" s="108" t="s">
        <v>367</v>
      </c>
      <c r="AH98" s="107"/>
      <c r="AI98" s="107"/>
      <c r="AJ98" s="107"/>
    </row>
    <row r="99" spans="1:36">
      <c r="A99" s="96"/>
      <c r="B99" s="96"/>
      <c r="C99" s="96"/>
      <c r="D99" s="96"/>
      <c r="E99" s="96"/>
      <c r="F99" s="96"/>
      <c r="G99" s="96"/>
      <c r="H99" s="97"/>
      <c r="I99" s="103"/>
      <c r="J99" s="96"/>
      <c r="K99" s="96"/>
      <c r="N99" s="96" t="s">
        <v>99</v>
      </c>
      <c r="O99" s="139" t="s">
        <v>418</v>
      </c>
      <c r="P99" s="132">
        <v>1</v>
      </c>
      <c r="Q99" s="132"/>
      <c r="R99" s="132"/>
      <c r="S99" s="142" t="str">
        <f t="shared" si="12"/>
        <v>Individual</v>
      </c>
      <c r="T99" s="132"/>
      <c r="U99" s="132"/>
      <c r="V99" s="132">
        <v>2015</v>
      </c>
      <c r="AF99" s="108" t="s">
        <v>367</v>
      </c>
      <c r="AG99" s="108" t="s">
        <v>367</v>
      </c>
      <c r="AH99" s="107"/>
      <c r="AI99" s="107"/>
      <c r="AJ99" s="107"/>
    </row>
    <row r="100" spans="1:36">
      <c r="A100" s="96"/>
      <c r="B100" s="96"/>
      <c r="C100" s="96"/>
      <c r="D100" s="96"/>
      <c r="E100" s="96"/>
      <c r="F100" s="96"/>
      <c r="G100" s="96"/>
      <c r="H100" s="97"/>
      <c r="I100" s="103"/>
      <c r="J100" s="96"/>
      <c r="K100" s="96"/>
      <c r="N100" s="96" t="s">
        <v>296</v>
      </c>
      <c r="O100" s="132" t="s">
        <v>442</v>
      </c>
      <c r="P100" s="132"/>
      <c r="Q100" s="132">
        <v>1</v>
      </c>
      <c r="R100" s="132"/>
      <c r="S100" s="142" t="str">
        <f t="shared" si="12"/>
        <v>Integral System</v>
      </c>
      <c r="T100" s="132"/>
      <c r="U100" s="132"/>
      <c r="V100" s="132">
        <v>2015</v>
      </c>
      <c r="AF100" s="108" t="s">
        <v>367</v>
      </c>
      <c r="AG100" s="108" t="s">
        <v>367</v>
      </c>
      <c r="AH100" s="107"/>
      <c r="AI100" s="107"/>
      <c r="AJ100" s="107"/>
    </row>
    <row r="101" spans="1:36">
      <c r="A101" s="96"/>
      <c r="B101" s="96"/>
      <c r="C101" s="96"/>
      <c r="D101" s="96"/>
      <c r="E101" s="96"/>
      <c r="F101" s="96"/>
      <c r="G101" s="96"/>
      <c r="H101" s="97"/>
      <c r="I101" s="103"/>
      <c r="J101" s="96"/>
      <c r="K101" s="96"/>
      <c r="N101" s="96" t="s">
        <v>101</v>
      </c>
      <c r="O101" s="132" t="s">
        <v>429</v>
      </c>
      <c r="P101" s="132"/>
      <c r="Q101" s="132">
        <v>1</v>
      </c>
      <c r="R101" s="132"/>
      <c r="S101" s="142" t="str">
        <f t="shared" si="12"/>
        <v>Integral System</v>
      </c>
      <c r="T101" s="132"/>
      <c r="U101" s="132"/>
      <c r="V101" s="132">
        <v>2015</v>
      </c>
      <c r="AF101" s="108" t="s">
        <v>367</v>
      </c>
      <c r="AG101" s="108" t="s">
        <v>367</v>
      </c>
      <c r="AH101" s="107"/>
      <c r="AI101" s="107"/>
      <c r="AJ101" s="107"/>
    </row>
    <row r="102" spans="1:36">
      <c r="A102" s="96"/>
      <c r="B102" s="96"/>
      <c r="C102" s="96"/>
      <c r="D102" s="96"/>
      <c r="E102" s="96"/>
      <c r="F102" s="96"/>
      <c r="G102" s="96"/>
      <c r="H102" s="97"/>
      <c r="I102" s="103"/>
      <c r="J102" s="96"/>
      <c r="K102" s="96"/>
      <c r="N102" s="96" t="s">
        <v>82</v>
      </c>
      <c r="O102" s="139" t="s">
        <v>82</v>
      </c>
      <c r="P102" s="132">
        <v>1</v>
      </c>
      <c r="Q102" s="132"/>
      <c r="R102" s="132"/>
      <c r="S102" s="142" t="str">
        <f t="shared" si="12"/>
        <v>Individual</v>
      </c>
      <c r="T102" s="132"/>
      <c r="U102" s="132"/>
      <c r="V102" s="132">
        <v>2015</v>
      </c>
      <c r="AF102" s="108" t="s">
        <v>367</v>
      </c>
      <c r="AG102" s="108" t="s">
        <v>367</v>
      </c>
      <c r="AH102" s="107"/>
      <c r="AI102" s="107"/>
      <c r="AJ102" s="107"/>
    </row>
    <row r="103" spans="1:36">
      <c r="A103" s="96"/>
      <c r="B103" s="96"/>
      <c r="C103" s="96"/>
      <c r="D103" s="96"/>
      <c r="E103" s="96"/>
      <c r="F103" s="96"/>
      <c r="G103" s="96"/>
      <c r="H103" s="97"/>
      <c r="I103" s="96"/>
      <c r="J103" s="96"/>
      <c r="K103" s="96" t="s">
        <v>82</v>
      </c>
      <c r="N103" s="102" t="s">
        <v>95</v>
      </c>
      <c r="O103" s="130" t="s">
        <v>432</v>
      </c>
      <c r="P103" s="130"/>
      <c r="Q103" s="130"/>
      <c r="R103" s="130">
        <v>1</v>
      </c>
      <c r="S103" s="142" t="str">
        <f t="shared" si="12"/>
        <v>Modular System</v>
      </c>
      <c r="T103" s="130"/>
      <c r="U103" s="130"/>
      <c r="V103" s="132">
        <v>2015</v>
      </c>
      <c r="AF103" s="108" t="s">
        <v>367</v>
      </c>
      <c r="AG103" s="108" t="s">
        <v>367</v>
      </c>
      <c r="AH103" s="101"/>
      <c r="AI103" s="101"/>
      <c r="AJ103" s="101"/>
    </row>
    <row r="104" spans="1:36">
      <c r="A104" s="96"/>
      <c r="B104" s="96"/>
      <c r="C104" s="96"/>
      <c r="D104" s="96"/>
      <c r="E104" s="96"/>
      <c r="F104" s="96"/>
      <c r="G104" s="96"/>
      <c r="H104" s="97"/>
      <c r="I104" s="96"/>
      <c r="J104" s="96"/>
      <c r="K104" s="96" t="s">
        <v>296</v>
      </c>
      <c r="N104" s="102" t="s">
        <v>100</v>
      </c>
      <c r="O104" s="130" t="s">
        <v>432</v>
      </c>
      <c r="P104" s="130"/>
      <c r="Q104" s="130"/>
      <c r="R104" s="130">
        <v>1</v>
      </c>
      <c r="S104" s="142" t="str">
        <f t="shared" si="12"/>
        <v>Modular System</v>
      </c>
      <c r="T104" s="130"/>
      <c r="U104" s="130"/>
      <c r="V104" s="132">
        <v>2015</v>
      </c>
      <c r="AF104" s="108" t="s">
        <v>367</v>
      </c>
      <c r="AG104" s="108" t="s">
        <v>367</v>
      </c>
      <c r="AH104" s="101"/>
      <c r="AI104" s="101"/>
      <c r="AJ104" s="101"/>
    </row>
    <row r="105" spans="1:36" ht="24">
      <c r="A105" s="96"/>
      <c r="B105" s="96"/>
      <c r="C105" s="96"/>
      <c r="D105" s="96"/>
      <c r="E105" s="96"/>
      <c r="F105" s="96"/>
      <c r="G105" s="96"/>
      <c r="H105" s="97"/>
      <c r="I105" s="96"/>
      <c r="J105" s="96" t="s">
        <v>297</v>
      </c>
      <c r="K105" s="96" t="s">
        <v>297</v>
      </c>
      <c r="N105" s="96" t="s">
        <v>83</v>
      </c>
      <c r="O105" s="139" t="s">
        <v>83</v>
      </c>
      <c r="P105" s="132"/>
      <c r="Q105" s="132">
        <v>1</v>
      </c>
      <c r="R105" s="132"/>
      <c r="S105" s="142" t="str">
        <f t="shared" si="12"/>
        <v>Integral System</v>
      </c>
      <c r="T105" s="132"/>
      <c r="U105" s="132"/>
      <c r="V105" s="132">
        <v>2015</v>
      </c>
      <c r="AF105" s="99" t="s">
        <v>294</v>
      </c>
      <c r="AG105" s="99" t="s">
        <v>294</v>
      </c>
      <c r="AH105" s="99"/>
      <c r="AI105" s="99"/>
      <c r="AJ105" s="99"/>
    </row>
    <row r="106" spans="1:36">
      <c r="A106" s="96"/>
      <c r="B106" s="96"/>
      <c r="C106" s="96"/>
      <c r="D106" s="96"/>
      <c r="E106" s="96"/>
      <c r="F106" s="96"/>
      <c r="G106" s="96"/>
      <c r="H106" s="97"/>
      <c r="I106" s="96"/>
      <c r="J106" s="96" t="s">
        <v>66</v>
      </c>
      <c r="K106" s="96" t="s">
        <v>66</v>
      </c>
      <c r="N106" s="96" t="s">
        <v>85</v>
      </c>
      <c r="O106" s="132" t="s">
        <v>443</v>
      </c>
      <c r="P106" s="132"/>
      <c r="Q106" s="132"/>
      <c r="R106" s="132">
        <v>1</v>
      </c>
      <c r="S106" s="142" t="str">
        <f t="shared" si="12"/>
        <v>Modular System</v>
      </c>
      <c r="T106" s="132"/>
      <c r="U106" s="132"/>
      <c r="V106" s="132">
        <v>2015</v>
      </c>
      <c r="AF106" s="99" t="s">
        <v>294</v>
      </c>
      <c r="AG106" s="99" t="s">
        <v>294</v>
      </c>
      <c r="AH106" s="99"/>
      <c r="AI106" s="99"/>
      <c r="AJ106" s="99"/>
    </row>
    <row r="107" spans="1:36">
      <c r="A107" s="96"/>
      <c r="B107" s="96"/>
      <c r="C107" s="96"/>
      <c r="D107" s="96"/>
      <c r="E107" s="96"/>
      <c r="F107" s="96"/>
      <c r="G107" s="96"/>
      <c r="H107" s="97"/>
      <c r="I107" s="96"/>
      <c r="J107" s="96" t="s">
        <v>70</v>
      </c>
      <c r="K107" s="96" t="s">
        <v>70</v>
      </c>
      <c r="N107" s="96" t="s">
        <v>92</v>
      </c>
      <c r="O107" s="132" t="s">
        <v>448</v>
      </c>
      <c r="P107" s="132"/>
      <c r="Q107" s="132">
        <v>1</v>
      </c>
      <c r="R107" s="132"/>
      <c r="S107" s="142" t="str">
        <f t="shared" si="12"/>
        <v>Integral System</v>
      </c>
      <c r="T107" s="132"/>
      <c r="U107" s="132"/>
      <c r="V107" s="132">
        <v>2015</v>
      </c>
      <c r="AF107" s="99" t="s">
        <v>294</v>
      </c>
      <c r="AG107" s="99" t="s">
        <v>294</v>
      </c>
      <c r="AH107" s="99"/>
      <c r="AI107" s="99"/>
      <c r="AJ107" s="99"/>
    </row>
    <row r="108" spans="1:36">
      <c r="A108" s="96"/>
      <c r="B108" s="96"/>
      <c r="C108" s="96"/>
      <c r="D108" s="96"/>
      <c r="E108" s="96"/>
      <c r="F108" s="96"/>
      <c r="G108" s="96"/>
      <c r="H108" s="97"/>
      <c r="I108" s="96"/>
      <c r="J108" s="96"/>
      <c r="K108" s="96" t="s">
        <v>76</v>
      </c>
      <c r="N108" s="96" t="s">
        <v>93</v>
      </c>
      <c r="O108" s="132" t="s">
        <v>425</v>
      </c>
      <c r="P108" s="132"/>
      <c r="Q108" s="132">
        <v>1</v>
      </c>
      <c r="R108" s="132"/>
      <c r="S108" s="142" t="str">
        <f t="shared" si="12"/>
        <v>Integral System</v>
      </c>
      <c r="T108" s="132"/>
      <c r="U108" s="132"/>
      <c r="V108" s="132">
        <v>2015</v>
      </c>
      <c r="AF108" s="99" t="s">
        <v>294</v>
      </c>
      <c r="AG108" s="99" t="s">
        <v>294</v>
      </c>
      <c r="AH108" s="99"/>
      <c r="AI108" s="99"/>
      <c r="AJ108" s="99"/>
    </row>
    <row r="109" spans="1:36">
      <c r="A109" s="96"/>
      <c r="B109" s="96"/>
      <c r="C109" s="96"/>
      <c r="D109" s="96"/>
      <c r="E109" s="96"/>
      <c r="F109" s="96"/>
      <c r="G109" s="96"/>
      <c r="H109" s="97"/>
      <c r="I109" s="96"/>
      <c r="J109" s="96"/>
      <c r="K109" s="96" t="s">
        <v>79</v>
      </c>
      <c r="N109" s="96" t="s">
        <v>94</v>
      </c>
      <c r="O109" s="132" t="s">
        <v>426</v>
      </c>
      <c r="P109" s="132"/>
      <c r="Q109" s="132">
        <v>1</v>
      </c>
      <c r="R109" s="132"/>
      <c r="S109" s="142" t="str">
        <f t="shared" si="12"/>
        <v>Integral System</v>
      </c>
      <c r="T109" s="132"/>
      <c r="U109" s="132"/>
      <c r="V109" s="132">
        <v>2015</v>
      </c>
      <c r="AF109" s="99" t="s">
        <v>294</v>
      </c>
      <c r="AG109" s="99" t="s">
        <v>294</v>
      </c>
      <c r="AH109" s="99"/>
      <c r="AI109" s="99"/>
      <c r="AJ109" s="99"/>
    </row>
    <row r="110" spans="1:36">
      <c r="A110" s="96"/>
      <c r="B110" s="96"/>
      <c r="C110" s="96"/>
      <c r="D110" s="96"/>
      <c r="E110" s="96"/>
      <c r="F110" s="96"/>
      <c r="G110" s="96"/>
      <c r="H110" s="97"/>
      <c r="I110" s="96"/>
      <c r="J110" s="96"/>
      <c r="K110" s="96" t="s">
        <v>83</v>
      </c>
      <c r="N110" s="96" t="s">
        <v>96</v>
      </c>
      <c r="O110" s="132" t="s">
        <v>449</v>
      </c>
      <c r="P110" s="132">
        <v>1</v>
      </c>
      <c r="Q110" s="132"/>
      <c r="R110" s="132"/>
      <c r="S110" s="142" t="str">
        <f t="shared" si="12"/>
        <v>Individual</v>
      </c>
      <c r="T110" s="132"/>
      <c r="U110" s="132"/>
      <c r="V110" s="132">
        <v>2015</v>
      </c>
      <c r="AF110" s="99" t="s">
        <v>294</v>
      </c>
      <c r="AG110" s="99" t="s">
        <v>294</v>
      </c>
      <c r="AH110" s="99"/>
      <c r="AI110" s="99"/>
      <c r="AJ110" s="99"/>
    </row>
    <row r="111" spans="1:36">
      <c r="A111" s="96"/>
      <c r="B111" s="96"/>
      <c r="C111" s="96"/>
      <c r="D111" s="96"/>
      <c r="E111" s="96"/>
      <c r="F111" s="96"/>
      <c r="G111" s="96"/>
      <c r="H111" s="97"/>
      <c r="I111" s="103"/>
      <c r="J111" s="96"/>
      <c r="K111" s="96"/>
      <c r="N111" s="100" t="s">
        <v>104</v>
      </c>
      <c r="O111" s="133" t="s">
        <v>104</v>
      </c>
      <c r="P111" s="133">
        <v>1</v>
      </c>
      <c r="Q111" s="133"/>
      <c r="R111" s="133"/>
      <c r="S111" s="142" t="str">
        <f t="shared" si="12"/>
        <v>Individual</v>
      </c>
      <c r="T111" s="133"/>
      <c r="U111" s="133"/>
      <c r="V111" s="133">
        <v>2016</v>
      </c>
      <c r="AF111" s="106"/>
      <c r="AG111" s="108" t="s">
        <v>367</v>
      </c>
      <c r="AH111" s="107"/>
      <c r="AI111" s="107"/>
      <c r="AJ111" s="107"/>
    </row>
    <row r="112" spans="1:36">
      <c r="A112" s="96"/>
      <c r="B112" s="96"/>
      <c r="C112" s="96"/>
      <c r="D112" s="96"/>
      <c r="E112" s="96"/>
      <c r="F112" s="96"/>
      <c r="G112" s="96"/>
      <c r="H112" s="97"/>
      <c r="I112" s="103"/>
      <c r="J112" s="96"/>
      <c r="K112" s="96"/>
      <c r="N112" s="100" t="s">
        <v>107</v>
      </c>
      <c r="O112" s="133" t="s">
        <v>443</v>
      </c>
      <c r="P112" s="133"/>
      <c r="Q112" s="133"/>
      <c r="R112" s="133">
        <v>1</v>
      </c>
      <c r="S112" s="142" t="str">
        <f t="shared" si="12"/>
        <v>Modular System</v>
      </c>
      <c r="T112" s="133"/>
      <c r="U112" s="133"/>
      <c r="V112" s="133">
        <v>2016</v>
      </c>
      <c r="AF112" s="106"/>
      <c r="AG112" s="108" t="s">
        <v>367</v>
      </c>
      <c r="AH112" s="107"/>
      <c r="AI112" s="107"/>
      <c r="AJ112" s="107"/>
    </row>
    <row r="113" spans="1:36">
      <c r="A113" s="96"/>
      <c r="B113" s="96"/>
      <c r="C113" s="96"/>
      <c r="D113" s="96"/>
      <c r="E113" s="96"/>
      <c r="F113" s="96"/>
      <c r="G113" s="96"/>
      <c r="H113" s="97"/>
      <c r="I113" s="103"/>
      <c r="J113" s="96"/>
      <c r="K113" s="96"/>
      <c r="N113" s="100" t="s">
        <v>102</v>
      </c>
      <c r="O113" s="132" t="s">
        <v>431</v>
      </c>
      <c r="P113" s="133"/>
      <c r="Q113" s="133"/>
      <c r="R113" s="133">
        <v>1</v>
      </c>
      <c r="S113" s="142" t="str">
        <f t="shared" si="12"/>
        <v>Modular System</v>
      </c>
      <c r="T113" s="133"/>
      <c r="U113" s="133"/>
      <c r="V113" s="133">
        <v>2017</v>
      </c>
      <c r="AF113" s="106"/>
      <c r="AG113" s="106"/>
      <c r="AH113" s="106"/>
      <c r="AI113" s="106"/>
      <c r="AJ113" s="106"/>
    </row>
    <row r="114" spans="1:36">
      <c r="A114" s="96"/>
      <c r="B114" s="96"/>
      <c r="C114" s="96"/>
      <c r="D114" s="96"/>
      <c r="E114" s="96"/>
      <c r="F114" s="96"/>
      <c r="G114" s="96"/>
      <c r="H114" s="97"/>
      <c r="I114" s="103"/>
      <c r="J114" s="96"/>
      <c r="K114" s="96"/>
      <c r="N114" s="100" t="s">
        <v>103</v>
      </c>
      <c r="O114" s="132" t="s">
        <v>433</v>
      </c>
      <c r="P114" s="92"/>
      <c r="Q114" s="133"/>
      <c r="R114" s="133">
        <v>1</v>
      </c>
      <c r="S114" s="142" t="str">
        <f t="shared" si="12"/>
        <v>Modular System</v>
      </c>
      <c r="T114" s="133"/>
      <c r="U114" s="133"/>
      <c r="V114" s="133">
        <v>2016</v>
      </c>
      <c r="AF114" s="106"/>
      <c r="AG114" s="106"/>
      <c r="AH114" s="106"/>
      <c r="AI114" s="106"/>
      <c r="AJ114" s="106"/>
    </row>
    <row r="115" spans="1:36">
      <c r="A115" s="96"/>
      <c r="B115" s="96"/>
      <c r="C115" s="96"/>
      <c r="D115" s="96"/>
      <c r="E115" s="96"/>
      <c r="F115" s="96"/>
      <c r="G115" s="96"/>
      <c r="H115" s="97"/>
      <c r="I115" s="103"/>
      <c r="J115" s="96"/>
      <c r="K115" s="96"/>
      <c r="N115" s="100" t="s">
        <v>106</v>
      </c>
      <c r="O115" s="133" t="s">
        <v>422</v>
      </c>
      <c r="P115" s="133"/>
      <c r="Q115" s="133">
        <v>1</v>
      </c>
      <c r="R115" s="133"/>
      <c r="S115" s="142" t="str">
        <f t="shared" si="12"/>
        <v>Integral System</v>
      </c>
      <c r="T115" s="133"/>
      <c r="U115" s="133"/>
      <c r="V115" s="133">
        <v>2016</v>
      </c>
      <c r="AF115" s="106"/>
      <c r="AG115" s="106"/>
      <c r="AH115" s="106"/>
      <c r="AI115" s="106"/>
      <c r="AJ115" s="106"/>
    </row>
    <row r="116" spans="1:36">
      <c r="A116" s="96"/>
      <c r="B116" s="96"/>
      <c r="C116" s="96"/>
      <c r="D116" s="96"/>
      <c r="E116" s="96"/>
      <c r="F116" s="96"/>
      <c r="G116" s="96"/>
      <c r="H116" s="97"/>
      <c r="I116" s="103"/>
      <c r="J116" s="96"/>
      <c r="K116" s="96"/>
      <c r="N116" s="100" t="s">
        <v>108</v>
      </c>
      <c r="O116" s="139" t="s">
        <v>419</v>
      </c>
      <c r="P116" s="92"/>
      <c r="Q116" s="133">
        <v>1</v>
      </c>
      <c r="R116" s="133"/>
      <c r="S116" s="142" t="str">
        <f t="shared" si="12"/>
        <v>Integral System</v>
      </c>
      <c r="T116" s="133"/>
      <c r="U116" s="133"/>
      <c r="V116" s="133">
        <v>2016</v>
      </c>
      <c r="AF116" s="106"/>
      <c r="AG116" s="106"/>
      <c r="AH116" s="106"/>
      <c r="AI116" s="106"/>
      <c r="AJ116" s="106"/>
    </row>
    <row r="117" spans="1:36">
      <c r="A117" s="96"/>
      <c r="B117" s="96"/>
      <c r="C117" s="96"/>
      <c r="D117" s="96"/>
      <c r="E117" s="96"/>
      <c r="F117" s="96"/>
      <c r="G117" s="96"/>
      <c r="H117" s="97"/>
      <c r="I117" s="103"/>
      <c r="J117" s="96"/>
      <c r="K117" s="96"/>
      <c r="N117" s="100" t="s">
        <v>109</v>
      </c>
      <c r="O117" s="133" t="s">
        <v>439</v>
      </c>
      <c r="P117" s="133"/>
      <c r="Q117" s="133">
        <v>1</v>
      </c>
      <c r="R117" s="133"/>
      <c r="S117" s="142" t="str">
        <f t="shared" si="12"/>
        <v>Integral System</v>
      </c>
      <c r="T117" s="133"/>
      <c r="U117" s="133"/>
      <c r="V117" s="133">
        <v>2016</v>
      </c>
      <c r="AF117" s="106"/>
      <c r="AG117" s="106"/>
      <c r="AH117" s="106"/>
      <c r="AI117" s="106"/>
      <c r="AJ117" s="106"/>
    </row>
    <row r="118" spans="1:36">
      <c r="A118" s="96"/>
      <c r="B118" s="96"/>
      <c r="C118" s="96"/>
      <c r="D118" s="96"/>
      <c r="E118" s="96"/>
      <c r="F118" s="96"/>
      <c r="G118" s="96"/>
      <c r="H118" s="97"/>
      <c r="I118" s="103"/>
      <c r="J118" s="96"/>
      <c r="K118" s="96"/>
      <c r="N118" s="100" t="s">
        <v>110</v>
      </c>
      <c r="O118" s="133" t="s">
        <v>427</v>
      </c>
      <c r="P118" s="133"/>
      <c r="Q118" s="133"/>
      <c r="R118" s="133">
        <v>1</v>
      </c>
      <c r="S118" s="142" t="str">
        <f t="shared" si="12"/>
        <v>Modular System</v>
      </c>
      <c r="T118" s="133"/>
      <c r="U118" s="133"/>
      <c r="V118" s="133">
        <v>2016</v>
      </c>
      <c r="AF118" s="106"/>
      <c r="AG118" s="106"/>
      <c r="AH118" s="106"/>
      <c r="AI118" s="106"/>
      <c r="AJ118" s="106"/>
    </row>
    <row r="119" spans="1:36">
      <c r="A119" s="96"/>
      <c r="B119" s="96"/>
      <c r="C119" s="96"/>
      <c r="D119" s="96"/>
      <c r="E119" s="96"/>
      <c r="F119" s="96"/>
      <c r="G119" s="96"/>
      <c r="H119" s="97"/>
      <c r="I119" s="103"/>
      <c r="J119" s="96"/>
      <c r="K119" s="96"/>
      <c r="N119" s="100" t="s">
        <v>112</v>
      </c>
      <c r="O119" s="140" t="s">
        <v>112</v>
      </c>
      <c r="P119" s="133"/>
      <c r="Q119" s="133"/>
      <c r="R119" s="133">
        <v>1</v>
      </c>
      <c r="S119" s="142" t="str">
        <f t="shared" si="12"/>
        <v>Modular System</v>
      </c>
      <c r="T119" s="133"/>
      <c r="U119" s="133"/>
      <c r="V119" s="133">
        <v>2017</v>
      </c>
      <c r="AF119" s="106"/>
      <c r="AG119" s="106"/>
      <c r="AH119" s="106"/>
      <c r="AI119" s="106"/>
      <c r="AJ119" s="106"/>
    </row>
    <row r="120" spans="1:36">
      <c r="A120" s="96"/>
      <c r="B120" s="96"/>
      <c r="C120" s="96"/>
      <c r="D120" s="96"/>
      <c r="E120" s="96"/>
      <c r="F120" s="96"/>
      <c r="G120" s="96"/>
      <c r="H120" s="97"/>
      <c r="I120" s="103"/>
      <c r="J120" s="96"/>
      <c r="K120" s="96"/>
      <c r="N120" s="100" t="s">
        <v>113</v>
      </c>
      <c r="O120" s="133" t="s">
        <v>113</v>
      </c>
      <c r="P120" s="133"/>
      <c r="Q120" s="133">
        <v>1</v>
      </c>
      <c r="R120" s="133"/>
      <c r="S120" s="142" t="str">
        <f t="shared" si="12"/>
        <v>Integral System</v>
      </c>
      <c r="T120" s="133"/>
      <c r="U120" s="133"/>
      <c r="V120" s="133">
        <v>2016</v>
      </c>
      <c r="AF120" s="106"/>
      <c r="AG120" s="106"/>
      <c r="AH120" s="106"/>
      <c r="AI120" s="106"/>
      <c r="AJ120" s="106"/>
    </row>
    <row r="121" spans="1:36">
      <c r="A121" s="96"/>
      <c r="B121" s="96"/>
      <c r="C121" s="96"/>
      <c r="D121" s="96"/>
      <c r="E121" s="96"/>
      <c r="F121" s="96"/>
      <c r="G121" s="96"/>
      <c r="H121" s="97"/>
      <c r="I121" s="103"/>
      <c r="J121" s="96"/>
      <c r="K121" s="96"/>
      <c r="N121" s="96" t="s">
        <v>76</v>
      </c>
      <c r="O121" s="132" t="s">
        <v>185</v>
      </c>
      <c r="P121" s="132"/>
      <c r="Q121" s="132"/>
      <c r="R121" s="132"/>
      <c r="S121" s="132"/>
      <c r="T121" s="132"/>
      <c r="U121" s="132"/>
      <c r="V121" s="133">
        <v>2017</v>
      </c>
      <c r="AF121" s="106"/>
      <c r="AG121" s="106"/>
      <c r="AH121" s="106"/>
      <c r="AI121" s="106"/>
      <c r="AJ121" s="106"/>
    </row>
    <row r="122" spans="1:36">
      <c r="A122" s="96"/>
      <c r="B122" s="96"/>
      <c r="C122" s="96"/>
      <c r="D122" s="96"/>
      <c r="E122" s="96"/>
      <c r="F122" s="96"/>
      <c r="G122" s="96"/>
      <c r="H122" s="97"/>
      <c r="I122" s="96"/>
      <c r="J122" s="96" t="s">
        <v>68</v>
      </c>
      <c r="K122" s="96" t="s">
        <v>68</v>
      </c>
      <c r="N122" s="96" t="s">
        <v>295</v>
      </c>
      <c r="O122" s="132" t="s">
        <v>443</v>
      </c>
      <c r="P122" s="132"/>
      <c r="Q122" s="132"/>
      <c r="R122" s="132">
        <v>1</v>
      </c>
      <c r="S122" s="142" t="str">
        <f>IF(P122=1,"Individual",IF(Q122=1,"Integral System",IF(R122=1,"Modular System")))</f>
        <v>Modular System</v>
      </c>
      <c r="T122" s="132"/>
      <c r="U122" s="132"/>
      <c r="V122" s="133">
        <v>2016</v>
      </c>
      <c r="AF122" s="99"/>
      <c r="AG122" s="99"/>
      <c r="AH122" s="99"/>
      <c r="AI122" s="99"/>
      <c r="AJ122" s="99"/>
    </row>
    <row r="123" spans="1:36">
      <c r="A123" s="96"/>
      <c r="B123" s="96"/>
      <c r="C123" s="96"/>
      <c r="D123" s="96"/>
      <c r="E123" s="96"/>
      <c r="F123" s="96"/>
      <c r="G123" s="96"/>
      <c r="H123" s="97"/>
      <c r="I123" s="96"/>
      <c r="J123" s="96"/>
      <c r="K123" s="96" t="s">
        <v>87</v>
      </c>
      <c r="N123" s="100" t="s">
        <v>114</v>
      </c>
      <c r="O123" s="133" t="s">
        <v>318</v>
      </c>
      <c r="P123" s="133"/>
      <c r="Q123" s="133">
        <v>1</v>
      </c>
      <c r="R123" s="133"/>
      <c r="S123" s="142" t="str">
        <f>IF(P123=1,"Individual",IF(Q123=1,"Integral System",IF(R123=1,"Modular System")))</f>
        <v>Integral System</v>
      </c>
      <c r="T123" s="133"/>
      <c r="U123" s="133"/>
      <c r="V123" s="133">
        <v>2017</v>
      </c>
      <c r="AF123" s="99"/>
      <c r="AG123" s="99"/>
      <c r="AH123" s="99"/>
      <c r="AI123" s="99"/>
      <c r="AJ123" s="99"/>
    </row>
    <row r="124" spans="1:36">
      <c r="A124" s="96"/>
      <c r="B124" s="96"/>
      <c r="C124" s="96"/>
      <c r="D124" s="96"/>
      <c r="E124" s="96"/>
      <c r="F124" s="96"/>
      <c r="G124" s="96"/>
      <c r="H124" s="97"/>
      <c r="I124" s="96"/>
      <c r="J124" s="96"/>
      <c r="K124" s="96" t="s">
        <v>93</v>
      </c>
      <c r="N124" s="95" t="s">
        <v>387</v>
      </c>
      <c r="O124" s="133" t="s">
        <v>113</v>
      </c>
      <c r="P124" s="134"/>
      <c r="Q124" s="134">
        <v>1</v>
      </c>
      <c r="R124" s="134"/>
      <c r="S124" s="142" t="str">
        <f>IF(P124=1,"Individual",IF(Q124=1,"Integral System",IF(R124=1,"Modular System")))</f>
        <v>Integral System</v>
      </c>
      <c r="T124" s="134"/>
      <c r="U124" s="134"/>
      <c r="V124" s="133">
        <v>2016</v>
      </c>
    </row>
    <row r="125" spans="1:36">
      <c r="A125" s="96"/>
      <c r="B125" s="96"/>
      <c r="C125" s="96"/>
      <c r="D125" s="96"/>
      <c r="E125" s="96"/>
      <c r="F125" s="96"/>
      <c r="G125" s="96"/>
      <c r="H125" s="97"/>
      <c r="I125" s="96"/>
      <c r="J125" s="96"/>
      <c r="K125" s="96" t="s">
        <v>94</v>
      </c>
      <c r="N125" s="95"/>
      <c r="O125" s="134"/>
      <c r="P125" s="134">
        <f>SUM(P7:P124)</f>
        <v>18</v>
      </c>
      <c r="Q125" s="134">
        <f t="shared" ref="Q125:R125" si="13">SUM(Q7:Q124)</f>
        <v>51</v>
      </c>
      <c r="R125" s="134">
        <f t="shared" si="13"/>
        <v>24</v>
      </c>
      <c r="S125" s="134"/>
      <c r="T125" s="134"/>
      <c r="U125" s="134"/>
      <c r="V125" s="134"/>
    </row>
    <row r="126" spans="1:36">
      <c r="A126" s="96"/>
      <c r="B126" s="96"/>
      <c r="C126" s="96"/>
      <c r="D126" s="96"/>
      <c r="E126" s="96"/>
      <c r="F126" s="96"/>
      <c r="G126" s="96"/>
      <c r="H126" s="97"/>
      <c r="I126" s="96"/>
      <c r="J126" s="96"/>
      <c r="K126" s="96" t="s">
        <v>95</v>
      </c>
      <c r="N126" s="95"/>
      <c r="O126" s="141"/>
      <c r="P126" s="134"/>
      <c r="Q126" s="134"/>
      <c r="R126" s="134"/>
      <c r="S126" s="134"/>
      <c r="T126" s="134"/>
      <c r="U126" s="134"/>
      <c r="V126" s="134"/>
    </row>
    <row r="127" spans="1:36">
      <c r="A127" s="96"/>
      <c r="B127" s="96"/>
      <c r="C127" s="96"/>
      <c r="D127" s="96"/>
      <c r="E127" s="96"/>
      <c r="F127" s="96"/>
      <c r="G127" s="96"/>
      <c r="H127" s="97"/>
      <c r="I127" s="96"/>
      <c r="J127" s="96"/>
      <c r="K127" s="96" t="s">
        <v>96</v>
      </c>
      <c r="N127" s="95"/>
      <c r="O127" s="141"/>
      <c r="P127" s="134"/>
      <c r="Q127" s="134"/>
      <c r="R127" s="134"/>
      <c r="S127" s="134"/>
      <c r="T127" s="134"/>
      <c r="U127" s="134"/>
      <c r="V127" s="134"/>
    </row>
    <row r="128" spans="1:36">
      <c r="A128" s="96"/>
      <c r="B128" s="96"/>
      <c r="C128" s="96"/>
      <c r="D128" s="96"/>
      <c r="E128" s="96"/>
      <c r="F128" s="96"/>
      <c r="G128" s="96"/>
      <c r="H128" s="97"/>
      <c r="I128" s="96"/>
      <c r="J128" s="96"/>
      <c r="K128" s="96" t="s">
        <v>99</v>
      </c>
      <c r="N128" s="95"/>
      <c r="O128" s="141"/>
      <c r="P128" s="134"/>
      <c r="Q128" s="134"/>
      <c r="R128" s="134"/>
      <c r="S128" s="134"/>
      <c r="T128" s="134"/>
      <c r="U128" s="134"/>
      <c r="V128" s="134"/>
    </row>
    <row r="129" spans="1:26" ht="15">
      <c r="A129" s="96"/>
      <c r="B129" s="96"/>
      <c r="C129" s="96"/>
      <c r="D129" s="96"/>
      <c r="E129" s="96"/>
      <c r="F129" s="96"/>
      <c r="G129" s="96"/>
      <c r="H129" s="97"/>
      <c r="I129" s="96"/>
      <c r="J129" s="96"/>
      <c r="K129" s="96" t="s">
        <v>100</v>
      </c>
      <c r="Z129" s="98"/>
    </row>
    <row r="130" spans="1:26">
      <c r="A130" s="96"/>
      <c r="B130" s="96"/>
      <c r="C130" s="96"/>
      <c r="D130" s="96"/>
      <c r="E130" s="96"/>
      <c r="F130" s="96"/>
      <c r="G130" s="96"/>
      <c r="H130" s="97"/>
      <c r="I130" s="96"/>
      <c r="J130" s="96"/>
      <c r="K130" s="96" t="s">
        <v>101</v>
      </c>
    </row>
    <row r="140" spans="1:26">
      <c r="N140" s="95"/>
      <c r="O140" s="141"/>
      <c r="P140" s="134"/>
      <c r="Q140" s="134"/>
      <c r="R140" s="134"/>
      <c r="S140" s="134"/>
      <c r="T140" s="134"/>
      <c r="U140" s="134"/>
      <c r="V140" s="134"/>
    </row>
    <row r="141" spans="1:26">
      <c r="N141" s="95"/>
      <c r="O141" s="141"/>
      <c r="P141" s="134"/>
      <c r="Q141" s="134"/>
      <c r="R141" s="134"/>
      <c r="S141" s="134"/>
      <c r="T141" s="134"/>
      <c r="U141" s="134"/>
      <c r="V141" s="134"/>
    </row>
    <row r="142" spans="1:26">
      <c r="N142" s="95"/>
      <c r="O142" s="141"/>
      <c r="P142" s="134"/>
      <c r="Q142" s="134"/>
      <c r="R142" s="134"/>
      <c r="S142" s="134"/>
      <c r="T142" s="134"/>
      <c r="U142" s="134"/>
      <c r="V142" s="134"/>
    </row>
    <row r="143" spans="1:26">
      <c r="N143" s="95"/>
      <c r="O143" s="141"/>
      <c r="P143" s="134"/>
      <c r="Q143" s="134"/>
      <c r="R143" s="134"/>
      <c r="S143" s="134"/>
      <c r="T143" s="134"/>
      <c r="U143" s="134"/>
      <c r="V143" s="134"/>
    </row>
    <row r="144" spans="1:26">
      <c r="N144" s="95"/>
      <c r="O144" s="141"/>
      <c r="P144" s="134"/>
      <c r="Q144" s="134"/>
      <c r="R144" s="134"/>
      <c r="S144" s="134"/>
      <c r="T144" s="134"/>
      <c r="U144" s="134"/>
      <c r="V144" s="134"/>
    </row>
    <row r="145" spans="14:22">
      <c r="N145" s="95"/>
      <c r="O145" s="141"/>
      <c r="P145" s="134"/>
      <c r="Q145" s="134"/>
      <c r="R145" s="134"/>
      <c r="S145" s="134"/>
      <c r="T145" s="134"/>
      <c r="U145" s="134"/>
      <c r="V145" s="134"/>
    </row>
    <row r="146" spans="14:22">
      <c r="N146" s="95"/>
      <c r="O146" s="141"/>
      <c r="P146" s="134"/>
      <c r="Q146" s="134"/>
      <c r="R146" s="134"/>
      <c r="S146" s="134"/>
      <c r="T146" s="134"/>
      <c r="U146" s="134"/>
      <c r="V146" s="134"/>
    </row>
    <row r="147" spans="14:22">
      <c r="N147" s="95"/>
      <c r="O147" s="141"/>
      <c r="P147" s="134"/>
      <c r="Q147" s="134"/>
      <c r="R147" s="134"/>
      <c r="S147" s="134"/>
      <c r="T147" s="134"/>
      <c r="U147" s="134"/>
      <c r="V147" s="134"/>
    </row>
    <row r="148" spans="14:22">
      <c r="N148" s="95"/>
      <c r="O148" s="141"/>
      <c r="P148" s="134"/>
      <c r="Q148" s="134"/>
      <c r="R148" s="134"/>
      <c r="S148" s="134"/>
      <c r="T148" s="134"/>
      <c r="U148" s="134"/>
      <c r="V148" s="134"/>
    </row>
    <row r="149" spans="14:22">
      <c r="N149" s="95"/>
      <c r="O149" s="141"/>
      <c r="P149" s="134"/>
      <c r="Q149" s="134"/>
      <c r="R149" s="134"/>
      <c r="S149" s="134"/>
      <c r="T149" s="134"/>
      <c r="U149" s="134"/>
      <c r="V149" s="134"/>
    </row>
  </sheetData>
  <autoFilter ref="N2:AJ125"/>
  <sortState ref="A53:AK124">
    <sortCondition ref="AC53:AC124"/>
    <sortCondition ref="AD53:AD124"/>
    <sortCondition ref="AE53:AE124"/>
    <sortCondition ref="AF53:AF124"/>
    <sortCondition ref="AG53:AG124"/>
    <sortCondition ref="AH53:AH124"/>
  </sortState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B159"/>
  <sheetViews>
    <sheetView topLeftCell="N1" zoomScale="80" zoomScaleNormal="80" workbookViewId="0">
      <pane xSplit="1" ySplit="1" topLeftCell="W2" activePane="bottomRight" state="frozen"/>
      <selection activeCell="N1" sqref="N1"/>
      <selection pane="topRight" activeCell="O1" sqref="O1"/>
      <selection pane="bottomLeft" activeCell="N2" sqref="N2"/>
      <selection pane="bottomRight" activeCell="AC29" sqref="AC29"/>
    </sheetView>
  </sheetViews>
  <sheetFormatPr defaultColWidth="79.5703125" defaultRowHeight="12"/>
  <cols>
    <col min="1" max="1" width="26.7109375" style="92" hidden="1" customWidth="1"/>
    <col min="2" max="2" width="14.140625" style="92" hidden="1" customWidth="1"/>
    <col min="3" max="5" width="14.42578125" style="92" hidden="1" customWidth="1"/>
    <col min="6" max="7" width="53.7109375" style="92" hidden="1" customWidth="1"/>
    <col min="8" max="8" width="54.42578125" style="94" hidden="1" customWidth="1"/>
    <col min="9" max="11" width="58" style="92" hidden="1" customWidth="1"/>
    <col min="12" max="13" width="15.5703125" style="92" customWidth="1"/>
    <col min="14" max="14" width="58" style="92" bestFit="1" customWidth="1"/>
    <col min="15" max="16" width="9.42578125" style="93" bestFit="1" customWidth="1"/>
    <col min="17" max="24" width="13.42578125" style="93" bestFit="1" customWidth="1"/>
    <col min="25" max="25" width="13.42578125" style="93" customWidth="1"/>
    <col min="26" max="28" width="13.42578125" style="106" customWidth="1"/>
    <col min="29" max="35" width="79.5703125" style="92"/>
    <col min="36" max="36" width="79.5703125" style="92" customWidth="1"/>
    <col min="37" max="16384" width="79.5703125" style="92"/>
  </cols>
  <sheetData>
    <row r="1" spans="1:28">
      <c r="A1" s="96"/>
      <c r="B1" s="114">
        <v>2006</v>
      </c>
      <c r="C1" s="114">
        <v>2007</v>
      </c>
      <c r="D1" s="114">
        <v>2008</v>
      </c>
      <c r="E1" s="114">
        <v>2009</v>
      </c>
      <c r="F1" s="114">
        <v>2010</v>
      </c>
      <c r="G1" s="114">
        <v>2011</v>
      </c>
      <c r="H1" s="115">
        <v>2012</v>
      </c>
      <c r="I1" s="114">
        <v>2013</v>
      </c>
      <c r="J1" s="114">
        <v>2014</v>
      </c>
      <c r="K1" s="114">
        <v>2015</v>
      </c>
      <c r="O1" s="114">
        <v>2006</v>
      </c>
      <c r="P1" s="114">
        <v>2007</v>
      </c>
      <c r="Q1" s="114">
        <v>2008</v>
      </c>
      <c r="R1" s="114">
        <v>2009</v>
      </c>
      <c r="S1" s="114">
        <v>2010</v>
      </c>
      <c r="T1" s="114">
        <v>2011</v>
      </c>
      <c r="U1" s="114">
        <v>2012</v>
      </c>
      <c r="V1" s="114">
        <v>2013</v>
      </c>
      <c r="W1" s="114">
        <v>2014</v>
      </c>
      <c r="X1" s="114">
        <v>2015</v>
      </c>
      <c r="Y1" s="114">
        <v>2016</v>
      </c>
      <c r="Z1" s="117"/>
      <c r="AA1" s="117"/>
      <c r="AB1" s="117"/>
    </row>
    <row r="2" spans="1:28">
      <c r="A2" s="96" t="s">
        <v>364</v>
      </c>
      <c r="B2" s="112">
        <f t="shared" ref="B2:K2" si="0">COUNTA(B6:B53)</f>
        <v>6</v>
      </c>
      <c r="C2" s="112">
        <f t="shared" si="0"/>
        <v>9</v>
      </c>
      <c r="D2" s="112">
        <f t="shared" si="0"/>
        <v>13</v>
      </c>
      <c r="E2" s="112">
        <f t="shared" si="0"/>
        <v>14</v>
      </c>
      <c r="F2" s="112">
        <f t="shared" si="0"/>
        <v>19</v>
      </c>
      <c r="G2" s="112">
        <f t="shared" si="0"/>
        <v>25</v>
      </c>
      <c r="H2" s="113">
        <f t="shared" si="0"/>
        <v>32</v>
      </c>
      <c r="I2" s="112">
        <f t="shared" si="0"/>
        <v>36</v>
      </c>
      <c r="J2" s="112">
        <f t="shared" si="0"/>
        <v>42</v>
      </c>
      <c r="K2" s="112">
        <f t="shared" si="0"/>
        <v>42</v>
      </c>
      <c r="N2" s="102" t="s">
        <v>368</v>
      </c>
      <c r="O2" s="92">
        <f>COUNTIF(O6:O139,"Integration")</f>
        <v>4</v>
      </c>
      <c r="P2" s="92">
        <f>COUNTIF(P6:P139,"Integration")</f>
        <v>5</v>
      </c>
      <c r="Q2" s="92">
        <f t="shared" ref="Q2:Y2" si="1">COUNTIF(Q6:Q139,"Integration")</f>
        <v>8</v>
      </c>
      <c r="R2" s="92">
        <f t="shared" si="1"/>
        <v>8</v>
      </c>
      <c r="S2" s="92">
        <f t="shared" si="1"/>
        <v>12</v>
      </c>
      <c r="T2" s="92">
        <f t="shared" si="1"/>
        <v>15</v>
      </c>
      <c r="U2" s="92">
        <f t="shared" si="1"/>
        <v>16</v>
      </c>
      <c r="V2" s="92">
        <f t="shared" si="1"/>
        <v>16</v>
      </c>
      <c r="W2" s="92">
        <f t="shared" si="1"/>
        <v>15</v>
      </c>
      <c r="X2" s="92">
        <f t="shared" si="1"/>
        <v>18</v>
      </c>
      <c r="Y2" s="92">
        <f t="shared" si="1"/>
        <v>19</v>
      </c>
      <c r="Z2" s="94"/>
      <c r="AA2" s="94"/>
      <c r="AB2" s="94"/>
    </row>
    <row r="3" spans="1:28">
      <c r="A3" s="96" t="s">
        <v>324</v>
      </c>
      <c r="B3" s="112">
        <f t="shared" ref="B3:K3" si="2">COUNTA(B82:B140)</f>
        <v>2</v>
      </c>
      <c r="C3" s="112">
        <f t="shared" si="2"/>
        <v>3</v>
      </c>
      <c r="D3" s="112">
        <f t="shared" si="2"/>
        <v>9</v>
      </c>
      <c r="E3" s="112">
        <f t="shared" si="2"/>
        <v>10</v>
      </c>
      <c r="F3" s="112">
        <f t="shared" si="2"/>
        <v>15</v>
      </c>
      <c r="G3" s="112">
        <f t="shared" si="2"/>
        <v>19</v>
      </c>
      <c r="H3" s="113">
        <f t="shared" si="2"/>
        <v>26</v>
      </c>
      <c r="I3" s="112">
        <f t="shared" si="2"/>
        <v>30</v>
      </c>
      <c r="J3" s="112">
        <f t="shared" si="2"/>
        <v>35</v>
      </c>
      <c r="K3" s="112">
        <f t="shared" si="2"/>
        <v>51</v>
      </c>
      <c r="N3" s="116" t="s">
        <v>370</v>
      </c>
      <c r="O3" s="92">
        <f>COUNTIF(O6:O139,"Flexible")</f>
        <v>2</v>
      </c>
      <c r="P3" s="92">
        <f>COUNTIF(P6:P139,"Flexible")</f>
        <v>4</v>
      </c>
      <c r="Q3" s="92">
        <f t="shared" ref="Q3:Y3" si="3">COUNTIF(Q6:Q139,"Flexible")</f>
        <v>5</v>
      </c>
      <c r="R3" s="92">
        <f t="shared" si="3"/>
        <v>6</v>
      </c>
      <c r="S3" s="92">
        <f t="shared" si="3"/>
        <v>7</v>
      </c>
      <c r="T3" s="92">
        <f t="shared" si="3"/>
        <v>10</v>
      </c>
      <c r="U3" s="92">
        <f t="shared" si="3"/>
        <v>16</v>
      </c>
      <c r="V3" s="92">
        <f t="shared" si="3"/>
        <v>22</v>
      </c>
      <c r="W3" s="92">
        <f t="shared" si="3"/>
        <v>29</v>
      </c>
      <c r="X3" s="92">
        <f t="shared" si="3"/>
        <v>35</v>
      </c>
      <c r="Y3" s="92">
        <f t="shared" si="3"/>
        <v>36</v>
      </c>
      <c r="Z3" s="94"/>
      <c r="AA3" s="94"/>
      <c r="AB3" s="94"/>
    </row>
    <row r="4" spans="1:28">
      <c r="A4" s="96" t="s">
        <v>362</v>
      </c>
      <c r="B4" s="112"/>
      <c r="C4" s="112"/>
      <c r="D4" s="112"/>
      <c r="E4" s="112"/>
      <c r="F4" s="112"/>
      <c r="G4" s="112"/>
      <c r="H4" s="113"/>
      <c r="I4" s="112"/>
      <c r="J4" s="112"/>
      <c r="K4" s="112"/>
      <c r="N4" s="102" t="s">
        <v>369</v>
      </c>
      <c r="O4" s="110">
        <f t="shared" ref="O4:Y4" si="4">O2/SUM(O$2:O$3)</f>
        <v>0.66666666666666663</v>
      </c>
      <c r="P4" s="110">
        <f t="shared" si="4"/>
        <v>0.55555555555555558</v>
      </c>
      <c r="Q4" s="110">
        <f t="shared" si="4"/>
        <v>0.61538461538461542</v>
      </c>
      <c r="R4" s="110">
        <f t="shared" si="4"/>
        <v>0.5714285714285714</v>
      </c>
      <c r="S4" s="110">
        <f t="shared" si="4"/>
        <v>0.63157894736842102</v>
      </c>
      <c r="T4" s="110">
        <f t="shared" si="4"/>
        <v>0.6</v>
      </c>
      <c r="U4" s="110">
        <f t="shared" si="4"/>
        <v>0.5</v>
      </c>
      <c r="V4" s="110">
        <f t="shared" si="4"/>
        <v>0.42105263157894735</v>
      </c>
      <c r="W4" s="110">
        <f t="shared" si="4"/>
        <v>0.34090909090909088</v>
      </c>
      <c r="X4" s="110">
        <f t="shared" si="4"/>
        <v>0.33962264150943394</v>
      </c>
      <c r="Y4" s="110">
        <f t="shared" si="4"/>
        <v>0.34545454545454546</v>
      </c>
      <c r="Z4" s="118"/>
      <c r="AA4" s="118"/>
      <c r="AB4" s="118"/>
    </row>
    <row r="5" spans="1:28">
      <c r="A5" s="96" t="s">
        <v>361</v>
      </c>
      <c r="B5" s="112"/>
      <c r="C5" s="112"/>
      <c r="D5" s="112"/>
      <c r="E5" s="112"/>
      <c r="F5" s="112"/>
      <c r="G5" s="112"/>
      <c r="H5" s="113"/>
      <c r="I5" s="112"/>
      <c r="J5" s="112"/>
      <c r="K5" s="112"/>
      <c r="N5" s="116" t="s">
        <v>371</v>
      </c>
      <c r="O5" s="110">
        <f t="shared" ref="O5:Y5" si="5">O3/SUM(O$2:O$3)</f>
        <v>0.33333333333333331</v>
      </c>
      <c r="P5" s="110">
        <f t="shared" si="5"/>
        <v>0.44444444444444442</v>
      </c>
      <c r="Q5" s="110">
        <f t="shared" si="5"/>
        <v>0.38461538461538464</v>
      </c>
      <c r="R5" s="110">
        <f t="shared" si="5"/>
        <v>0.42857142857142855</v>
      </c>
      <c r="S5" s="110">
        <f t="shared" si="5"/>
        <v>0.36842105263157893</v>
      </c>
      <c r="T5" s="110">
        <f t="shared" si="5"/>
        <v>0.4</v>
      </c>
      <c r="U5" s="110">
        <f t="shared" si="5"/>
        <v>0.5</v>
      </c>
      <c r="V5" s="110">
        <f t="shared" si="5"/>
        <v>0.57894736842105265</v>
      </c>
      <c r="W5" s="110">
        <f t="shared" si="5"/>
        <v>0.65909090909090906</v>
      </c>
      <c r="X5" s="110">
        <f t="shared" si="5"/>
        <v>0.660377358490566</v>
      </c>
      <c r="Y5" s="110">
        <f t="shared" si="5"/>
        <v>0.65454545454545454</v>
      </c>
      <c r="Z5" s="118"/>
      <c r="AA5" s="118"/>
      <c r="AB5" s="118"/>
    </row>
    <row r="6" spans="1:28">
      <c r="A6" s="96" t="s">
        <v>359</v>
      </c>
      <c r="B6" s="97" t="s">
        <v>358</v>
      </c>
      <c r="C6" s="96" t="s">
        <v>358</v>
      </c>
      <c r="D6" s="96" t="s">
        <v>358</v>
      </c>
      <c r="E6" s="96" t="s">
        <v>358</v>
      </c>
      <c r="F6" s="96" t="s">
        <v>358</v>
      </c>
      <c r="G6" s="96" t="s">
        <v>358</v>
      </c>
      <c r="H6" s="97" t="s">
        <v>358</v>
      </c>
      <c r="I6" s="103" t="s">
        <v>358</v>
      </c>
      <c r="J6" s="96" t="s">
        <v>358</v>
      </c>
      <c r="K6" s="96" t="s">
        <v>358</v>
      </c>
      <c r="N6" s="96" t="s">
        <v>358</v>
      </c>
      <c r="O6" s="108" t="s">
        <v>263</v>
      </c>
      <c r="P6" s="108" t="s">
        <v>263</v>
      </c>
      <c r="Q6" s="108" t="s">
        <v>263</v>
      </c>
      <c r="R6" s="108" t="s">
        <v>263</v>
      </c>
      <c r="S6" s="108" t="s">
        <v>263</v>
      </c>
      <c r="T6" s="108" t="s">
        <v>263</v>
      </c>
      <c r="U6" s="108" t="s">
        <v>263</v>
      </c>
      <c r="V6" s="108" t="s">
        <v>263</v>
      </c>
      <c r="W6" s="108" t="s">
        <v>263</v>
      </c>
      <c r="X6" s="108" t="s">
        <v>263</v>
      </c>
      <c r="Y6" s="108" t="s">
        <v>263</v>
      </c>
      <c r="Z6" s="119"/>
      <c r="AA6" s="119"/>
      <c r="AB6" s="119"/>
    </row>
    <row r="7" spans="1:28">
      <c r="A7" s="96"/>
      <c r="B7" s="97" t="s">
        <v>357</v>
      </c>
      <c r="C7" s="96" t="s">
        <v>357</v>
      </c>
      <c r="D7" s="96" t="s">
        <v>357</v>
      </c>
      <c r="E7" s="96" t="s">
        <v>357</v>
      </c>
      <c r="F7" s="96" t="s">
        <v>357</v>
      </c>
      <c r="G7" s="96" t="s">
        <v>357</v>
      </c>
      <c r="H7" s="97" t="s">
        <v>357</v>
      </c>
      <c r="I7" s="103" t="s">
        <v>357</v>
      </c>
      <c r="J7" s="96" t="s">
        <v>357</v>
      </c>
      <c r="K7" s="96" t="s">
        <v>357</v>
      </c>
      <c r="N7" s="96" t="s">
        <v>357</v>
      </c>
      <c r="O7" s="108" t="s">
        <v>368</v>
      </c>
      <c r="P7" s="108" t="s">
        <v>368</v>
      </c>
      <c r="Q7" s="108" t="s">
        <v>368</v>
      </c>
      <c r="R7" s="108" t="s">
        <v>368</v>
      </c>
      <c r="S7" s="108" t="s">
        <v>368</v>
      </c>
      <c r="T7" s="108" t="s">
        <v>368</v>
      </c>
      <c r="U7" s="108" t="s">
        <v>368</v>
      </c>
      <c r="V7" s="108" t="s">
        <v>368</v>
      </c>
      <c r="W7" s="108" t="s">
        <v>368</v>
      </c>
      <c r="X7" s="108" t="s">
        <v>368</v>
      </c>
      <c r="Y7" s="108" t="s">
        <v>368</v>
      </c>
      <c r="Z7" s="120"/>
      <c r="AA7" s="120"/>
      <c r="AB7" s="120"/>
    </row>
    <row r="8" spans="1:28">
      <c r="A8" s="96"/>
      <c r="B8" s="96" t="s">
        <v>356</v>
      </c>
      <c r="C8" s="96" t="s">
        <v>356</v>
      </c>
      <c r="D8" s="96" t="s">
        <v>356</v>
      </c>
      <c r="E8" s="96" t="s">
        <v>356</v>
      </c>
      <c r="F8" s="96" t="s">
        <v>356</v>
      </c>
      <c r="G8" s="96" t="s">
        <v>356</v>
      </c>
      <c r="H8" s="97" t="s">
        <v>356</v>
      </c>
      <c r="I8" s="103" t="s">
        <v>356</v>
      </c>
      <c r="J8" s="96" t="s">
        <v>356</v>
      </c>
      <c r="K8" s="96" t="s">
        <v>356</v>
      </c>
      <c r="N8" s="96" t="s">
        <v>356</v>
      </c>
      <c r="O8" s="108" t="s">
        <v>368</v>
      </c>
      <c r="P8" s="108" t="s">
        <v>368</v>
      </c>
      <c r="Q8" s="108" t="s">
        <v>368</v>
      </c>
      <c r="R8" s="108" t="s">
        <v>368</v>
      </c>
      <c r="S8" s="108" t="s">
        <v>368</v>
      </c>
      <c r="T8" s="108" t="s">
        <v>368</v>
      </c>
      <c r="U8" s="108" t="s">
        <v>368</v>
      </c>
      <c r="V8" s="108" t="s">
        <v>368</v>
      </c>
      <c r="W8" s="108" t="s">
        <v>368</v>
      </c>
      <c r="X8" s="108" t="s">
        <v>368</v>
      </c>
      <c r="Y8" s="108" t="s">
        <v>368</v>
      </c>
      <c r="Z8" s="120"/>
      <c r="AA8" s="120"/>
      <c r="AB8" s="120"/>
    </row>
    <row r="9" spans="1:28">
      <c r="A9" s="96"/>
      <c r="B9" s="96" t="s">
        <v>355</v>
      </c>
      <c r="C9" s="96" t="s">
        <v>355</v>
      </c>
      <c r="D9" s="96" t="s">
        <v>355</v>
      </c>
      <c r="E9" s="96" t="s">
        <v>355</v>
      </c>
      <c r="F9" s="96" t="s">
        <v>355</v>
      </c>
      <c r="G9" s="96" t="s">
        <v>355</v>
      </c>
      <c r="H9" s="97" t="s">
        <v>355</v>
      </c>
      <c r="I9" s="103" t="s">
        <v>355</v>
      </c>
      <c r="J9" s="96"/>
      <c r="K9" s="96"/>
      <c r="N9" s="96" t="s">
        <v>355</v>
      </c>
      <c r="O9" s="108" t="s">
        <v>368</v>
      </c>
      <c r="P9" s="108" t="s">
        <v>368</v>
      </c>
      <c r="Q9" s="108" t="s">
        <v>368</v>
      </c>
      <c r="R9" s="108" t="s">
        <v>368</v>
      </c>
      <c r="S9" s="108" t="s">
        <v>368</v>
      </c>
      <c r="T9" s="108" t="s">
        <v>368</v>
      </c>
      <c r="U9" s="108" t="s">
        <v>368</v>
      </c>
      <c r="V9" s="108" t="s">
        <v>368</v>
      </c>
    </row>
    <row r="10" spans="1:28">
      <c r="A10" s="96"/>
      <c r="B10" s="96"/>
      <c r="C10" s="96" t="s">
        <v>354</v>
      </c>
      <c r="D10" s="96" t="s">
        <v>354</v>
      </c>
      <c r="E10" s="96" t="s">
        <v>354</v>
      </c>
      <c r="F10" s="96" t="s">
        <v>354</v>
      </c>
      <c r="G10" s="96" t="s">
        <v>354</v>
      </c>
      <c r="H10" s="97" t="s">
        <v>354</v>
      </c>
      <c r="I10" s="103" t="s">
        <v>354</v>
      </c>
      <c r="J10" s="96" t="s">
        <v>354</v>
      </c>
      <c r="K10" s="96" t="s">
        <v>354</v>
      </c>
      <c r="N10" s="96" t="s">
        <v>354</v>
      </c>
      <c r="P10" s="108" t="s">
        <v>263</v>
      </c>
      <c r="Q10" s="108" t="s">
        <v>263</v>
      </c>
      <c r="R10" s="108" t="s">
        <v>263</v>
      </c>
      <c r="S10" s="108" t="s">
        <v>263</v>
      </c>
      <c r="T10" s="108" t="s">
        <v>263</v>
      </c>
      <c r="U10" s="108" t="s">
        <v>263</v>
      </c>
      <c r="V10" s="108" t="s">
        <v>263</v>
      </c>
      <c r="W10" s="108" t="s">
        <v>263</v>
      </c>
      <c r="X10" s="108" t="s">
        <v>263</v>
      </c>
      <c r="Y10" s="108" t="s">
        <v>263</v>
      </c>
      <c r="Z10" s="120"/>
      <c r="AA10" s="120"/>
      <c r="AB10" s="120"/>
    </row>
    <row r="11" spans="1:28">
      <c r="A11" s="96"/>
      <c r="B11" s="96"/>
      <c r="C11" s="96" t="s">
        <v>353</v>
      </c>
      <c r="D11" s="96" t="s">
        <v>353</v>
      </c>
      <c r="E11" s="96" t="s">
        <v>353</v>
      </c>
      <c r="F11" s="96" t="s">
        <v>353</v>
      </c>
      <c r="G11" s="96" t="s">
        <v>353</v>
      </c>
      <c r="H11" s="97" t="s">
        <v>353</v>
      </c>
      <c r="I11" s="103" t="s">
        <v>353</v>
      </c>
      <c r="J11" s="96" t="s">
        <v>353</v>
      </c>
      <c r="K11" s="96" t="s">
        <v>353</v>
      </c>
      <c r="N11" s="96" t="s">
        <v>353</v>
      </c>
      <c r="P11" s="108" t="s">
        <v>263</v>
      </c>
      <c r="Q11" s="108" t="s">
        <v>263</v>
      </c>
      <c r="R11" s="108" t="s">
        <v>263</v>
      </c>
      <c r="S11" s="108" t="s">
        <v>263</v>
      </c>
      <c r="T11" s="108" t="s">
        <v>263</v>
      </c>
      <c r="U11" s="108" t="s">
        <v>263</v>
      </c>
      <c r="V11" s="108" t="s">
        <v>263</v>
      </c>
      <c r="W11" s="108" t="s">
        <v>263</v>
      </c>
      <c r="X11" s="108" t="s">
        <v>263</v>
      </c>
      <c r="Y11" s="108" t="s">
        <v>263</v>
      </c>
      <c r="Z11" s="120"/>
      <c r="AA11" s="120"/>
      <c r="AB11" s="120"/>
    </row>
    <row r="12" spans="1:28">
      <c r="A12" s="96"/>
      <c r="B12" s="96"/>
      <c r="C12" s="96"/>
      <c r="D12" s="96" t="s">
        <v>352</v>
      </c>
      <c r="E12" s="96" t="s">
        <v>352</v>
      </c>
      <c r="F12" s="96" t="s">
        <v>352</v>
      </c>
      <c r="G12" s="96" t="s">
        <v>352</v>
      </c>
      <c r="H12" s="97" t="s">
        <v>352</v>
      </c>
      <c r="I12" s="103" t="s">
        <v>352</v>
      </c>
      <c r="J12" s="96" t="s">
        <v>352</v>
      </c>
      <c r="K12" s="96" t="s">
        <v>352</v>
      </c>
      <c r="N12" s="96" t="s">
        <v>352</v>
      </c>
      <c r="Q12" s="108" t="s">
        <v>263</v>
      </c>
      <c r="R12" s="108" t="s">
        <v>263</v>
      </c>
      <c r="S12" s="108" t="s">
        <v>263</v>
      </c>
      <c r="T12" s="108" t="s">
        <v>263</v>
      </c>
      <c r="U12" s="108" t="s">
        <v>263</v>
      </c>
      <c r="V12" s="108" t="s">
        <v>263</v>
      </c>
      <c r="W12" s="108" t="s">
        <v>263</v>
      </c>
      <c r="X12" s="108" t="s">
        <v>263</v>
      </c>
      <c r="Y12" s="108" t="s">
        <v>263</v>
      </c>
      <c r="Z12" s="120"/>
      <c r="AA12" s="120"/>
      <c r="AB12" s="120"/>
    </row>
    <row r="13" spans="1:28">
      <c r="A13" s="96"/>
      <c r="B13" s="96"/>
      <c r="C13" s="96"/>
      <c r="D13" s="96"/>
      <c r="E13" s="96"/>
      <c r="F13" s="96" t="s">
        <v>351</v>
      </c>
      <c r="G13" s="96" t="s">
        <v>351</v>
      </c>
      <c r="H13" s="97" t="s">
        <v>351</v>
      </c>
      <c r="I13" s="103" t="s">
        <v>351</v>
      </c>
      <c r="J13" s="96" t="s">
        <v>351</v>
      </c>
      <c r="K13" s="96" t="s">
        <v>351</v>
      </c>
      <c r="N13" s="96" t="s">
        <v>351</v>
      </c>
      <c r="S13" s="108" t="s">
        <v>368</v>
      </c>
      <c r="T13" s="108" t="s">
        <v>368</v>
      </c>
      <c r="U13" s="108" t="s">
        <v>368</v>
      </c>
      <c r="V13" s="108" t="s">
        <v>368</v>
      </c>
      <c r="W13" s="108" t="s">
        <v>368</v>
      </c>
      <c r="X13" s="108" t="s">
        <v>368</v>
      </c>
      <c r="Y13" s="108" t="s">
        <v>368</v>
      </c>
      <c r="Z13" s="120"/>
      <c r="AA13" s="120"/>
      <c r="AB13" s="120"/>
    </row>
    <row r="14" spans="1:28">
      <c r="A14" s="96"/>
      <c r="B14" s="96"/>
      <c r="C14" s="96"/>
      <c r="D14" s="96"/>
      <c r="E14" s="96"/>
      <c r="F14" s="96"/>
      <c r="G14" s="96" t="s">
        <v>350</v>
      </c>
      <c r="H14" s="97" t="s">
        <v>350</v>
      </c>
      <c r="I14" s="103" t="s">
        <v>350</v>
      </c>
      <c r="J14" s="96" t="s">
        <v>350</v>
      </c>
      <c r="K14" s="96" t="s">
        <v>350</v>
      </c>
      <c r="N14" s="96" t="s">
        <v>350</v>
      </c>
      <c r="T14" s="108" t="s">
        <v>368</v>
      </c>
      <c r="U14" s="108" t="s">
        <v>368</v>
      </c>
      <c r="V14" s="108" t="s">
        <v>368</v>
      </c>
      <c r="W14" s="108" t="s">
        <v>368</v>
      </c>
      <c r="X14" s="108" t="s">
        <v>368</v>
      </c>
      <c r="Y14" s="108" t="s">
        <v>368</v>
      </c>
      <c r="Z14" s="120"/>
      <c r="AA14" s="120"/>
      <c r="AB14" s="120"/>
    </row>
    <row r="15" spans="1:28">
      <c r="A15" s="96"/>
      <c r="B15" s="96"/>
      <c r="C15" s="96"/>
      <c r="D15" s="96"/>
      <c r="E15" s="96"/>
      <c r="F15" s="96"/>
      <c r="G15" s="96" t="s">
        <v>349</v>
      </c>
      <c r="H15" s="97" t="s">
        <v>349</v>
      </c>
      <c r="I15" s="103" t="s">
        <v>349</v>
      </c>
      <c r="J15" s="96" t="s">
        <v>349</v>
      </c>
      <c r="K15" s="96" t="s">
        <v>349</v>
      </c>
      <c r="N15" s="96" t="s">
        <v>349</v>
      </c>
      <c r="T15" s="108" t="s">
        <v>263</v>
      </c>
      <c r="U15" s="108" t="s">
        <v>263</v>
      </c>
      <c r="V15" s="108" t="s">
        <v>263</v>
      </c>
      <c r="W15" s="108" t="s">
        <v>263</v>
      </c>
      <c r="X15" s="108" t="s">
        <v>263</v>
      </c>
      <c r="Y15" s="108" t="s">
        <v>263</v>
      </c>
      <c r="Z15" s="120"/>
      <c r="AA15" s="120"/>
      <c r="AB15" s="120"/>
    </row>
    <row r="16" spans="1:28">
      <c r="A16" s="96"/>
      <c r="B16" s="96"/>
      <c r="C16" s="96"/>
      <c r="D16" s="96"/>
      <c r="E16" s="96"/>
      <c r="F16" s="96"/>
      <c r="G16" s="96"/>
      <c r="H16" s="97" t="s">
        <v>348</v>
      </c>
      <c r="I16" s="103" t="s">
        <v>348</v>
      </c>
      <c r="J16" s="96" t="s">
        <v>348</v>
      </c>
      <c r="K16" s="96" t="s">
        <v>348</v>
      </c>
      <c r="N16" s="96" t="s">
        <v>348</v>
      </c>
      <c r="U16" s="108" t="s">
        <v>263</v>
      </c>
      <c r="V16" s="108" t="s">
        <v>263</v>
      </c>
      <c r="W16" s="108" t="s">
        <v>263</v>
      </c>
      <c r="X16" s="108" t="s">
        <v>263</v>
      </c>
      <c r="Y16" s="108" t="s">
        <v>263</v>
      </c>
      <c r="Z16" s="120"/>
      <c r="AA16" s="120"/>
      <c r="AB16" s="120"/>
    </row>
    <row r="17" spans="1:28">
      <c r="A17" s="96"/>
      <c r="B17" s="96"/>
      <c r="C17" s="96"/>
      <c r="D17" s="96"/>
      <c r="E17" s="96"/>
      <c r="F17" s="96"/>
      <c r="G17" s="96"/>
      <c r="H17" s="97" t="s">
        <v>347</v>
      </c>
      <c r="I17" s="103" t="s">
        <v>347</v>
      </c>
      <c r="J17" s="96" t="s">
        <v>347</v>
      </c>
      <c r="K17" s="96" t="s">
        <v>347</v>
      </c>
      <c r="N17" s="96" t="s">
        <v>347</v>
      </c>
      <c r="U17" s="108" t="s">
        <v>263</v>
      </c>
      <c r="V17" s="108" t="s">
        <v>263</v>
      </c>
      <c r="W17" s="108" t="s">
        <v>263</v>
      </c>
      <c r="X17" s="108" t="s">
        <v>263</v>
      </c>
      <c r="Y17" s="108" t="s">
        <v>263</v>
      </c>
      <c r="Z17" s="120"/>
      <c r="AA17" s="120"/>
      <c r="AB17" s="120"/>
    </row>
    <row r="18" spans="1:28">
      <c r="A18" s="96"/>
      <c r="B18" s="96"/>
      <c r="C18" s="96"/>
      <c r="D18" s="96"/>
      <c r="E18" s="96"/>
      <c r="F18" s="96"/>
      <c r="G18" s="96"/>
      <c r="H18" s="97" t="s">
        <v>15</v>
      </c>
      <c r="I18" s="103" t="s">
        <v>15</v>
      </c>
      <c r="J18" s="96" t="s">
        <v>15</v>
      </c>
      <c r="K18" s="96" t="s">
        <v>15</v>
      </c>
      <c r="N18" s="96" t="s">
        <v>15</v>
      </c>
      <c r="U18" s="108" t="s">
        <v>263</v>
      </c>
      <c r="V18" s="108" t="s">
        <v>263</v>
      </c>
      <c r="W18" s="108" t="s">
        <v>263</v>
      </c>
      <c r="X18" s="108" t="s">
        <v>263</v>
      </c>
      <c r="Y18" s="108" t="s">
        <v>263</v>
      </c>
      <c r="Z18" s="120"/>
      <c r="AA18" s="120"/>
      <c r="AB18" s="120"/>
    </row>
    <row r="19" spans="1:28">
      <c r="A19" s="96"/>
      <c r="B19" s="96"/>
      <c r="C19" s="96"/>
      <c r="D19" s="96"/>
      <c r="E19" s="96"/>
      <c r="F19" s="96"/>
      <c r="G19" s="96"/>
      <c r="H19" s="97"/>
      <c r="I19" s="103" t="s">
        <v>39</v>
      </c>
      <c r="J19" s="96" t="s">
        <v>346</v>
      </c>
      <c r="K19" s="96" t="s">
        <v>345</v>
      </c>
      <c r="N19" s="96" t="s">
        <v>345</v>
      </c>
      <c r="V19" s="108" t="s">
        <v>263</v>
      </c>
      <c r="W19" s="108" t="s">
        <v>263</v>
      </c>
      <c r="X19" s="108" t="s">
        <v>263</v>
      </c>
      <c r="Y19" s="108" t="s">
        <v>263</v>
      </c>
      <c r="Z19" s="120"/>
      <c r="AA19" s="120"/>
      <c r="AB19" s="120"/>
    </row>
    <row r="20" spans="1:28">
      <c r="A20" s="96"/>
      <c r="B20" s="96"/>
      <c r="C20" s="96"/>
      <c r="D20" s="96"/>
      <c r="E20" s="96"/>
      <c r="F20" s="96"/>
      <c r="G20" s="96"/>
      <c r="H20" s="97"/>
      <c r="I20" s="103" t="s">
        <v>41</v>
      </c>
      <c r="J20" s="96" t="s">
        <v>41</v>
      </c>
      <c r="K20" s="96" t="s">
        <v>41</v>
      </c>
      <c r="N20" s="96" t="s">
        <v>41</v>
      </c>
      <c r="V20" s="108" t="s">
        <v>263</v>
      </c>
      <c r="W20" s="108" t="s">
        <v>263</v>
      </c>
      <c r="X20" s="108" t="s">
        <v>263</v>
      </c>
      <c r="Y20" s="108" t="s">
        <v>263</v>
      </c>
      <c r="Z20" s="120"/>
      <c r="AA20" s="120"/>
      <c r="AB20" s="120"/>
    </row>
    <row r="21" spans="1:28">
      <c r="A21" s="96"/>
      <c r="B21" s="96"/>
      <c r="C21" s="96"/>
      <c r="D21" s="96"/>
      <c r="E21" s="96"/>
      <c r="F21" s="96"/>
      <c r="G21" s="96"/>
      <c r="H21" s="97"/>
      <c r="I21" s="103"/>
      <c r="J21" s="96" t="s">
        <v>55</v>
      </c>
      <c r="K21" s="96" t="s">
        <v>55</v>
      </c>
      <c r="N21" s="96" t="s">
        <v>55</v>
      </c>
      <c r="W21" s="108" t="s">
        <v>263</v>
      </c>
      <c r="X21" s="108" t="s">
        <v>263</v>
      </c>
      <c r="Y21" s="108" t="s">
        <v>263</v>
      </c>
      <c r="Z21" s="120"/>
      <c r="AA21" s="120"/>
      <c r="AB21" s="120"/>
    </row>
    <row r="22" spans="1:28">
      <c r="A22" s="96"/>
      <c r="B22" s="96"/>
      <c r="C22" s="96"/>
      <c r="D22" s="96"/>
      <c r="E22" s="96"/>
      <c r="F22" s="96"/>
      <c r="G22" s="96"/>
      <c r="H22" s="97"/>
      <c r="I22" s="103" t="s">
        <v>51</v>
      </c>
      <c r="J22" s="96" t="s">
        <v>51</v>
      </c>
      <c r="K22" s="96" t="s">
        <v>51</v>
      </c>
      <c r="N22" s="96" t="s">
        <v>51</v>
      </c>
      <c r="V22" s="108" t="s">
        <v>263</v>
      </c>
      <c r="W22" s="108" t="s">
        <v>263</v>
      </c>
      <c r="X22" s="108" t="s">
        <v>263</v>
      </c>
      <c r="Y22" s="108" t="s">
        <v>263</v>
      </c>
      <c r="Z22" s="120"/>
      <c r="AA22" s="120"/>
      <c r="AB22" s="120"/>
    </row>
    <row r="23" spans="1:28">
      <c r="A23" s="96" t="s">
        <v>344</v>
      </c>
      <c r="B23" s="96" t="s">
        <v>343</v>
      </c>
      <c r="C23" s="96" t="s">
        <v>343</v>
      </c>
      <c r="D23" s="96" t="s">
        <v>343</v>
      </c>
      <c r="E23" s="96" t="s">
        <v>343</v>
      </c>
      <c r="F23" s="96" t="s">
        <v>343</v>
      </c>
      <c r="G23" s="96" t="s">
        <v>343</v>
      </c>
      <c r="H23" s="97" t="s">
        <v>343</v>
      </c>
      <c r="I23" s="103" t="s">
        <v>343</v>
      </c>
      <c r="J23" s="96" t="s">
        <v>343</v>
      </c>
      <c r="K23" s="96" t="s">
        <v>343</v>
      </c>
      <c r="N23" s="96" t="s">
        <v>343</v>
      </c>
      <c r="O23" s="108" t="s">
        <v>368</v>
      </c>
      <c r="P23" s="108" t="s">
        <v>368</v>
      </c>
      <c r="Q23" s="108" t="s">
        <v>368</v>
      </c>
      <c r="R23" s="108" t="s">
        <v>368</v>
      </c>
      <c r="S23" s="108" t="s">
        <v>368</v>
      </c>
      <c r="T23" s="108" t="s">
        <v>368</v>
      </c>
      <c r="U23" s="108" t="s">
        <v>368</v>
      </c>
      <c r="V23" s="108" t="s">
        <v>368</v>
      </c>
      <c r="W23" s="108" t="s">
        <v>368</v>
      </c>
      <c r="X23" s="108" t="s">
        <v>368</v>
      </c>
      <c r="Y23" s="108" t="s">
        <v>368</v>
      </c>
      <c r="Z23" s="120"/>
      <c r="AA23" s="120"/>
      <c r="AB23" s="120"/>
    </row>
    <row r="24" spans="1:28">
      <c r="A24" s="96"/>
      <c r="B24" s="96"/>
      <c r="C24" s="96" t="s">
        <v>342</v>
      </c>
      <c r="D24" s="96" t="s">
        <v>342</v>
      </c>
      <c r="E24" s="96" t="s">
        <v>342</v>
      </c>
      <c r="F24" s="96" t="s">
        <v>342</v>
      </c>
      <c r="G24" s="96" t="s">
        <v>342</v>
      </c>
      <c r="H24" s="97" t="s">
        <v>342</v>
      </c>
      <c r="I24" s="103"/>
      <c r="J24" s="96"/>
      <c r="K24" s="96"/>
      <c r="N24" s="96" t="s">
        <v>342</v>
      </c>
      <c r="O24" s="109"/>
      <c r="P24" s="108" t="s">
        <v>368</v>
      </c>
      <c r="Q24" s="108" t="s">
        <v>368</v>
      </c>
      <c r="R24" s="108" t="s">
        <v>368</v>
      </c>
      <c r="S24" s="108" t="s">
        <v>368</v>
      </c>
      <c r="T24" s="108" t="s">
        <v>368</v>
      </c>
      <c r="U24" s="108" t="s">
        <v>368</v>
      </c>
      <c r="V24" s="104"/>
    </row>
    <row r="25" spans="1:28">
      <c r="A25" s="96"/>
      <c r="B25" s="96"/>
      <c r="C25" s="96"/>
      <c r="D25" s="96" t="s">
        <v>341</v>
      </c>
      <c r="E25" s="96" t="s">
        <v>341</v>
      </c>
      <c r="F25" s="96" t="s">
        <v>341</v>
      </c>
      <c r="G25" s="96" t="s">
        <v>341</v>
      </c>
      <c r="H25" s="97" t="s">
        <v>341</v>
      </c>
      <c r="I25" s="103" t="s">
        <v>341</v>
      </c>
      <c r="J25" s="96" t="s">
        <v>341</v>
      </c>
      <c r="K25" s="96" t="s">
        <v>341</v>
      </c>
      <c r="N25" s="96" t="s">
        <v>341</v>
      </c>
      <c r="Q25" s="108" t="s">
        <v>368</v>
      </c>
      <c r="R25" s="108" t="s">
        <v>368</v>
      </c>
      <c r="S25" s="108" t="s">
        <v>368</v>
      </c>
      <c r="T25" s="108" t="s">
        <v>368</v>
      </c>
      <c r="U25" s="108" t="s">
        <v>368</v>
      </c>
      <c r="V25" s="108" t="s">
        <v>368</v>
      </c>
      <c r="W25" s="108" t="s">
        <v>368</v>
      </c>
      <c r="X25" s="108" t="s">
        <v>368</v>
      </c>
      <c r="Y25" s="108" t="s">
        <v>368</v>
      </c>
      <c r="Z25" s="120"/>
      <c r="AA25" s="120"/>
      <c r="AB25" s="120"/>
    </row>
    <row r="26" spans="1:28">
      <c r="A26" s="96"/>
      <c r="B26" s="96"/>
      <c r="C26" s="96"/>
      <c r="D26" s="96" t="s">
        <v>340</v>
      </c>
      <c r="E26" s="96" t="s">
        <v>340</v>
      </c>
      <c r="F26" s="96" t="s">
        <v>340</v>
      </c>
      <c r="G26" s="96" t="s">
        <v>340</v>
      </c>
      <c r="H26" s="97" t="s">
        <v>340</v>
      </c>
      <c r="I26" s="103" t="s">
        <v>340</v>
      </c>
      <c r="J26" s="96" t="s">
        <v>340</v>
      </c>
      <c r="K26" s="96"/>
      <c r="N26" s="96" t="s">
        <v>340</v>
      </c>
      <c r="Q26" s="108" t="s">
        <v>368</v>
      </c>
      <c r="R26" s="108" t="s">
        <v>368</v>
      </c>
      <c r="S26" s="108" t="s">
        <v>368</v>
      </c>
      <c r="T26" s="108" t="s">
        <v>368</v>
      </c>
      <c r="U26" s="108" t="s">
        <v>368</v>
      </c>
      <c r="V26" s="108" t="s">
        <v>368</v>
      </c>
      <c r="W26" s="108" t="s">
        <v>368</v>
      </c>
    </row>
    <row r="27" spans="1:28">
      <c r="A27" s="96"/>
      <c r="B27" s="96"/>
      <c r="C27" s="96"/>
      <c r="D27" s="96" t="s">
        <v>339</v>
      </c>
      <c r="E27" s="96" t="s">
        <v>339</v>
      </c>
      <c r="F27" s="96" t="s">
        <v>339</v>
      </c>
      <c r="G27" s="96" t="s">
        <v>339</v>
      </c>
      <c r="H27" s="97" t="s">
        <v>339</v>
      </c>
      <c r="I27" s="103" t="s">
        <v>339</v>
      </c>
      <c r="J27" s="96" t="s">
        <v>339</v>
      </c>
      <c r="K27" s="96" t="s">
        <v>339</v>
      </c>
      <c r="N27" s="96" t="s">
        <v>339</v>
      </c>
      <c r="Q27" s="108" t="s">
        <v>368</v>
      </c>
      <c r="R27" s="108" t="s">
        <v>368</v>
      </c>
      <c r="S27" s="108" t="s">
        <v>368</v>
      </c>
      <c r="T27" s="108" t="s">
        <v>368</v>
      </c>
      <c r="U27" s="108" t="s">
        <v>368</v>
      </c>
      <c r="V27" s="108" t="s">
        <v>368</v>
      </c>
      <c r="W27" s="108" t="s">
        <v>368</v>
      </c>
      <c r="X27" s="108" t="s">
        <v>368</v>
      </c>
      <c r="Y27" s="108" t="s">
        <v>368</v>
      </c>
      <c r="Z27" s="120"/>
      <c r="AA27" s="120"/>
      <c r="AB27" s="120"/>
    </row>
    <row r="28" spans="1:28">
      <c r="A28" s="96"/>
      <c r="B28" s="96"/>
      <c r="C28" s="96"/>
      <c r="D28" s="96"/>
      <c r="E28" s="96"/>
      <c r="F28" s="96" t="s">
        <v>338</v>
      </c>
      <c r="G28" s="96" t="s">
        <v>338</v>
      </c>
      <c r="H28" s="97" t="s">
        <v>338</v>
      </c>
      <c r="I28" s="103" t="s">
        <v>338</v>
      </c>
      <c r="J28" s="96" t="s">
        <v>338</v>
      </c>
      <c r="K28" s="96" t="s">
        <v>338</v>
      </c>
      <c r="N28" s="96" t="s">
        <v>338</v>
      </c>
      <c r="S28" s="108" t="s">
        <v>368</v>
      </c>
      <c r="T28" s="108" t="s">
        <v>368</v>
      </c>
      <c r="U28" s="108" t="s">
        <v>368</v>
      </c>
      <c r="V28" s="108" t="s">
        <v>368</v>
      </c>
      <c r="W28" s="108" t="s">
        <v>368</v>
      </c>
      <c r="X28" s="108" t="s">
        <v>368</v>
      </c>
      <c r="Y28" s="108" t="s">
        <v>368</v>
      </c>
      <c r="Z28" s="120"/>
      <c r="AA28" s="120"/>
      <c r="AB28" s="120"/>
    </row>
    <row r="29" spans="1:28">
      <c r="A29" s="96"/>
      <c r="B29" s="96"/>
      <c r="C29" s="96"/>
      <c r="D29" s="96"/>
      <c r="E29" s="96"/>
      <c r="F29" s="96" t="s">
        <v>337</v>
      </c>
      <c r="G29" s="96" t="s">
        <v>337</v>
      </c>
      <c r="H29" s="97" t="s">
        <v>337</v>
      </c>
      <c r="I29" s="103" t="s">
        <v>337</v>
      </c>
      <c r="J29" s="96" t="s">
        <v>337</v>
      </c>
      <c r="K29" s="96" t="s">
        <v>337</v>
      </c>
      <c r="N29" s="96" t="s">
        <v>337</v>
      </c>
      <c r="S29" s="108" t="s">
        <v>263</v>
      </c>
      <c r="T29" s="108" t="s">
        <v>263</v>
      </c>
      <c r="U29" s="108" t="s">
        <v>263</v>
      </c>
      <c r="V29" s="108" t="s">
        <v>263</v>
      </c>
      <c r="W29" s="108" t="s">
        <v>263</v>
      </c>
      <c r="X29" s="108" t="s">
        <v>263</v>
      </c>
      <c r="Y29" s="108" t="s">
        <v>263</v>
      </c>
      <c r="Z29" s="120"/>
      <c r="AA29" s="120"/>
      <c r="AB29" s="120"/>
    </row>
    <row r="30" spans="1:28">
      <c r="A30" s="96"/>
      <c r="B30" s="96"/>
      <c r="C30" s="96"/>
      <c r="D30" s="96"/>
      <c r="E30" s="96"/>
      <c r="F30" s="96" t="s">
        <v>336</v>
      </c>
      <c r="G30" s="96" t="s">
        <v>336</v>
      </c>
      <c r="H30" s="97"/>
      <c r="I30" s="103"/>
      <c r="J30" s="96"/>
      <c r="K30" s="96"/>
      <c r="N30" s="96" t="s">
        <v>336</v>
      </c>
      <c r="S30" s="108" t="s">
        <v>368</v>
      </c>
      <c r="T30" s="108" t="s">
        <v>368</v>
      </c>
      <c r="U30" s="104"/>
    </row>
    <row r="31" spans="1:28">
      <c r="A31" s="96"/>
      <c r="B31" s="96"/>
      <c r="C31" s="96"/>
      <c r="D31" s="96"/>
      <c r="E31" s="96"/>
      <c r="F31" s="96" t="s">
        <v>335</v>
      </c>
      <c r="G31" s="96" t="s">
        <v>335</v>
      </c>
      <c r="H31" s="97" t="s">
        <v>335</v>
      </c>
      <c r="I31" s="103"/>
      <c r="J31" s="96"/>
      <c r="K31" s="96"/>
      <c r="N31" s="96" t="s">
        <v>335</v>
      </c>
      <c r="S31" s="108" t="s">
        <v>368</v>
      </c>
      <c r="T31" s="108" t="s">
        <v>368</v>
      </c>
      <c r="U31" s="108" t="s">
        <v>368</v>
      </c>
    </row>
    <row r="32" spans="1:28">
      <c r="A32" s="96"/>
      <c r="B32" s="96"/>
      <c r="C32" s="96"/>
      <c r="D32" s="96"/>
      <c r="E32" s="96"/>
      <c r="F32" s="96"/>
      <c r="G32" s="96" t="s">
        <v>334</v>
      </c>
      <c r="H32" s="97" t="s">
        <v>334</v>
      </c>
      <c r="I32" s="103" t="s">
        <v>334</v>
      </c>
      <c r="J32" s="96" t="s">
        <v>334</v>
      </c>
      <c r="K32" s="96" t="s">
        <v>334</v>
      </c>
      <c r="N32" s="96" t="s">
        <v>334</v>
      </c>
      <c r="T32" s="108" t="s">
        <v>368</v>
      </c>
      <c r="U32" s="108" t="s">
        <v>368</v>
      </c>
      <c r="V32" s="108" t="s">
        <v>368</v>
      </c>
      <c r="W32" s="108" t="s">
        <v>368</v>
      </c>
      <c r="X32" s="108" t="s">
        <v>368</v>
      </c>
      <c r="Y32" s="108" t="s">
        <v>368</v>
      </c>
      <c r="Z32" s="120"/>
      <c r="AA32" s="120"/>
      <c r="AB32" s="120"/>
    </row>
    <row r="33" spans="1:28">
      <c r="A33" s="96"/>
      <c r="B33" s="96"/>
      <c r="C33" s="96"/>
      <c r="D33" s="96"/>
      <c r="E33" s="96"/>
      <c r="F33" s="96"/>
      <c r="G33" s="96" t="s">
        <v>333</v>
      </c>
      <c r="H33" s="97" t="s">
        <v>333</v>
      </c>
      <c r="I33" s="103" t="s">
        <v>333</v>
      </c>
      <c r="J33" s="96" t="s">
        <v>333</v>
      </c>
      <c r="K33" s="96" t="s">
        <v>333</v>
      </c>
      <c r="N33" s="96" t="s">
        <v>333</v>
      </c>
      <c r="T33" s="108" t="s">
        <v>263</v>
      </c>
      <c r="U33" s="108" t="s">
        <v>263</v>
      </c>
      <c r="V33" s="108" t="s">
        <v>263</v>
      </c>
      <c r="W33" s="108" t="s">
        <v>263</v>
      </c>
      <c r="X33" s="108" t="s">
        <v>263</v>
      </c>
      <c r="Y33" s="108" t="s">
        <v>263</v>
      </c>
      <c r="Z33" s="120"/>
      <c r="AA33" s="120"/>
      <c r="AB33" s="120"/>
    </row>
    <row r="34" spans="1:28">
      <c r="A34" s="96"/>
      <c r="B34" s="96"/>
      <c r="C34" s="96"/>
      <c r="D34" s="96"/>
      <c r="E34" s="96"/>
      <c r="F34" s="96"/>
      <c r="G34" s="96" t="s">
        <v>332</v>
      </c>
      <c r="H34" s="97" t="s">
        <v>332</v>
      </c>
      <c r="I34" s="103" t="s">
        <v>332</v>
      </c>
      <c r="J34" s="96" t="s">
        <v>332</v>
      </c>
      <c r="K34" s="96" t="s">
        <v>332</v>
      </c>
      <c r="N34" s="96" t="s">
        <v>332</v>
      </c>
      <c r="T34" s="108" t="s">
        <v>263</v>
      </c>
      <c r="U34" s="108" t="s">
        <v>263</v>
      </c>
      <c r="V34" s="108" t="s">
        <v>263</v>
      </c>
      <c r="W34" s="108" t="s">
        <v>263</v>
      </c>
      <c r="X34" s="108" t="s">
        <v>263</v>
      </c>
      <c r="Y34" s="108" t="s">
        <v>263</v>
      </c>
      <c r="Z34" s="120"/>
      <c r="AA34" s="120"/>
      <c r="AB34" s="120"/>
    </row>
    <row r="35" spans="1:28">
      <c r="A35" s="96"/>
      <c r="B35" s="96"/>
      <c r="C35" s="96"/>
      <c r="D35" s="96"/>
      <c r="E35" s="96"/>
      <c r="F35" s="96"/>
      <c r="G35" s="96" t="s">
        <v>331</v>
      </c>
      <c r="H35" s="97" t="s">
        <v>331</v>
      </c>
      <c r="I35" s="103"/>
      <c r="J35" s="96"/>
      <c r="K35" s="96"/>
      <c r="N35" s="96" t="s">
        <v>331</v>
      </c>
      <c r="T35" s="108" t="s">
        <v>368</v>
      </c>
      <c r="U35" s="108" t="s">
        <v>368</v>
      </c>
    </row>
    <row r="36" spans="1:28">
      <c r="A36" s="96"/>
      <c r="B36" s="96"/>
      <c r="C36" s="96"/>
      <c r="D36" s="96"/>
      <c r="E36" s="96"/>
      <c r="F36" s="96"/>
      <c r="G36" s="96"/>
      <c r="H36" s="97" t="s">
        <v>0</v>
      </c>
      <c r="I36" s="103" t="s">
        <v>0</v>
      </c>
      <c r="J36" s="96" t="s">
        <v>0</v>
      </c>
      <c r="K36" s="96" t="s">
        <v>0</v>
      </c>
      <c r="N36" s="96" t="s">
        <v>0</v>
      </c>
      <c r="U36" s="108" t="s">
        <v>368</v>
      </c>
      <c r="V36" s="108" t="s">
        <v>368</v>
      </c>
      <c r="W36" s="108" t="s">
        <v>368</v>
      </c>
      <c r="X36" s="108" t="s">
        <v>368</v>
      </c>
      <c r="Y36" s="108" t="s">
        <v>368</v>
      </c>
      <c r="Z36" s="120"/>
      <c r="AA36" s="120"/>
      <c r="AB36" s="120"/>
    </row>
    <row r="37" spans="1:28">
      <c r="A37" s="96"/>
      <c r="B37" s="96"/>
      <c r="C37" s="96"/>
      <c r="D37" s="96"/>
      <c r="E37" s="96"/>
      <c r="F37" s="96"/>
      <c r="G37" s="96"/>
      <c r="H37" s="97" t="s">
        <v>11</v>
      </c>
      <c r="I37" s="103" t="s">
        <v>11</v>
      </c>
      <c r="J37" s="96" t="s">
        <v>11</v>
      </c>
      <c r="K37" s="96" t="s">
        <v>11</v>
      </c>
      <c r="N37" s="96" t="s">
        <v>11</v>
      </c>
      <c r="U37" s="108" t="s">
        <v>263</v>
      </c>
      <c r="V37" s="108" t="s">
        <v>263</v>
      </c>
      <c r="W37" s="108" t="s">
        <v>263</v>
      </c>
      <c r="X37" s="108" t="s">
        <v>263</v>
      </c>
      <c r="Y37" s="108" t="s">
        <v>263</v>
      </c>
      <c r="Z37" s="120"/>
      <c r="AA37" s="120"/>
      <c r="AB37" s="120"/>
    </row>
    <row r="38" spans="1:28">
      <c r="A38" s="96"/>
      <c r="B38" s="96"/>
      <c r="C38" s="96"/>
      <c r="D38" s="96"/>
      <c r="E38" s="96"/>
      <c r="F38" s="96"/>
      <c r="G38" s="96"/>
      <c r="H38" s="97" t="s">
        <v>18</v>
      </c>
      <c r="I38" s="103" t="s">
        <v>18</v>
      </c>
      <c r="J38" s="96" t="s">
        <v>18</v>
      </c>
      <c r="K38" s="96" t="s">
        <v>18</v>
      </c>
      <c r="N38" s="96" t="s">
        <v>18</v>
      </c>
      <c r="U38" s="108" t="s">
        <v>368</v>
      </c>
      <c r="V38" s="108" t="s">
        <v>368</v>
      </c>
      <c r="W38" s="108" t="s">
        <v>368</v>
      </c>
      <c r="X38" s="108" t="s">
        <v>368</v>
      </c>
      <c r="Y38" s="108" t="s">
        <v>368</v>
      </c>
      <c r="Z38" s="120"/>
      <c r="AA38" s="120"/>
      <c r="AB38" s="120"/>
    </row>
    <row r="39" spans="1:28">
      <c r="A39" s="96"/>
      <c r="B39" s="96"/>
      <c r="C39" s="96"/>
      <c r="D39" s="96"/>
      <c r="E39" s="96"/>
      <c r="F39" s="96"/>
      <c r="G39" s="96"/>
      <c r="H39" s="97"/>
      <c r="I39" s="103" t="s">
        <v>38</v>
      </c>
      <c r="J39" s="96" t="s">
        <v>38</v>
      </c>
      <c r="K39" s="96" t="s">
        <v>38</v>
      </c>
      <c r="N39" s="96" t="s">
        <v>38</v>
      </c>
      <c r="V39" s="108" t="s">
        <v>368</v>
      </c>
      <c r="W39" s="108" t="s">
        <v>368</v>
      </c>
      <c r="X39" s="108" t="s">
        <v>368</v>
      </c>
      <c r="Y39" s="108" t="s">
        <v>368</v>
      </c>
      <c r="Z39" s="120"/>
      <c r="AA39" s="120"/>
      <c r="AB39" s="120"/>
    </row>
    <row r="40" spans="1:28">
      <c r="A40" s="96"/>
      <c r="B40" s="96"/>
      <c r="C40" s="96"/>
      <c r="D40" s="96"/>
      <c r="E40" s="96"/>
      <c r="F40" s="96"/>
      <c r="G40" s="96"/>
      <c r="H40" s="97"/>
      <c r="I40" s="103" t="s">
        <v>36</v>
      </c>
      <c r="J40" s="96" t="s">
        <v>36</v>
      </c>
      <c r="K40" s="96" t="s">
        <v>36</v>
      </c>
      <c r="N40" s="96" t="s">
        <v>36</v>
      </c>
      <c r="V40" s="108" t="s">
        <v>368</v>
      </c>
      <c r="W40" s="108" t="s">
        <v>368</v>
      </c>
      <c r="X40" s="108" t="s">
        <v>368</v>
      </c>
      <c r="Y40" s="108" t="s">
        <v>368</v>
      </c>
      <c r="Z40" s="120"/>
      <c r="AA40" s="120"/>
      <c r="AB40" s="120"/>
    </row>
    <row r="41" spans="1:28">
      <c r="A41" s="96"/>
      <c r="B41" s="96"/>
      <c r="C41" s="96"/>
      <c r="D41" s="96"/>
      <c r="E41" s="96"/>
      <c r="F41" s="96"/>
      <c r="G41" s="96"/>
      <c r="H41" s="97"/>
      <c r="I41" s="103" t="s">
        <v>50</v>
      </c>
      <c r="J41" s="96" t="s">
        <v>50</v>
      </c>
      <c r="K41" s="96" t="s">
        <v>50</v>
      </c>
      <c r="N41" s="96" t="s">
        <v>50</v>
      </c>
      <c r="V41" s="108" t="s">
        <v>368</v>
      </c>
      <c r="W41" s="108" t="s">
        <v>368</v>
      </c>
      <c r="X41" s="108" t="s">
        <v>368</v>
      </c>
      <c r="Y41" s="108" t="s">
        <v>368</v>
      </c>
      <c r="Z41" s="120"/>
      <c r="AA41" s="120"/>
      <c r="AB41" s="120"/>
    </row>
    <row r="42" spans="1:28" ht="13.5" customHeight="1">
      <c r="A42" s="96" t="s">
        <v>330</v>
      </c>
      <c r="B42" s="96" t="s">
        <v>329</v>
      </c>
      <c r="C42" s="96" t="s">
        <v>329</v>
      </c>
      <c r="D42" s="96" t="s">
        <v>329</v>
      </c>
      <c r="E42" s="96" t="s">
        <v>329</v>
      </c>
      <c r="F42" s="96" t="s">
        <v>329</v>
      </c>
      <c r="G42" s="96" t="s">
        <v>329</v>
      </c>
      <c r="H42" s="97" t="s">
        <v>329</v>
      </c>
      <c r="I42" s="103" t="s">
        <v>329</v>
      </c>
      <c r="J42" s="96" t="s">
        <v>329</v>
      </c>
      <c r="K42" s="96" t="s">
        <v>329</v>
      </c>
      <c r="N42" s="96" t="s">
        <v>329</v>
      </c>
      <c r="O42" s="108" t="s">
        <v>263</v>
      </c>
      <c r="P42" s="108" t="s">
        <v>263</v>
      </c>
      <c r="Q42" s="108" t="s">
        <v>263</v>
      </c>
      <c r="R42" s="108" t="s">
        <v>263</v>
      </c>
      <c r="S42" s="108" t="s">
        <v>263</v>
      </c>
      <c r="T42" s="108" t="s">
        <v>263</v>
      </c>
      <c r="U42" s="108" t="s">
        <v>263</v>
      </c>
      <c r="V42" s="108" t="s">
        <v>263</v>
      </c>
      <c r="W42" s="108" t="s">
        <v>263</v>
      </c>
      <c r="X42" s="108" t="s">
        <v>263</v>
      </c>
      <c r="Y42" s="108" t="s">
        <v>263</v>
      </c>
      <c r="Z42" s="120"/>
      <c r="AA42" s="120"/>
      <c r="AB42" s="120"/>
    </row>
    <row r="43" spans="1:28">
      <c r="A43" s="96"/>
      <c r="B43" s="96"/>
      <c r="C43" s="96"/>
      <c r="D43" s="96"/>
      <c r="E43" s="96" t="s">
        <v>328</v>
      </c>
      <c r="F43" s="96" t="s">
        <v>328</v>
      </c>
      <c r="G43" s="96" t="s">
        <v>328</v>
      </c>
      <c r="H43" s="97" t="s">
        <v>328</v>
      </c>
      <c r="I43" s="103" t="s">
        <v>328</v>
      </c>
      <c r="J43" s="96" t="s">
        <v>328</v>
      </c>
      <c r="K43" s="96" t="s">
        <v>328</v>
      </c>
      <c r="N43" s="96" t="s">
        <v>328</v>
      </c>
      <c r="R43" s="108" t="s">
        <v>263</v>
      </c>
      <c r="S43" s="108" t="s">
        <v>263</v>
      </c>
      <c r="T43" s="108" t="s">
        <v>263</v>
      </c>
      <c r="U43" s="108" t="s">
        <v>263</v>
      </c>
      <c r="V43" s="108" t="s">
        <v>263</v>
      </c>
      <c r="W43" s="108" t="s">
        <v>263</v>
      </c>
      <c r="X43" s="108" t="s">
        <v>263</v>
      </c>
      <c r="Y43" s="108" t="s">
        <v>263</v>
      </c>
      <c r="Z43" s="120"/>
      <c r="AA43" s="120"/>
      <c r="AB43" s="120"/>
    </row>
    <row r="44" spans="1:28">
      <c r="A44" s="96"/>
      <c r="B44" s="96"/>
      <c r="C44" s="96"/>
      <c r="D44" s="96"/>
      <c r="E44" s="96"/>
      <c r="F44" s="96"/>
      <c r="G44" s="96"/>
      <c r="H44" s="97" t="s">
        <v>327</v>
      </c>
      <c r="I44" s="103" t="s">
        <v>327</v>
      </c>
      <c r="J44" s="96" t="s">
        <v>327</v>
      </c>
      <c r="K44" s="96" t="s">
        <v>327</v>
      </c>
      <c r="N44" s="96" t="s">
        <v>327</v>
      </c>
      <c r="U44" s="108" t="s">
        <v>263</v>
      </c>
      <c r="V44" s="108" t="s">
        <v>263</v>
      </c>
      <c r="W44" s="108" t="s">
        <v>263</v>
      </c>
      <c r="X44" s="108" t="s">
        <v>263</v>
      </c>
      <c r="Y44" s="108" t="s">
        <v>263</v>
      </c>
      <c r="Z44" s="120"/>
      <c r="AA44" s="120"/>
      <c r="AB44" s="120"/>
    </row>
    <row r="45" spans="1:28">
      <c r="A45" s="96"/>
      <c r="B45" s="96"/>
      <c r="C45" s="96"/>
      <c r="D45" s="96"/>
      <c r="E45" s="96"/>
      <c r="F45" s="96"/>
      <c r="G45" s="96"/>
      <c r="H45" s="97"/>
      <c r="I45" s="103"/>
      <c r="J45" s="96" t="s">
        <v>60</v>
      </c>
      <c r="K45" s="96" t="s">
        <v>60</v>
      </c>
      <c r="N45" s="96" t="s">
        <v>60</v>
      </c>
      <c r="W45" s="108" t="s">
        <v>263</v>
      </c>
      <c r="X45" s="108" t="s">
        <v>263</v>
      </c>
      <c r="Y45" s="108" t="s">
        <v>263</v>
      </c>
      <c r="Z45" s="120"/>
      <c r="AA45" s="120"/>
      <c r="AB45" s="120"/>
    </row>
    <row r="46" spans="1:28">
      <c r="A46" s="96"/>
      <c r="B46" s="96"/>
      <c r="C46" s="96"/>
      <c r="D46" s="96"/>
      <c r="E46" s="96"/>
      <c r="F46" s="96"/>
      <c r="G46" s="96"/>
      <c r="H46" s="97"/>
      <c r="I46" s="103"/>
      <c r="J46" s="96"/>
      <c r="K46" s="96" t="s">
        <v>73</v>
      </c>
      <c r="N46" s="96" t="s">
        <v>73</v>
      </c>
      <c r="X46" s="108" t="s">
        <v>368</v>
      </c>
      <c r="Y46" s="108" t="s">
        <v>368</v>
      </c>
      <c r="Z46" s="120"/>
      <c r="AA46" s="120"/>
      <c r="AB46" s="120"/>
    </row>
    <row r="47" spans="1:28">
      <c r="A47" s="96" t="s">
        <v>326</v>
      </c>
      <c r="B47" s="96"/>
      <c r="C47" s="96"/>
      <c r="D47" s="96"/>
      <c r="E47" s="96"/>
      <c r="F47" s="96"/>
      <c r="G47" s="96"/>
      <c r="H47" s="97" t="s">
        <v>325</v>
      </c>
      <c r="I47" s="103" t="s">
        <v>325</v>
      </c>
      <c r="J47" s="96" t="s">
        <v>325</v>
      </c>
      <c r="K47" s="96" t="s">
        <v>325</v>
      </c>
      <c r="N47" s="96" t="s">
        <v>325</v>
      </c>
      <c r="U47" s="108" t="s">
        <v>263</v>
      </c>
      <c r="V47" s="108" t="s">
        <v>263</v>
      </c>
      <c r="W47" s="108" t="s">
        <v>263</v>
      </c>
      <c r="X47" s="108" t="s">
        <v>263</v>
      </c>
      <c r="Y47" s="108" t="s">
        <v>263</v>
      </c>
    </row>
    <row r="48" spans="1:28">
      <c r="A48" s="96"/>
      <c r="B48" s="96"/>
      <c r="C48" s="96"/>
      <c r="D48" s="96"/>
      <c r="E48" s="96"/>
      <c r="F48" s="96"/>
      <c r="G48" s="96"/>
      <c r="H48" s="97"/>
      <c r="I48" s="103" t="s">
        <v>31</v>
      </c>
      <c r="J48" s="96" t="s">
        <v>31</v>
      </c>
      <c r="K48" s="96" t="s">
        <v>31</v>
      </c>
      <c r="N48" s="96" t="s">
        <v>31</v>
      </c>
      <c r="V48" s="108" t="s">
        <v>263</v>
      </c>
      <c r="W48" s="108" t="s">
        <v>263</v>
      </c>
      <c r="X48" s="108" t="s">
        <v>263</v>
      </c>
      <c r="Y48" s="108" t="s">
        <v>263</v>
      </c>
    </row>
    <row r="49" spans="1:25">
      <c r="A49" s="96"/>
      <c r="B49" s="96"/>
      <c r="C49" s="96"/>
      <c r="D49" s="96"/>
      <c r="E49" s="96"/>
      <c r="F49" s="96"/>
      <c r="G49" s="96"/>
      <c r="H49" s="97"/>
      <c r="I49" s="103"/>
      <c r="J49" s="96" t="s">
        <v>71</v>
      </c>
      <c r="K49" s="96" t="s">
        <v>71</v>
      </c>
      <c r="N49" s="96" t="s">
        <v>71</v>
      </c>
      <c r="W49" s="108" t="s">
        <v>263</v>
      </c>
      <c r="X49" s="108" t="s">
        <v>263</v>
      </c>
      <c r="Y49" s="108" t="s">
        <v>263</v>
      </c>
    </row>
    <row r="50" spans="1:25">
      <c r="A50" s="96"/>
      <c r="B50" s="96"/>
      <c r="C50" s="96"/>
      <c r="D50" s="96"/>
      <c r="E50" s="96"/>
      <c r="F50" s="96"/>
      <c r="G50" s="96"/>
      <c r="H50" s="97"/>
      <c r="I50" s="103"/>
      <c r="J50" s="96" t="s">
        <v>56</v>
      </c>
      <c r="K50" s="96" t="s">
        <v>56</v>
      </c>
      <c r="N50" s="96" t="s">
        <v>56</v>
      </c>
      <c r="W50" s="108" t="s">
        <v>263</v>
      </c>
      <c r="X50" s="108" t="s">
        <v>263</v>
      </c>
      <c r="Y50" s="108" t="s">
        <v>263</v>
      </c>
    </row>
    <row r="51" spans="1:25">
      <c r="A51" s="96"/>
      <c r="B51" s="96"/>
      <c r="C51" s="96"/>
      <c r="D51" s="96"/>
      <c r="E51" s="96"/>
      <c r="F51" s="96"/>
      <c r="G51" s="96"/>
      <c r="H51" s="97"/>
      <c r="I51" s="103"/>
      <c r="J51" s="96" t="s">
        <v>57</v>
      </c>
      <c r="K51" s="96" t="s">
        <v>57</v>
      </c>
      <c r="N51" s="96" t="s">
        <v>69</v>
      </c>
      <c r="W51" s="108" t="s">
        <v>263</v>
      </c>
      <c r="X51" s="108" t="s">
        <v>263</v>
      </c>
      <c r="Y51" s="108" t="s">
        <v>263</v>
      </c>
    </row>
    <row r="52" spans="1:25">
      <c r="A52" s="96"/>
      <c r="B52" s="96"/>
      <c r="C52" s="96"/>
      <c r="D52" s="96"/>
      <c r="E52" s="96"/>
      <c r="F52" s="96"/>
      <c r="G52" s="96"/>
      <c r="H52" s="97"/>
      <c r="I52" s="103"/>
      <c r="J52" s="96" t="s">
        <v>59</v>
      </c>
      <c r="K52" s="96" t="s">
        <v>59</v>
      </c>
      <c r="N52" s="96" t="s">
        <v>298</v>
      </c>
      <c r="V52" s="108" t="s">
        <v>263</v>
      </c>
      <c r="W52" s="108" t="s">
        <v>263</v>
      </c>
      <c r="X52" s="108" t="s">
        <v>263</v>
      </c>
      <c r="Y52" s="108" t="s">
        <v>263</v>
      </c>
    </row>
    <row r="53" spans="1:25">
      <c r="A53" s="96"/>
      <c r="B53" s="96"/>
      <c r="C53" s="96"/>
      <c r="D53" s="96"/>
      <c r="E53" s="96"/>
      <c r="F53" s="96"/>
      <c r="G53" s="96"/>
      <c r="H53" s="97"/>
      <c r="I53" s="103"/>
      <c r="J53" s="96" t="s">
        <v>69</v>
      </c>
      <c r="K53" s="96" t="s">
        <v>69</v>
      </c>
      <c r="N53" s="96" t="s">
        <v>297</v>
      </c>
      <c r="W53" s="108" t="s">
        <v>263</v>
      </c>
      <c r="X53" s="108" t="s">
        <v>263</v>
      </c>
      <c r="Y53" s="108" t="s">
        <v>263</v>
      </c>
    </row>
    <row r="54" spans="1:25">
      <c r="A54" s="96"/>
      <c r="B54" s="96"/>
      <c r="C54" s="96"/>
      <c r="D54" s="96"/>
      <c r="E54" s="96"/>
      <c r="F54" s="96"/>
      <c r="G54" s="96"/>
      <c r="H54" s="97"/>
      <c r="I54" s="103"/>
      <c r="J54" s="96"/>
      <c r="K54" s="96"/>
      <c r="N54" s="96" t="s">
        <v>79</v>
      </c>
      <c r="X54" s="108" t="s">
        <v>368</v>
      </c>
      <c r="Y54" s="108" t="s">
        <v>368</v>
      </c>
    </row>
    <row r="55" spans="1:25">
      <c r="A55" s="96"/>
      <c r="B55" s="96"/>
      <c r="C55" s="96"/>
      <c r="D55" s="96"/>
      <c r="E55" s="96"/>
      <c r="F55" s="96"/>
      <c r="G55" s="96"/>
      <c r="H55" s="97"/>
      <c r="I55" s="103"/>
      <c r="J55" s="96"/>
      <c r="K55" s="96"/>
      <c r="N55" s="96" t="s">
        <v>87</v>
      </c>
      <c r="X55" s="108" t="s">
        <v>263</v>
      </c>
      <c r="Y55" s="108" t="s">
        <v>263</v>
      </c>
    </row>
    <row r="56" spans="1:25">
      <c r="A56" s="96"/>
      <c r="B56" s="96"/>
      <c r="C56" s="96"/>
      <c r="D56" s="96"/>
      <c r="E56" s="96"/>
      <c r="F56" s="96"/>
      <c r="G56" s="96"/>
      <c r="H56" s="97"/>
      <c r="I56" s="103"/>
      <c r="J56" s="96"/>
      <c r="K56" s="96"/>
      <c r="N56" s="96" t="s">
        <v>99</v>
      </c>
      <c r="X56" s="108" t="s">
        <v>263</v>
      </c>
      <c r="Y56" s="108" t="s">
        <v>263</v>
      </c>
    </row>
    <row r="57" spans="1:25">
      <c r="A57" s="96"/>
      <c r="B57" s="96"/>
      <c r="C57" s="96"/>
      <c r="D57" s="96"/>
      <c r="E57" s="96"/>
      <c r="F57" s="96"/>
      <c r="G57" s="96"/>
      <c r="H57" s="97"/>
      <c r="I57" s="103"/>
      <c r="J57" s="96"/>
      <c r="K57" s="96"/>
      <c r="N57" s="96" t="s">
        <v>61</v>
      </c>
      <c r="W57" s="108" t="s">
        <v>263</v>
      </c>
      <c r="X57" s="108" t="s">
        <v>263</v>
      </c>
      <c r="Y57" s="108" t="s">
        <v>263</v>
      </c>
    </row>
    <row r="58" spans="1:25">
      <c r="A58" s="96"/>
      <c r="B58" s="96"/>
      <c r="C58" s="96"/>
      <c r="D58" s="96"/>
      <c r="E58" s="96"/>
      <c r="F58" s="96"/>
      <c r="G58" s="96"/>
      <c r="H58" s="97"/>
      <c r="I58" s="103"/>
      <c r="J58" s="96"/>
      <c r="K58" s="96"/>
      <c r="N58" s="96" t="s">
        <v>296</v>
      </c>
      <c r="X58" s="108" t="s">
        <v>368</v>
      </c>
      <c r="Y58" s="108" t="s">
        <v>368</v>
      </c>
    </row>
    <row r="59" spans="1:25">
      <c r="A59" s="96"/>
      <c r="B59" s="96"/>
      <c r="C59" s="96"/>
      <c r="D59" s="96"/>
      <c r="E59" s="96"/>
      <c r="F59" s="96"/>
      <c r="G59" s="96"/>
      <c r="H59" s="97"/>
      <c r="I59" s="103"/>
      <c r="J59" s="96"/>
      <c r="K59" s="96"/>
      <c r="N59" s="96" t="s">
        <v>101</v>
      </c>
      <c r="X59" s="108" t="s">
        <v>263</v>
      </c>
      <c r="Y59" s="108" t="s">
        <v>263</v>
      </c>
    </row>
    <row r="60" spans="1:25">
      <c r="A60" s="96"/>
      <c r="B60" s="96"/>
      <c r="C60" s="96"/>
      <c r="D60" s="96"/>
      <c r="E60" s="96"/>
      <c r="F60" s="96"/>
      <c r="G60" s="96"/>
      <c r="H60" s="97"/>
      <c r="I60" s="103"/>
      <c r="J60" s="96"/>
      <c r="K60" s="96"/>
      <c r="N60" s="96" t="s">
        <v>82</v>
      </c>
      <c r="X60" s="108" t="s">
        <v>368</v>
      </c>
      <c r="Y60" s="108" t="s">
        <v>368</v>
      </c>
    </row>
    <row r="61" spans="1:25">
      <c r="A61" s="96"/>
      <c r="B61" s="96"/>
      <c r="C61" s="96"/>
      <c r="D61" s="96"/>
      <c r="E61" s="96"/>
      <c r="F61" s="96"/>
      <c r="G61" s="96"/>
      <c r="H61" s="97"/>
      <c r="I61" s="103"/>
      <c r="J61" s="96"/>
      <c r="K61" s="96"/>
      <c r="N61" s="100" t="s">
        <v>102</v>
      </c>
      <c r="X61" s="106"/>
      <c r="Y61" s="106"/>
    </row>
    <row r="62" spans="1:25">
      <c r="A62" s="96"/>
      <c r="B62" s="96"/>
      <c r="C62" s="96"/>
      <c r="D62" s="96"/>
      <c r="E62" s="96"/>
      <c r="F62" s="96"/>
      <c r="G62" s="96"/>
      <c r="H62" s="97"/>
      <c r="I62" s="103"/>
      <c r="J62" s="96"/>
      <c r="K62" s="96"/>
      <c r="N62" s="100" t="s">
        <v>103</v>
      </c>
      <c r="X62" s="106"/>
      <c r="Y62" s="106"/>
    </row>
    <row r="63" spans="1:25">
      <c r="A63" s="96"/>
      <c r="B63" s="96"/>
      <c r="C63" s="96"/>
      <c r="D63" s="96"/>
      <c r="E63" s="96"/>
      <c r="F63" s="96"/>
      <c r="G63" s="96"/>
      <c r="H63" s="97"/>
      <c r="I63" s="103"/>
      <c r="J63" s="96"/>
      <c r="K63" s="96"/>
      <c r="N63" s="100" t="s">
        <v>104</v>
      </c>
      <c r="X63" s="106"/>
      <c r="Y63" s="108" t="s">
        <v>368</v>
      </c>
    </row>
    <row r="64" spans="1:25">
      <c r="A64" s="96"/>
      <c r="B64" s="96"/>
      <c r="C64" s="96"/>
      <c r="D64" s="96"/>
      <c r="E64" s="96"/>
      <c r="F64" s="96"/>
      <c r="G64" s="96"/>
      <c r="H64" s="97"/>
      <c r="I64" s="103"/>
      <c r="J64" s="96"/>
      <c r="K64" s="96"/>
      <c r="N64" s="100" t="s">
        <v>106</v>
      </c>
      <c r="X64" s="106"/>
      <c r="Y64" s="106"/>
    </row>
    <row r="65" spans="1:25">
      <c r="A65" s="96"/>
      <c r="B65" s="96"/>
      <c r="C65" s="96"/>
      <c r="D65" s="96"/>
      <c r="E65" s="96"/>
      <c r="F65" s="96"/>
      <c r="G65" s="96"/>
      <c r="H65" s="97"/>
      <c r="I65" s="103"/>
      <c r="J65" s="96"/>
      <c r="K65" s="96"/>
      <c r="N65" s="100" t="s">
        <v>107</v>
      </c>
      <c r="X65" s="106"/>
      <c r="Y65" s="108" t="s">
        <v>263</v>
      </c>
    </row>
    <row r="66" spans="1:25">
      <c r="A66" s="96"/>
      <c r="B66" s="96"/>
      <c r="C66" s="96"/>
      <c r="D66" s="96"/>
      <c r="E66" s="96"/>
      <c r="F66" s="96"/>
      <c r="G66" s="96"/>
      <c r="H66" s="97"/>
      <c r="I66" s="103"/>
      <c r="J66" s="96"/>
      <c r="K66" s="96"/>
      <c r="N66" s="100" t="s">
        <v>108</v>
      </c>
      <c r="X66" s="106"/>
      <c r="Y66" s="106"/>
    </row>
    <row r="67" spans="1:25">
      <c r="A67" s="96"/>
      <c r="B67" s="96"/>
      <c r="C67" s="96"/>
      <c r="D67" s="96"/>
      <c r="E67" s="96"/>
      <c r="F67" s="96"/>
      <c r="G67" s="96"/>
      <c r="H67" s="97"/>
      <c r="I67" s="103"/>
      <c r="J67" s="96"/>
      <c r="K67" s="96"/>
      <c r="N67" s="100" t="s">
        <v>109</v>
      </c>
      <c r="X67" s="106"/>
      <c r="Y67" s="106"/>
    </row>
    <row r="68" spans="1:25">
      <c r="A68" s="96"/>
      <c r="B68" s="96"/>
      <c r="C68" s="96"/>
      <c r="D68" s="96"/>
      <c r="E68" s="96"/>
      <c r="F68" s="96"/>
      <c r="G68" s="96"/>
      <c r="H68" s="97"/>
      <c r="I68" s="103"/>
      <c r="J68" s="96"/>
      <c r="K68" s="96"/>
      <c r="N68" s="100" t="s">
        <v>110</v>
      </c>
      <c r="X68" s="106"/>
      <c r="Y68" s="106"/>
    </row>
    <row r="69" spans="1:25">
      <c r="A69" s="96"/>
      <c r="B69" s="96"/>
      <c r="C69" s="96"/>
      <c r="D69" s="96"/>
      <c r="E69" s="96"/>
      <c r="F69" s="96"/>
      <c r="G69" s="96"/>
      <c r="H69" s="97"/>
      <c r="I69" s="103"/>
      <c r="J69" s="96"/>
      <c r="K69" s="96"/>
      <c r="N69" s="100" t="s">
        <v>112</v>
      </c>
      <c r="X69" s="106"/>
      <c r="Y69" s="106"/>
    </row>
    <row r="70" spans="1:25">
      <c r="A70" s="96"/>
      <c r="B70" s="96"/>
      <c r="C70" s="96"/>
      <c r="D70" s="96"/>
      <c r="E70" s="96"/>
      <c r="F70" s="96"/>
      <c r="G70" s="96"/>
      <c r="H70" s="97"/>
      <c r="I70" s="103"/>
      <c r="J70" s="96"/>
      <c r="K70" s="96"/>
      <c r="N70" s="100" t="s">
        <v>113</v>
      </c>
      <c r="X70" s="106"/>
      <c r="Y70" s="106"/>
    </row>
    <row r="71" spans="1:25">
      <c r="A71" s="96"/>
      <c r="B71" s="96"/>
      <c r="C71" s="96"/>
      <c r="D71" s="96"/>
      <c r="E71" s="96"/>
      <c r="F71" s="96"/>
      <c r="G71" s="96"/>
      <c r="H71" s="97"/>
      <c r="I71" s="103"/>
      <c r="J71" s="96"/>
      <c r="K71" s="96"/>
      <c r="N71" s="96" t="s">
        <v>76</v>
      </c>
      <c r="X71" s="106"/>
      <c r="Y71" s="106"/>
    </row>
    <row r="72" spans="1:25">
      <c r="A72" s="96"/>
      <c r="B72" s="96"/>
      <c r="C72" s="96"/>
      <c r="D72" s="96"/>
      <c r="E72" s="96"/>
      <c r="F72" s="96"/>
      <c r="G72" s="96"/>
      <c r="H72" s="97"/>
      <c r="I72" s="103"/>
      <c r="J72" s="96"/>
      <c r="K72" s="96"/>
      <c r="N72" s="96"/>
      <c r="X72" s="106"/>
      <c r="Y72" s="106"/>
    </row>
    <row r="73" spans="1:25">
      <c r="A73" s="96"/>
      <c r="B73" s="96"/>
      <c r="C73" s="96"/>
      <c r="D73" s="96"/>
      <c r="E73" s="96"/>
      <c r="F73" s="96"/>
      <c r="G73" s="96"/>
      <c r="H73" s="97"/>
      <c r="I73" s="103"/>
      <c r="J73" s="96"/>
      <c r="K73" s="96"/>
      <c r="N73" s="96"/>
      <c r="X73" s="106"/>
      <c r="Y73" s="106"/>
    </row>
    <row r="74" spans="1:25">
      <c r="A74" s="96"/>
      <c r="B74" s="96"/>
      <c r="C74" s="96"/>
      <c r="D74" s="96"/>
      <c r="E74" s="96"/>
      <c r="F74" s="96"/>
      <c r="G74" s="96"/>
      <c r="H74" s="97"/>
      <c r="I74" s="103"/>
      <c r="J74" s="96"/>
      <c r="K74" s="96"/>
      <c r="N74" s="96"/>
      <c r="X74" s="106"/>
      <c r="Y74" s="106"/>
    </row>
    <row r="75" spans="1:25">
      <c r="A75" s="96"/>
      <c r="B75" s="96"/>
      <c r="C75" s="96"/>
      <c r="D75" s="96"/>
      <c r="E75" s="96"/>
      <c r="F75" s="96"/>
      <c r="G75" s="96"/>
      <c r="H75" s="97"/>
      <c r="I75" s="103"/>
      <c r="J75" s="96"/>
      <c r="K75" s="96"/>
      <c r="N75" s="96"/>
      <c r="X75" s="106"/>
      <c r="Y75" s="106"/>
    </row>
    <row r="76" spans="1:25">
      <c r="A76" s="96"/>
      <c r="B76" s="96"/>
      <c r="C76" s="96"/>
      <c r="D76" s="96"/>
      <c r="E76" s="96"/>
      <c r="F76" s="96"/>
      <c r="G76" s="96"/>
      <c r="H76" s="97"/>
      <c r="I76" s="103"/>
      <c r="J76" s="96"/>
      <c r="K76" s="96"/>
      <c r="N76" s="96"/>
      <c r="X76" s="106"/>
      <c r="Y76" s="106"/>
    </row>
    <row r="77" spans="1:25">
      <c r="A77" s="96"/>
      <c r="B77" s="96"/>
      <c r="C77" s="96"/>
      <c r="D77" s="96"/>
      <c r="E77" s="96"/>
      <c r="F77" s="96"/>
      <c r="G77" s="96"/>
      <c r="H77" s="97"/>
      <c r="I77" s="103"/>
      <c r="J77" s="96"/>
      <c r="K77" s="96"/>
      <c r="N77" s="96"/>
      <c r="X77" s="106"/>
      <c r="Y77" s="106"/>
    </row>
    <row r="78" spans="1:25">
      <c r="A78" s="96"/>
      <c r="B78" s="96"/>
      <c r="C78" s="96"/>
      <c r="D78" s="96"/>
      <c r="E78" s="96"/>
      <c r="F78" s="96"/>
      <c r="G78" s="96"/>
      <c r="H78" s="97"/>
      <c r="I78" s="103"/>
      <c r="J78" s="96"/>
      <c r="K78" s="96"/>
      <c r="N78" s="96"/>
      <c r="X78" s="106"/>
      <c r="Y78" s="106"/>
    </row>
    <row r="79" spans="1:25">
      <c r="A79" s="96"/>
      <c r="B79" s="96"/>
      <c r="C79" s="96"/>
      <c r="D79" s="96"/>
      <c r="E79" s="96"/>
      <c r="F79" s="96"/>
      <c r="G79" s="96"/>
      <c r="H79" s="97"/>
      <c r="I79" s="103"/>
      <c r="J79" s="96"/>
      <c r="K79" s="96"/>
      <c r="N79" s="96"/>
      <c r="X79" s="106"/>
      <c r="Y79" s="106"/>
    </row>
    <row r="80" spans="1:25">
      <c r="A80" s="96"/>
      <c r="B80" s="96"/>
      <c r="C80" s="96"/>
      <c r="D80" s="96"/>
      <c r="E80" s="96"/>
      <c r="F80" s="96"/>
      <c r="G80" s="96"/>
      <c r="H80" s="97"/>
      <c r="I80" s="103"/>
      <c r="J80" s="96"/>
      <c r="K80" s="96"/>
      <c r="N80" s="96" t="s">
        <v>323</v>
      </c>
      <c r="O80" s="105" t="s">
        <v>294</v>
      </c>
      <c r="P80" s="105" t="s">
        <v>294</v>
      </c>
      <c r="Q80" s="105" t="s">
        <v>294</v>
      </c>
      <c r="R80" s="105" t="s">
        <v>294</v>
      </c>
      <c r="S80" s="105" t="s">
        <v>294</v>
      </c>
    </row>
    <row r="81" spans="1:28">
      <c r="A81" s="96"/>
      <c r="B81" s="96"/>
      <c r="C81" s="96"/>
      <c r="D81" s="96"/>
      <c r="E81" s="96"/>
      <c r="F81" s="96"/>
      <c r="G81" s="96"/>
      <c r="H81" s="97"/>
      <c r="I81" s="103"/>
      <c r="J81" s="96"/>
      <c r="K81" s="96"/>
      <c r="N81" s="96" t="s">
        <v>322</v>
      </c>
      <c r="O81" s="105" t="s">
        <v>294</v>
      </c>
      <c r="P81" s="105" t="s">
        <v>294</v>
      </c>
      <c r="Q81" s="105" t="s">
        <v>294</v>
      </c>
      <c r="R81" s="105" t="s">
        <v>294</v>
      </c>
      <c r="S81" s="105" t="s">
        <v>294</v>
      </c>
    </row>
    <row r="82" spans="1:28">
      <c r="A82" s="96" t="s">
        <v>324</v>
      </c>
      <c r="B82" s="96" t="s">
        <v>323</v>
      </c>
      <c r="C82" s="96" t="s">
        <v>323</v>
      </c>
      <c r="D82" s="96" t="s">
        <v>323</v>
      </c>
      <c r="E82" s="96" t="s">
        <v>323</v>
      </c>
      <c r="F82" s="96" t="s">
        <v>323</v>
      </c>
      <c r="G82" s="96"/>
      <c r="H82" s="97"/>
      <c r="I82" s="103"/>
      <c r="J82" s="96"/>
      <c r="K82" s="96"/>
      <c r="N82" s="96" t="s">
        <v>321</v>
      </c>
      <c r="P82" s="105" t="s">
        <v>294</v>
      </c>
      <c r="Q82" s="105" t="s">
        <v>294</v>
      </c>
      <c r="R82" s="105" t="s">
        <v>294</v>
      </c>
      <c r="S82" s="105" t="s">
        <v>294</v>
      </c>
      <c r="T82" s="99" t="s">
        <v>294</v>
      </c>
      <c r="U82" s="99" t="s">
        <v>294</v>
      </c>
      <c r="V82" s="99" t="s">
        <v>294</v>
      </c>
    </row>
    <row r="83" spans="1:28">
      <c r="A83" s="96"/>
      <c r="B83" s="96" t="s">
        <v>322</v>
      </c>
      <c r="C83" s="96" t="s">
        <v>322</v>
      </c>
      <c r="D83" s="96" t="s">
        <v>322</v>
      </c>
      <c r="E83" s="96" t="s">
        <v>322</v>
      </c>
      <c r="F83" s="96" t="s">
        <v>322</v>
      </c>
      <c r="G83" s="96"/>
      <c r="H83" s="97"/>
      <c r="I83" s="103"/>
      <c r="J83" s="96"/>
      <c r="K83" s="96"/>
      <c r="N83" s="96" t="s">
        <v>320</v>
      </c>
      <c r="Q83" s="105" t="s">
        <v>294</v>
      </c>
      <c r="R83" s="105" t="s">
        <v>294</v>
      </c>
      <c r="S83" s="105" t="s">
        <v>294</v>
      </c>
      <c r="T83" s="99" t="s">
        <v>294</v>
      </c>
      <c r="U83" s="104"/>
      <c r="V83" s="104"/>
    </row>
    <row r="84" spans="1:28">
      <c r="A84" s="96"/>
      <c r="B84" s="96"/>
      <c r="C84" s="96" t="s">
        <v>321</v>
      </c>
      <c r="D84" s="96" t="s">
        <v>321</v>
      </c>
      <c r="E84" s="96" t="s">
        <v>321</v>
      </c>
      <c r="F84" s="96" t="s">
        <v>321</v>
      </c>
      <c r="G84" s="96" t="s">
        <v>321</v>
      </c>
      <c r="H84" s="97" t="s">
        <v>321</v>
      </c>
      <c r="I84" s="103" t="s">
        <v>321</v>
      </c>
      <c r="J84" s="96"/>
      <c r="K84" s="96"/>
      <c r="N84" s="96" t="s">
        <v>319</v>
      </c>
      <c r="Q84" s="105" t="s">
        <v>294</v>
      </c>
      <c r="R84" s="105" t="s">
        <v>294</v>
      </c>
      <c r="S84" s="105" t="s">
        <v>294</v>
      </c>
      <c r="T84" s="99" t="s">
        <v>294</v>
      </c>
      <c r="U84" s="99" t="s">
        <v>294</v>
      </c>
      <c r="V84" s="99" t="s">
        <v>294</v>
      </c>
      <c r="W84" s="99" t="s">
        <v>294</v>
      </c>
      <c r="X84" s="99" t="s">
        <v>294</v>
      </c>
      <c r="Y84" s="99" t="s">
        <v>294</v>
      </c>
      <c r="Z84" s="120"/>
      <c r="AA84" s="120"/>
      <c r="AB84" s="120"/>
    </row>
    <row r="85" spans="1:28">
      <c r="A85" s="96"/>
      <c r="B85" s="96"/>
      <c r="C85" s="96"/>
      <c r="D85" s="96" t="s">
        <v>320</v>
      </c>
      <c r="E85" s="96" t="s">
        <v>320</v>
      </c>
      <c r="F85" s="96" t="s">
        <v>320</v>
      </c>
      <c r="G85" s="96" t="s">
        <v>320</v>
      </c>
      <c r="H85" s="97"/>
      <c r="I85" s="103"/>
      <c r="J85" s="96"/>
      <c r="K85" s="96"/>
      <c r="N85" s="96" t="s">
        <v>318</v>
      </c>
      <c r="Q85" s="105" t="s">
        <v>294</v>
      </c>
      <c r="R85" s="105" t="s">
        <v>294</v>
      </c>
      <c r="S85" s="105" t="s">
        <v>294</v>
      </c>
      <c r="T85" s="99" t="s">
        <v>294</v>
      </c>
      <c r="U85" s="99" t="s">
        <v>294</v>
      </c>
      <c r="V85" s="99" t="s">
        <v>294</v>
      </c>
      <c r="W85" s="99" t="s">
        <v>294</v>
      </c>
      <c r="X85" s="99" t="s">
        <v>294</v>
      </c>
      <c r="Y85" s="99" t="s">
        <v>294</v>
      </c>
      <c r="Z85" s="120"/>
      <c r="AA85" s="120"/>
      <c r="AB85" s="120"/>
    </row>
    <row r="86" spans="1:28" ht="14.25" customHeight="1">
      <c r="A86" s="96"/>
      <c r="B86" s="96"/>
      <c r="C86" s="96"/>
      <c r="D86" s="96" t="s">
        <v>319</v>
      </c>
      <c r="E86" s="96" t="s">
        <v>319</v>
      </c>
      <c r="F86" s="96" t="s">
        <v>319</v>
      </c>
      <c r="G86" s="96" t="s">
        <v>319</v>
      </c>
      <c r="H86" s="97" t="s">
        <v>319</v>
      </c>
      <c r="I86" s="103" t="s">
        <v>319</v>
      </c>
      <c r="J86" s="96" t="s">
        <v>319</v>
      </c>
      <c r="K86" s="96" t="s">
        <v>319</v>
      </c>
      <c r="N86" s="96" t="s">
        <v>317</v>
      </c>
      <c r="Q86" s="105" t="s">
        <v>294</v>
      </c>
      <c r="R86" s="105" t="s">
        <v>294</v>
      </c>
      <c r="S86" s="105" t="s">
        <v>294</v>
      </c>
      <c r="T86" s="99" t="s">
        <v>294</v>
      </c>
      <c r="U86" s="99" t="s">
        <v>294</v>
      </c>
      <c r="V86" s="99" t="s">
        <v>294</v>
      </c>
    </row>
    <row r="87" spans="1:28">
      <c r="A87" s="96"/>
      <c r="B87" s="96"/>
      <c r="C87" s="96"/>
      <c r="D87" s="96" t="s">
        <v>318</v>
      </c>
      <c r="E87" s="96" t="s">
        <v>318</v>
      </c>
      <c r="F87" s="96" t="s">
        <v>318</v>
      </c>
      <c r="G87" s="96" t="s">
        <v>318</v>
      </c>
      <c r="H87" s="97" t="s">
        <v>318</v>
      </c>
      <c r="I87" s="103" t="s">
        <v>318</v>
      </c>
      <c r="J87" s="96" t="s">
        <v>318</v>
      </c>
      <c r="K87" s="96" t="s">
        <v>318</v>
      </c>
      <c r="N87" s="96" t="s">
        <v>316</v>
      </c>
      <c r="Q87" s="105" t="s">
        <v>294</v>
      </c>
      <c r="R87" s="105" t="s">
        <v>294</v>
      </c>
      <c r="S87" s="105" t="s">
        <v>294</v>
      </c>
      <c r="T87" s="99" t="s">
        <v>294</v>
      </c>
      <c r="U87" s="99" t="s">
        <v>294</v>
      </c>
      <c r="V87" s="99" t="s">
        <v>294</v>
      </c>
      <c r="W87" s="99" t="s">
        <v>294</v>
      </c>
      <c r="X87" s="99" t="s">
        <v>294</v>
      </c>
      <c r="Y87" s="99" t="s">
        <v>294</v>
      </c>
      <c r="Z87" s="120"/>
      <c r="AA87" s="120"/>
      <c r="AB87" s="120"/>
    </row>
    <row r="88" spans="1:28">
      <c r="A88" s="96"/>
      <c r="B88" s="96"/>
      <c r="C88" s="96"/>
      <c r="D88" s="96" t="s">
        <v>317</v>
      </c>
      <c r="E88" s="96" t="s">
        <v>317</v>
      </c>
      <c r="F88" s="96" t="s">
        <v>317</v>
      </c>
      <c r="G88" s="96" t="s">
        <v>317</v>
      </c>
      <c r="H88" s="97" t="s">
        <v>317</v>
      </c>
      <c r="I88" s="103" t="s">
        <v>317</v>
      </c>
      <c r="J88" s="96"/>
      <c r="K88" s="96"/>
      <c r="N88" s="96" t="s">
        <v>315</v>
      </c>
      <c r="Q88" s="105" t="s">
        <v>294</v>
      </c>
      <c r="R88" s="105" t="s">
        <v>294</v>
      </c>
      <c r="S88" s="105" t="s">
        <v>294</v>
      </c>
      <c r="T88" s="99" t="s">
        <v>294</v>
      </c>
      <c r="U88" s="99" t="s">
        <v>294</v>
      </c>
      <c r="V88" s="99" t="s">
        <v>294</v>
      </c>
      <c r="W88" s="99" t="s">
        <v>294</v>
      </c>
      <c r="X88" s="99" t="s">
        <v>294</v>
      </c>
      <c r="Y88" s="99" t="s">
        <v>294</v>
      </c>
      <c r="Z88" s="120"/>
      <c r="AA88" s="120"/>
      <c r="AB88" s="120"/>
    </row>
    <row r="89" spans="1:28">
      <c r="A89" s="96"/>
      <c r="B89" s="96"/>
      <c r="C89" s="96"/>
      <c r="D89" s="96" t="s">
        <v>316</v>
      </c>
      <c r="E89" s="96" t="s">
        <v>316</v>
      </c>
      <c r="F89" s="96" t="s">
        <v>316</v>
      </c>
      <c r="G89" s="96" t="s">
        <v>316</v>
      </c>
      <c r="H89" s="97" t="s">
        <v>316</v>
      </c>
      <c r="I89" s="103" t="s">
        <v>316</v>
      </c>
      <c r="J89" s="96" t="s">
        <v>316</v>
      </c>
      <c r="K89" s="96" t="s">
        <v>316</v>
      </c>
      <c r="N89" s="96" t="s">
        <v>314</v>
      </c>
      <c r="R89" s="105" t="s">
        <v>294</v>
      </c>
      <c r="S89" s="105" t="s">
        <v>294</v>
      </c>
      <c r="T89" s="99" t="s">
        <v>294</v>
      </c>
      <c r="U89" s="99" t="s">
        <v>294</v>
      </c>
      <c r="V89" s="99" t="s">
        <v>294</v>
      </c>
      <c r="W89" s="99" t="s">
        <v>294</v>
      </c>
      <c r="X89" s="99" t="s">
        <v>294</v>
      </c>
      <c r="Y89" s="99" t="s">
        <v>294</v>
      </c>
      <c r="Z89" s="120"/>
      <c r="AA89" s="120"/>
      <c r="AB89" s="120"/>
    </row>
    <row r="90" spans="1:28">
      <c r="A90" s="96"/>
      <c r="B90" s="96"/>
      <c r="C90" s="96"/>
      <c r="D90" s="96" t="s">
        <v>315</v>
      </c>
      <c r="E90" s="96" t="s">
        <v>315</v>
      </c>
      <c r="F90" s="96" t="s">
        <v>315</v>
      </c>
      <c r="G90" s="96" t="s">
        <v>315</v>
      </c>
      <c r="H90" s="97" t="s">
        <v>315</v>
      </c>
      <c r="I90" s="103" t="s">
        <v>315</v>
      </c>
      <c r="J90" s="96" t="s">
        <v>315</v>
      </c>
      <c r="K90" s="96" t="s">
        <v>315</v>
      </c>
      <c r="N90" s="96" t="s">
        <v>313</v>
      </c>
      <c r="S90" s="105" t="s">
        <v>294</v>
      </c>
      <c r="T90" s="99" t="s">
        <v>294</v>
      </c>
      <c r="U90" s="99" t="s">
        <v>294</v>
      </c>
      <c r="V90" s="104"/>
    </row>
    <row r="91" spans="1:28">
      <c r="A91" s="96"/>
      <c r="B91" s="96"/>
      <c r="C91" s="96"/>
      <c r="D91" s="96"/>
      <c r="E91" s="96" t="s">
        <v>314</v>
      </c>
      <c r="F91" s="96" t="s">
        <v>314</v>
      </c>
      <c r="G91" s="96" t="s">
        <v>314</v>
      </c>
      <c r="H91" s="97" t="s">
        <v>314</v>
      </c>
      <c r="I91" s="103" t="s">
        <v>314</v>
      </c>
      <c r="J91" s="96" t="s">
        <v>314</v>
      </c>
      <c r="K91" s="96" t="s">
        <v>314</v>
      </c>
      <c r="N91" s="96" t="s">
        <v>312</v>
      </c>
      <c r="S91" s="105" t="s">
        <v>294</v>
      </c>
      <c r="T91" s="99" t="s">
        <v>294</v>
      </c>
      <c r="U91" s="99" t="s">
        <v>294</v>
      </c>
      <c r="V91" s="99" t="s">
        <v>294</v>
      </c>
      <c r="W91" s="99" t="s">
        <v>294</v>
      </c>
      <c r="X91" s="99" t="s">
        <v>294</v>
      </c>
      <c r="Y91" s="99" t="s">
        <v>294</v>
      </c>
      <c r="Z91" s="120"/>
      <c r="AA91" s="120"/>
      <c r="AB91" s="120"/>
    </row>
    <row r="92" spans="1:28">
      <c r="A92" s="96"/>
      <c r="B92" s="96"/>
      <c r="C92" s="96"/>
      <c r="D92" s="96"/>
      <c r="E92" s="96"/>
      <c r="F92" s="96" t="s">
        <v>313</v>
      </c>
      <c r="G92" s="96" t="s">
        <v>313</v>
      </c>
      <c r="H92" s="97" t="s">
        <v>313</v>
      </c>
      <c r="I92" s="103"/>
      <c r="J92" s="96"/>
      <c r="K92" s="96"/>
      <c r="N92" s="96" t="s">
        <v>311</v>
      </c>
      <c r="S92" s="105" t="s">
        <v>294</v>
      </c>
      <c r="T92" s="99" t="s">
        <v>294</v>
      </c>
      <c r="U92" s="99" t="s">
        <v>294</v>
      </c>
      <c r="V92" s="99" t="s">
        <v>294</v>
      </c>
      <c r="W92" s="99" t="s">
        <v>294</v>
      </c>
      <c r="X92" s="99" t="s">
        <v>294</v>
      </c>
      <c r="Y92" s="99" t="s">
        <v>294</v>
      </c>
      <c r="Z92" s="120"/>
      <c r="AA92" s="120"/>
      <c r="AB92" s="120"/>
    </row>
    <row r="93" spans="1:28">
      <c r="A93" s="96"/>
      <c r="B93" s="96"/>
      <c r="C93" s="96"/>
      <c r="D93" s="96"/>
      <c r="E93" s="96"/>
      <c r="F93" s="96" t="s">
        <v>312</v>
      </c>
      <c r="G93" s="96" t="s">
        <v>312</v>
      </c>
      <c r="H93" s="97" t="s">
        <v>312</v>
      </c>
      <c r="I93" s="103" t="s">
        <v>312</v>
      </c>
      <c r="J93" s="96" t="s">
        <v>312</v>
      </c>
      <c r="K93" s="96" t="s">
        <v>312</v>
      </c>
      <c r="N93" s="96" t="s">
        <v>310</v>
      </c>
      <c r="S93" s="105" t="s">
        <v>294</v>
      </c>
      <c r="T93" s="99" t="s">
        <v>294</v>
      </c>
      <c r="U93" s="99" t="s">
        <v>294</v>
      </c>
      <c r="V93" s="104"/>
    </row>
    <row r="94" spans="1:28">
      <c r="A94" s="96"/>
      <c r="B94" s="96"/>
      <c r="C94" s="96"/>
      <c r="D94" s="96"/>
      <c r="E94" s="96"/>
      <c r="F94" s="96" t="s">
        <v>311</v>
      </c>
      <c r="G94" s="96" t="s">
        <v>311</v>
      </c>
      <c r="H94" s="97" t="s">
        <v>311</v>
      </c>
      <c r="I94" s="103" t="s">
        <v>311</v>
      </c>
      <c r="J94" s="96" t="s">
        <v>311</v>
      </c>
      <c r="K94" s="96" t="s">
        <v>311</v>
      </c>
      <c r="N94" s="96" t="s">
        <v>309</v>
      </c>
      <c r="S94" s="105" t="s">
        <v>294</v>
      </c>
      <c r="T94" s="99" t="s">
        <v>294</v>
      </c>
      <c r="U94" s="99" t="s">
        <v>294</v>
      </c>
      <c r="V94" s="99" t="s">
        <v>294</v>
      </c>
      <c r="W94" s="99" t="s">
        <v>294</v>
      </c>
      <c r="X94" s="99" t="s">
        <v>294</v>
      </c>
      <c r="Y94" s="99" t="s">
        <v>294</v>
      </c>
      <c r="Z94" s="120"/>
      <c r="AA94" s="120"/>
      <c r="AB94" s="120"/>
    </row>
    <row r="95" spans="1:28">
      <c r="A95" s="96"/>
      <c r="B95" s="96"/>
      <c r="C95" s="96"/>
      <c r="D95" s="96"/>
      <c r="E95" s="96"/>
      <c r="F95" s="96" t="s">
        <v>310</v>
      </c>
      <c r="G95" s="96" t="s">
        <v>310</v>
      </c>
      <c r="H95" s="97" t="s">
        <v>310</v>
      </c>
      <c r="I95" s="103"/>
      <c r="J95" s="96"/>
      <c r="K95" s="96"/>
      <c r="N95" s="96" t="s">
        <v>308</v>
      </c>
      <c r="T95" s="99" t="s">
        <v>294</v>
      </c>
      <c r="U95" s="99" t="s">
        <v>294</v>
      </c>
      <c r="V95" s="99" t="s">
        <v>294</v>
      </c>
      <c r="W95" s="99" t="s">
        <v>294</v>
      </c>
      <c r="X95" s="99" t="s">
        <v>294</v>
      </c>
      <c r="Y95" s="99" t="s">
        <v>294</v>
      </c>
      <c r="Z95" s="120"/>
      <c r="AA95" s="120"/>
      <c r="AB95" s="120"/>
    </row>
    <row r="96" spans="1:28">
      <c r="A96" s="96"/>
      <c r="B96" s="96"/>
      <c r="C96" s="96"/>
      <c r="D96" s="96"/>
      <c r="E96" s="96"/>
      <c r="F96" s="96" t="s">
        <v>309</v>
      </c>
      <c r="G96" s="96" t="s">
        <v>309</v>
      </c>
      <c r="H96" s="97" t="s">
        <v>309</v>
      </c>
      <c r="I96" s="103" t="s">
        <v>309</v>
      </c>
      <c r="J96" s="96" t="s">
        <v>309</v>
      </c>
      <c r="K96" s="96" t="s">
        <v>309</v>
      </c>
      <c r="N96" s="96" t="s">
        <v>307</v>
      </c>
      <c r="T96" s="99" t="s">
        <v>294</v>
      </c>
      <c r="U96" s="99" t="s">
        <v>294</v>
      </c>
      <c r="V96" s="99" t="s">
        <v>294</v>
      </c>
      <c r="W96" s="99" t="s">
        <v>294</v>
      </c>
      <c r="X96" s="99" t="s">
        <v>294</v>
      </c>
      <c r="Y96" s="99" t="s">
        <v>294</v>
      </c>
      <c r="Z96" s="120"/>
      <c r="AA96" s="120"/>
      <c r="AB96" s="120"/>
    </row>
    <row r="97" spans="1:28">
      <c r="A97" s="96"/>
      <c r="B97" s="96"/>
      <c r="C97" s="96"/>
      <c r="D97" s="96"/>
      <c r="E97" s="96"/>
      <c r="F97" s="96"/>
      <c r="G97" s="96" t="s">
        <v>308</v>
      </c>
      <c r="H97" s="97" t="s">
        <v>308</v>
      </c>
      <c r="I97" s="103" t="s">
        <v>308</v>
      </c>
      <c r="J97" s="96" t="s">
        <v>308</v>
      </c>
      <c r="K97" s="96" t="s">
        <v>308</v>
      </c>
      <c r="N97" s="96" t="s">
        <v>306</v>
      </c>
      <c r="T97" s="99" t="s">
        <v>294</v>
      </c>
      <c r="U97" s="99" t="s">
        <v>294</v>
      </c>
      <c r="V97" s="99" t="s">
        <v>294</v>
      </c>
      <c r="W97" s="99" t="s">
        <v>294</v>
      </c>
      <c r="X97" s="99" t="s">
        <v>294</v>
      </c>
      <c r="Y97" s="99" t="s">
        <v>294</v>
      </c>
      <c r="Z97" s="120"/>
      <c r="AA97" s="120"/>
      <c r="AB97" s="120"/>
    </row>
    <row r="98" spans="1:28">
      <c r="A98" s="96"/>
      <c r="B98" s="96"/>
      <c r="C98" s="96"/>
      <c r="D98" s="96"/>
      <c r="E98" s="96"/>
      <c r="F98" s="96"/>
      <c r="G98" s="96" t="s">
        <v>307</v>
      </c>
      <c r="H98" s="97" t="s">
        <v>307</v>
      </c>
      <c r="I98" s="103" t="s">
        <v>307</v>
      </c>
      <c r="J98" s="96" t="s">
        <v>307</v>
      </c>
      <c r="K98" s="96" t="s">
        <v>307</v>
      </c>
      <c r="N98" s="96" t="s">
        <v>305</v>
      </c>
      <c r="T98" s="99" t="s">
        <v>294</v>
      </c>
      <c r="U98" s="99" t="s">
        <v>294</v>
      </c>
      <c r="V98" s="99" t="s">
        <v>294</v>
      </c>
      <c r="W98" s="99" t="s">
        <v>294</v>
      </c>
      <c r="X98" s="99" t="s">
        <v>294</v>
      </c>
      <c r="Y98" s="99" t="s">
        <v>294</v>
      </c>
      <c r="Z98" s="120"/>
      <c r="AA98" s="120"/>
      <c r="AB98" s="120"/>
    </row>
    <row r="99" spans="1:28">
      <c r="A99" s="96"/>
      <c r="B99" s="96"/>
      <c r="C99" s="96"/>
      <c r="D99" s="96"/>
      <c r="E99" s="96"/>
      <c r="F99" s="96"/>
      <c r="G99" s="96" t="s">
        <v>306</v>
      </c>
      <c r="H99" s="97" t="s">
        <v>306</v>
      </c>
      <c r="I99" s="103" t="s">
        <v>306</v>
      </c>
      <c r="J99" s="96" t="s">
        <v>306</v>
      </c>
      <c r="K99" s="96" t="s">
        <v>306</v>
      </c>
      <c r="N99" s="96" t="s">
        <v>304</v>
      </c>
      <c r="T99" s="99" t="s">
        <v>294</v>
      </c>
      <c r="U99" s="99" t="s">
        <v>294</v>
      </c>
      <c r="V99" s="99" t="s">
        <v>294</v>
      </c>
      <c r="W99" s="99" t="s">
        <v>294</v>
      </c>
      <c r="X99" s="99" t="s">
        <v>294</v>
      </c>
      <c r="Y99" s="99" t="s">
        <v>294</v>
      </c>
      <c r="Z99" s="120"/>
      <c r="AA99" s="120"/>
      <c r="AB99" s="120"/>
    </row>
    <row r="100" spans="1:28">
      <c r="A100" s="96"/>
      <c r="B100" s="96"/>
      <c r="C100" s="96"/>
      <c r="D100" s="96"/>
      <c r="E100" s="96"/>
      <c r="F100" s="96"/>
      <c r="G100" s="96" t="s">
        <v>305</v>
      </c>
      <c r="H100" s="97" t="s">
        <v>305</v>
      </c>
      <c r="I100" s="103" t="s">
        <v>305</v>
      </c>
      <c r="J100" s="96" t="s">
        <v>305</v>
      </c>
      <c r="K100" s="96" t="s">
        <v>305</v>
      </c>
      <c r="N100" s="96" t="s">
        <v>303</v>
      </c>
      <c r="T100" s="99" t="s">
        <v>294</v>
      </c>
      <c r="U100" s="99" t="s">
        <v>294</v>
      </c>
      <c r="V100" s="104"/>
    </row>
    <row r="101" spans="1:28">
      <c r="A101" s="96"/>
      <c r="B101" s="96"/>
      <c r="C101" s="96"/>
      <c r="D101" s="96"/>
      <c r="E101" s="96"/>
      <c r="F101" s="96"/>
      <c r="G101" s="96" t="s">
        <v>304</v>
      </c>
      <c r="H101" s="97" t="s">
        <v>304</v>
      </c>
      <c r="I101" s="103" t="s">
        <v>304</v>
      </c>
      <c r="J101" s="96" t="s">
        <v>304</v>
      </c>
      <c r="K101" s="96" t="s">
        <v>304</v>
      </c>
      <c r="N101" s="96" t="s">
        <v>302</v>
      </c>
      <c r="T101" s="104"/>
      <c r="U101" s="99" t="s">
        <v>294</v>
      </c>
      <c r="V101" s="99" t="s">
        <v>294</v>
      </c>
      <c r="W101" s="99" t="s">
        <v>294</v>
      </c>
      <c r="X101" s="99" t="s">
        <v>294</v>
      </c>
      <c r="Y101" s="99" t="s">
        <v>294</v>
      </c>
      <c r="Z101" s="120"/>
      <c r="AA101" s="120"/>
      <c r="AB101" s="120"/>
    </row>
    <row r="102" spans="1:28">
      <c r="A102" s="96"/>
      <c r="B102" s="96"/>
      <c r="C102" s="96"/>
      <c r="D102" s="96"/>
      <c r="E102" s="96"/>
      <c r="F102" s="96"/>
      <c r="G102" s="96" t="s">
        <v>303</v>
      </c>
      <c r="H102" s="97" t="s">
        <v>303</v>
      </c>
      <c r="I102" s="103"/>
      <c r="J102" s="96"/>
      <c r="K102" s="96"/>
      <c r="N102" s="96" t="s">
        <v>301</v>
      </c>
      <c r="T102" s="104"/>
      <c r="U102" s="99" t="s">
        <v>294</v>
      </c>
      <c r="V102" s="99" t="s">
        <v>294</v>
      </c>
      <c r="W102" s="99" t="s">
        <v>294</v>
      </c>
      <c r="X102" s="99" t="s">
        <v>294</v>
      </c>
      <c r="Y102" s="99" t="s">
        <v>294</v>
      </c>
      <c r="Z102" s="120"/>
      <c r="AA102" s="120"/>
      <c r="AB102" s="120"/>
    </row>
    <row r="103" spans="1:28">
      <c r="A103" s="96"/>
      <c r="B103" s="96"/>
      <c r="C103" s="96"/>
      <c r="D103" s="96"/>
      <c r="E103" s="96"/>
      <c r="F103" s="96"/>
      <c r="G103" s="96"/>
      <c r="H103" s="97" t="s">
        <v>302</v>
      </c>
      <c r="I103" s="103" t="s">
        <v>302</v>
      </c>
      <c r="J103" s="96" t="s">
        <v>302</v>
      </c>
      <c r="K103" s="96" t="s">
        <v>302</v>
      </c>
      <c r="N103" s="96" t="s">
        <v>8</v>
      </c>
      <c r="T103" s="104"/>
      <c r="U103" s="99" t="s">
        <v>294</v>
      </c>
      <c r="V103" s="99" t="s">
        <v>294</v>
      </c>
      <c r="W103" s="99" t="s">
        <v>294</v>
      </c>
      <c r="X103" s="99" t="s">
        <v>294</v>
      </c>
      <c r="Y103" s="99" t="s">
        <v>294</v>
      </c>
      <c r="Z103" s="120"/>
      <c r="AA103" s="120"/>
      <c r="AB103" s="120"/>
    </row>
    <row r="104" spans="1:28">
      <c r="A104" s="96"/>
      <c r="B104" s="96"/>
      <c r="C104" s="96"/>
      <c r="D104" s="96"/>
      <c r="E104" s="96"/>
      <c r="F104" s="96"/>
      <c r="G104" s="96"/>
      <c r="H104" s="97" t="s">
        <v>301</v>
      </c>
      <c r="I104" s="103" t="s">
        <v>301</v>
      </c>
      <c r="J104" s="96" t="s">
        <v>301</v>
      </c>
      <c r="K104" s="96" t="s">
        <v>301</v>
      </c>
      <c r="N104" s="96" t="s">
        <v>20</v>
      </c>
      <c r="T104" s="104"/>
      <c r="U104" s="99" t="s">
        <v>294</v>
      </c>
      <c r="V104" s="99" t="s">
        <v>294</v>
      </c>
      <c r="W104" s="99" t="s">
        <v>294</v>
      </c>
      <c r="X104" s="99" t="s">
        <v>294</v>
      </c>
      <c r="Y104" s="99" t="s">
        <v>294</v>
      </c>
      <c r="Z104" s="120"/>
      <c r="AA104" s="120"/>
      <c r="AB104" s="120"/>
    </row>
    <row r="105" spans="1:28">
      <c r="A105" s="96"/>
      <c r="B105" s="96"/>
      <c r="C105" s="96"/>
      <c r="D105" s="96"/>
      <c r="E105" s="96"/>
      <c r="F105" s="96"/>
      <c r="G105" s="96"/>
      <c r="H105" s="97" t="s">
        <v>8</v>
      </c>
      <c r="I105" s="103" t="s">
        <v>8</v>
      </c>
      <c r="J105" s="96" t="s">
        <v>8</v>
      </c>
      <c r="K105" s="96" t="s">
        <v>8</v>
      </c>
      <c r="N105" s="96" t="s">
        <v>22</v>
      </c>
      <c r="T105" s="104"/>
      <c r="U105" s="99" t="s">
        <v>294</v>
      </c>
      <c r="V105" s="108" t="s">
        <v>263</v>
      </c>
      <c r="W105" s="108" t="s">
        <v>263</v>
      </c>
      <c r="X105" s="108" t="s">
        <v>263</v>
      </c>
      <c r="Y105" s="108" t="s">
        <v>263</v>
      </c>
      <c r="Z105" s="120"/>
      <c r="AA105" s="120"/>
      <c r="AB105" s="120"/>
    </row>
    <row r="106" spans="1:28">
      <c r="A106" s="96"/>
      <c r="B106" s="96"/>
      <c r="C106" s="96"/>
      <c r="D106" s="96"/>
      <c r="E106" s="96"/>
      <c r="F106" s="96"/>
      <c r="G106" s="96"/>
      <c r="H106" s="97" t="s">
        <v>20</v>
      </c>
      <c r="I106" s="103" t="s">
        <v>20</v>
      </c>
      <c r="J106" s="96" t="s">
        <v>20</v>
      </c>
      <c r="K106" s="96" t="s">
        <v>20</v>
      </c>
      <c r="N106" s="96" t="s">
        <v>24</v>
      </c>
      <c r="T106" s="104"/>
      <c r="U106" s="99" t="s">
        <v>294</v>
      </c>
      <c r="V106" s="99" t="s">
        <v>294</v>
      </c>
      <c r="W106" s="99" t="s">
        <v>294</v>
      </c>
      <c r="X106" s="99" t="s">
        <v>294</v>
      </c>
      <c r="Y106" s="99" t="s">
        <v>294</v>
      </c>
      <c r="Z106" s="120"/>
      <c r="AA106" s="120"/>
      <c r="AB106" s="120"/>
    </row>
    <row r="107" spans="1:28">
      <c r="A107" s="96"/>
      <c r="B107" s="96"/>
      <c r="C107" s="96"/>
      <c r="D107" s="96"/>
      <c r="E107" s="96"/>
      <c r="F107" s="96"/>
      <c r="G107" s="96"/>
      <c r="H107" s="97" t="s">
        <v>22</v>
      </c>
      <c r="I107" s="103" t="s">
        <v>22</v>
      </c>
      <c r="J107" s="96" t="s">
        <v>22</v>
      </c>
      <c r="K107" s="96" t="s">
        <v>22</v>
      </c>
      <c r="N107" s="96" t="s">
        <v>27</v>
      </c>
      <c r="T107" s="104"/>
      <c r="U107" s="99" t="s">
        <v>294</v>
      </c>
      <c r="V107" s="99" t="s">
        <v>294</v>
      </c>
      <c r="W107" s="99" t="s">
        <v>294</v>
      </c>
      <c r="X107" s="99" t="s">
        <v>294</v>
      </c>
      <c r="Y107" s="99" t="s">
        <v>294</v>
      </c>
      <c r="Z107" s="120"/>
      <c r="AA107" s="120"/>
      <c r="AB107" s="120"/>
    </row>
    <row r="108" spans="1:28">
      <c r="A108" s="96"/>
      <c r="B108" s="96"/>
      <c r="C108" s="96"/>
      <c r="D108" s="96"/>
      <c r="E108" s="96"/>
      <c r="F108" s="96"/>
      <c r="G108" s="96"/>
      <c r="H108" s="97" t="s">
        <v>24</v>
      </c>
      <c r="I108" s="103" t="s">
        <v>24</v>
      </c>
      <c r="J108" s="96" t="s">
        <v>24</v>
      </c>
      <c r="K108" s="96" t="s">
        <v>24</v>
      </c>
      <c r="N108" s="96" t="s">
        <v>29</v>
      </c>
      <c r="T108" s="104"/>
      <c r="U108" s="99" t="s">
        <v>294</v>
      </c>
      <c r="V108" s="99" t="s">
        <v>294</v>
      </c>
      <c r="W108" s="99" t="s">
        <v>294</v>
      </c>
      <c r="X108" s="99" t="s">
        <v>294</v>
      </c>
      <c r="Y108" s="99" t="s">
        <v>294</v>
      </c>
      <c r="Z108" s="120"/>
      <c r="AA108" s="120"/>
      <c r="AB108" s="120"/>
    </row>
    <row r="109" spans="1:28" ht="16.5" customHeight="1">
      <c r="A109" s="96"/>
      <c r="B109" s="96"/>
      <c r="C109" s="96"/>
      <c r="D109" s="96"/>
      <c r="E109" s="96"/>
      <c r="F109" s="96"/>
      <c r="G109" s="96"/>
      <c r="H109" s="97" t="s">
        <v>27</v>
      </c>
      <c r="I109" s="103" t="s">
        <v>27</v>
      </c>
      <c r="J109" s="96" t="s">
        <v>27</v>
      </c>
      <c r="K109" s="96" t="s">
        <v>27</v>
      </c>
      <c r="N109" s="96" t="s">
        <v>299</v>
      </c>
      <c r="T109" s="104"/>
      <c r="U109" s="104"/>
      <c r="V109" s="99" t="s">
        <v>294</v>
      </c>
      <c r="W109" s="99" t="s">
        <v>294</v>
      </c>
      <c r="X109" s="99" t="s">
        <v>294</v>
      </c>
      <c r="Y109" s="99" t="s">
        <v>294</v>
      </c>
      <c r="Z109" s="120"/>
      <c r="AA109" s="120"/>
      <c r="AB109" s="120"/>
    </row>
    <row r="110" spans="1:28">
      <c r="A110" s="96"/>
      <c r="B110" s="96"/>
      <c r="C110" s="96"/>
      <c r="D110" s="96"/>
      <c r="E110" s="96"/>
      <c r="F110" s="96"/>
      <c r="G110" s="96"/>
      <c r="H110" s="97" t="s">
        <v>29</v>
      </c>
      <c r="I110" s="103" t="s">
        <v>29</v>
      </c>
      <c r="J110" s="96" t="s">
        <v>29</v>
      </c>
      <c r="K110" s="96" t="s">
        <v>29</v>
      </c>
      <c r="N110" s="96" t="s">
        <v>43</v>
      </c>
      <c r="T110" s="104"/>
      <c r="U110" s="104"/>
      <c r="V110" s="99" t="s">
        <v>294</v>
      </c>
      <c r="W110" s="99" t="s">
        <v>294</v>
      </c>
      <c r="X110" s="99" t="s">
        <v>294</v>
      </c>
      <c r="Y110" s="99" t="s">
        <v>294</v>
      </c>
      <c r="Z110" s="120"/>
      <c r="AA110" s="120"/>
      <c r="AB110" s="120"/>
    </row>
    <row r="111" spans="1:28">
      <c r="A111" s="96"/>
      <c r="B111" s="96"/>
      <c r="C111" s="96"/>
      <c r="D111" s="96"/>
      <c r="E111" s="96"/>
      <c r="F111" s="96"/>
      <c r="G111" s="96"/>
      <c r="H111" s="97"/>
      <c r="I111" s="103" t="s">
        <v>34</v>
      </c>
      <c r="J111" s="96" t="s">
        <v>300</v>
      </c>
      <c r="K111" s="96" t="s">
        <v>299</v>
      </c>
      <c r="N111" s="96" t="s">
        <v>45</v>
      </c>
      <c r="T111" s="104"/>
      <c r="U111" s="104"/>
      <c r="V111" s="99" t="s">
        <v>294</v>
      </c>
      <c r="W111" s="99" t="s">
        <v>294</v>
      </c>
      <c r="X111" s="99" t="s">
        <v>294</v>
      </c>
      <c r="Y111" s="99" t="s">
        <v>294</v>
      </c>
      <c r="Z111" s="120"/>
      <c r="AA111" s="120"/>
      <c r="AB111" s="120"/>
    </row>
    <row r="112" spans="1:28">
      <c r="A112" s="96"/>
      <c r="B112" s="96"/>
      <c r="C112" s="96"/>
      <c r="D112" s="96"/>
      <c r="E112" s="96"/>
      <c r="F112" s="96"/>
      <c r="G112" s="96"/>
      <c r="H112" s="97"/>
      <c r="I112" s="103" t="s">
        <v>43</v>
      </c>
      <c r="J112" s="96" t="s">
        <v>43</v>
      </c>
      <c r="K112" s="96" t="s">
        <v>43</v>
      </c>
      <c r="N112" s="96" t="s">
        <v>48</v>
      </c>
      <c r="T112" s="104"/>
      <c r="U112" s="104"/>
      <c r="V112" s="99" t="s">
        <v>294</v>
      </c>
      <c r="W112" s="99" t="s">
        <v>294</v>
      </c>
      <c r="X112" s="99" t="s">
        <v>294</v>
      </c>
      <c r="Y112" s="99" t="s">
        <v>294</v>
      </c>
      <c r="Z112" s="120"/>
      <c r="AA112" s="120"/>
      <c r="AB112" s="120"/>
    </row>
    <row r="113" spans="1:28">
      <c r="A113" s="96"/>
      <c r="B113" s="96"/>
      <c r="C113" s="96"/>
      <c r="D113" s="96"/>
      <c r="E113" s="96"/>
      <c r="F113" s="96"/>
      <c r="G113" s="96"/>
      <c r="H113" s="97"/>
      <c r="I113" s="103" t="s">
        <v>45</v>
      </c>
      <c r="J113" s="96" t="s">
        <v>45</v>
      </c>
      <c r="K113" s="96" t="s">
        <v>45</v>
      </c>
      <c r="N113" s="96" t="s">
        <v>49</v>
      </c>
      <c r="T113" s="104"/>
      <c r="U113" s="104"/>
      <c r="V113" s="99" t="s">
        <v>294</v>
      </c>
      <c r="W113" s="99" t="s">
        <v>294</v>
      </c>
      <c r="X113" s="99" t="s">
        <v>294</v>
      </c>
      <c r="Y113" s="99" t="s">
        <v>294</v>
      </c>
      <c r="Z113" s="120"/>
      <c r="AA113" s="120"/>
      <c r="AB113" s="120"/>
    </row>
    <row r="114" spans="1:28">
      <c r="A114" s="96"/>
      <c r="B114" s="96"/>
      <c r="C114" s="96"/>
      <c r="D114" s="96"/>
      <c r="E114" s="96"/>
      <c r="F114" s="96"/>
      <c r="G114" s="96"/>
      <c r="H114" s="97"/>
      <c r="I114" s="103" t="s">
        <v>48</v>
      </c>
      <c r="J114" s="96" t="s">
        <v>48</v>
      </c>
      <c r="K114" s="96" t="s">
        <v>48</v>
      </c>
      <c r="N114" s="96" t="s">
        <v>53</v>
      </c>
      <c r="T114" s="104"/>
      <c r="U114" s="104"/>
      <c r="V114" s="99" t="s">
        <v>294</v>
      </c>
      <c r="W114" s="99" t="s">
        <v>294</v>
      </c>
      <c r="X114" s="99" t="s">
        <v>294</v>
      </c>
      <c r="Y114" s="99" t="s">
        <v>294</v>
      </c>
      <c r="Z114" s="120"/>
      <c r="AA114" s="120"/>
      <c r="AB114" s="120"/>
    </row>
    <row r="115" spans="1:28">
      <c r="A115" s="96"/>
      <c r="B115" s="96"/>
      <c r="C115" s="96"/>
      <c r="D115" s="96"/>
      <c r="E115" s="96"/>
      <c r="F115" s="96"/>
      <c r="G115" s="96"/>
      <c r="H115" s="97"/>
      <c r="I115" s="103" t="s">
        <v>49</v>
      </c>
      <c r="J115" s="96" t="s">
        <v>49</v>
      </c>
      <c r="K115" s="96" t="s">
        <v>49</v>
      </c>
      <c r="N115" s="96" t="s">
        <v>63</v>
      </c>
      <c r="W115" s="99" t="s">
        <v>294</v>
      </c>
      <c r="X115" s="99" t="s">
        <v>294</v>
      </c>
      <c r="Y115" s="99" t="s">
        <v>294</v>
      </c>
      <c r="Z115" s="120"/>
      <c r="AA115" s="120"/>
      <c r="AB115" s="120"/>
    </row>
    <row r="116" spans="1:28">
      <c r="A116" s="96"/>
      <c r="B116" s="96"/>
      <c r="C116" s="96"/>
      <c r="D116" s="96"/>
      <c r="E116" s="96"/>
      <c r="F116" s="96"/>
      <c r="G116" s="96"/>
      <c r="H116" s="97"/>
      <c r="I116" s="103" t="s">
        <v>53</v>
      </c>
      <c r="J116" s="96" t="s">
        <v>53</v>
      </c>
      <c r="K116" s="96" t="s">
        <v>53</v>
      </c>
      <c r="N116" s="96" t="s">
        <v>65</v>
      </c>
      <c r="W116" s="99" t="s">
        <v>294</v>
      </c>
      <c r="X116" s="99" t="s">
        <v>294</v>
      </c>
      <c r="Y116" s="99" t="s">
        <v>294</v>
      </c>
      <c r="Z116" s="120"/>
      <c r="AA116" s="120"/>
      <c r="AB116" s="120"/>
    </row>
    <row r="117" spans="1:28">
      <c r="A117" s="96"/>
      <c r="B117" s="96"/>
      <c r="C117" s="96"/>
      <c r="D117" s="96"/>
      <c r="E117" s="96"/>
      <c r="F117" s="96"/>
      <c r="G117" s="96"/>
      <c r="H117" s="97"/>
      <c r="I117" s="103" t="s">
        <v>298</v>
      </c>
      <c r="J117" s="96" t="s">
        <v>298</v>
      </c>
      <c r="K117" s="96" t="s">
        <v>298</v>
      </c>
      <c r="N117" s="96" t="s">
        <v>66</v>
      </c>
      <c r="W117" s="99" t="s">
        <v>294</v>
      </c>
      <c r="X117" s="99" t="s">
        <v>294</v>
      </c>
      <c r="Y117" s="99" t="s">
        <v>294</v>
      </c>
      <c r="Z117" s="120"/>
      <c r="AA117" s="120"/>
      <c r="AB117" s="120"/>
    </row>
    <row r="118" spans="1:28">
      <c r="A118" s="96"/>
      <c r="B118" s="96"/>
      <c r="C118" s="96"/>
      <c r="D118" s="96"/>
      <c r="E118" s="96"/>
      <c r="F118" s="96"/>
      <c r="G118" s="96"/>
      <c r="H118" s="97"/>
      <c r="I118" s="96"/>
      <c r="J118" s="96" t="s">
        <v>61</v>
      </c>
      <c r="K118" s="96" t="s">
        <v>61</v>
      </c>
      <c r="N118" s="102" t="s">
        <v>68</v>
      </c>
      <c r="W118" s="99" t="s">
        <v>294</v>
      </c>
      <c r="X118" s="108" t="s">
        <v>263</v>
      </c>
      <c r="Y118" s="108" t="s">
        <v>263</v>
      </c>
      <c r="Z118" s="120"/>
      <c r="AA118" s="120"/>
      <c r="AB118" s="120"/>
    </row>
    <row r="119" spans="1:28">
      <c r="A119" s="96"/>
      <c r="B119" s="96"/>
      <c r="C119" s="96"/>
      <c r="D119" s="96"/>
      <c r="E119" s="96"/>
      <c r="F119" s="96"/>
      <c r="G119" s="96"/>
      <c r="H119" s="97"/>
      <c r="I119" s="96"/>
      <c r="J119" s="96" t="s">
        <v>63</v>
      </c>
      <c r="K119" s="96" t="s">
        <v>63</v>
      </c>
      <c r="N119" s="96" t="s">
        <v>70</v>
      </c>
      <c r="W119" s="99" t="s">
        <v>294</v>
      </c>
      <c r="X119" s="99" t="s">
        <v>294</v>
      </c>
      <c r="Y119" s="99" t="s">
        <v>294</v>
      </c>
      <c r="Z119" s="120"/>
      <c r="AA119" s="120"/>
      <c r="AB119" s="120"/>
    </row>
    <row r="120" spans="1:28">
      <c r="A120" s="96"/>
      <c r="B120" s="96"/>
      <c r="C120" s="96"/>
      <c r="D120" s="96"/>
      <c r="E120" s="96"/>
      <c r="F120" s="96"/>
      <c r="G120" s="96"/>
      <c r="H120" s="97"/>
      <c r="I120" s="96"/>
      <c r="J120" s="96" t="s">
        <v>65</v>
      </c>
      <c r="K120" s="96" t="s">
        <v>65</v>
      </c>
      <c r="X120" s="99"/>
      <c r="Y120" s="99"/>
      <c r="Z120" s="120"/>
      <c r="AA120" s="120"/>
      <c r="AB120" s="120"/>
    </row>
    <row r="121" spans="1:28">
      <c r="A121" s="96"/>
      <c r="B121" s="96"/>
      <c r="C121" s="96"/>
      <c r="D121" s="96"/>
      <c r="E121" s="96"/>
      <c r="F121" s="96"/>
      <c r="G121" s="96"/>
      <c r="H121" s="97"/>
      <c r="I121" s="96"/>
      <c r="J121" s="96" t="s">
        <v>297</v>
      </c>
      <c r="K121" s="96" t="s">
        <v>297</v>
      </c>
      <c r="N121" s="96" t="s">
        <v>83</v>
      </c>
      <c r="X121" s="99" t="s">
        <v>294</v>
      </c>
      <c r="Y121" s="99" t="s">
        <v>294</v>
      </c>
      <c r="Z121" s="120"/>
      <c r="AA121" s="120"/>
      <c r="AB121" s="120"/>
    </row>
    <row r="122" spans="1:28">
      <c r="A122" s="96"/>
      <c r="B122" s="96"/>
      <c r="C122" s="96"/>
      <c r="D122" s="96"/>
      <c r="E122" s="96"/>
      <c r="F122" s="96"/>
      <c r="G122" s="96"/>
      <c r="H122" s="97"/>
      <c r="I122" s="96"/>
      <c r="J122" s="96" t="s">
        <v>66</v>
      </c>
      <c r="K122" s="96" t="s">
        <v>66</v>
      </c>
      <c r="N122" s="96" t="s">
        <v>85</v>
      </c>
      <c r="X122" s="99" t="s">
        <v>294</v>
      </c>
      <c r="Y122" s="99" t="s">
        <v>294</v>
      </c>
      <c r="Z122" s="120"/>
      <c r="AA122" s="120"/>
      <c r="AB122" s="120"/>
    </row>
    <row r="123" spans="1:28">
      <c r="A123" s="96"/>
      <c r="B123" s="96"/>
      <c r="C123" s="96"/>
      <c r="D123" s="96"/>
      <c r="E123" s="96"/>
      <c r="F123" s="96"/>
      <c r="G123" s="96"/>
      <c r="H123" s="97"/>
      <c r="I123" s="96"/>
      <c r="J123" s="96" t="s">
        <v>68</v>
      </c>
      <c r="K123" s="96" t="s">
        <v>68</v>
      </c>
      <c r="N123" s="96" t="s">
        <v>295</v>
      </c>
      <c r="X123" s="99"/>
      <c r="Y123" s="99"/>
      <c r="Z123" s="120"/>
      <c r="AA123" s="120"/>
      <c r="AB123" s="120"/>
    </row>
    <row r="124" spans="1:28">
      <c r="A124" s="96"/>
      <c r="B124" s="96"/>
      <c r="C124" s="96"/>
      <c r="D124" s="96"/>
      <c r="E124" s="96"/>
      <c r="F124" s="96"/>
      <c r="G124" s="96"/>
      <c r="H124" s="97"/>
      <c r="I124" s="96"/>
      <c r="J124" s="96" t="s">
        <v>70</v>
      </c>
      <c r="K124" s="96" t="s">
        <v>70</v>
      </c>
      <c r="N124" s="96" t="s">
        <v>92</v>
      </c>
      <c r="X124" s="99" t="s">
        <v>294</v>
      </c>
      <c r="Y124" s="99" t="s">
        <v>294</v>
      </c>
      <c r="Z124" s="120"/>
      <c r="AA124" s="120"/>
      <c r="AB124" s="120"/>
    </row>
    <row r="125" spans="1:28">
      <c r="A125" s="96"/>
      <c r="B125" s="96"/>
      <c r="C125" s="96"/>
      <c r="D125" s="96"/>
      <c r="E125" s="96"/>
      <c r="F125" s="96"/>
      <c r="G125" s="96"/>
      <c r="H125" s="97"/>
      <c r="I125" s="96"/>
      <c r="J125" s="96"/>
      <c r="K125" s="96" t="s">
        <v>76</v>
      </c>
      <c r="N125" s="96" t="s">
        <v>93</v>
      </c>
      <c r="X125" s="99" t="s">
        <v>294</v>
      </c>
      <c r="Y125" s="99" t="s">
        <v>294</v>
      </c>
      <c r="Z125" s="120"/>
      <c r="AA125" s="120"/>
      <c r="AB125" s="120"/>
    </row>
    <row r="126" spans="1:28">
      <c r="A126" s="96"/>
      <c r="B126" s="96"/>
      <c r="C126" s="96"/>
      <c r="D126" s="96"/>
      <c r="E126" s="96"/>
      <c r="F126" s="96"/>
      <c r="G126" s="96"/>
      <c r="H126" s="97"/>
      <c r="I126" s="96"/>
      <c r="J126" s="96"/>
      <c r="K126" s="96" t="s">
        <v>79</v>
      </c>
      <c r="N126" s="96" t="s">
        <v>94</v>
      </c>
      <c r="X126" s="99" t="s">
        <v>294</v>
      </c>
      <c r="Y126" s="99" t="s">
        <v>294</v>
      </c>
      <c r="Z126" s="120"/>
      <c r="AA126" s="120"/>
      <c r="AB126" s="120"/>
    </row>
    <row r="127" spans="1:28">
      <c r="A127" s="96"/>
      <c r="B127" s="96"/>
      <c r="C127" s="96"/>
      <c r="D127" s="96"/>
      <c r="E127" s="96"/>
      <c r="F127" s="96"/>
      <c r="G127" s="96"/>
      <c r="H127" s="97"/>
      <c r="I127" s="96"/>
      <c r="J127" s="96"/>
      <c r="K127" s="96" t="s">
        <v>82</v>
      </c>
      <c r="N127" s="102" t="s">
        <v>95</v>
      </c>
      <c r="X127" s="108" t="s">
        <v>263</v>
      </c>
      <c r="Y127" s="108" t="s">
        <v>263</v>
      </c>
      <c r="Z127" s="120"/>
      <c r="AA127" s="120"/>
      <c r="AB127" s="120"/>
    </row>
    <row r="128" spans="1:28">
      <c r="A128" s="96"/>
      <c r="B128" s="96"/>
      <c r="C128" s="96"/>
      <c r="D128" s="96"/>
      <c r="E128" s="96"/>
      <c r="F128" s="96"/>
      <c r="G128" s="96"/>
      <c r="H128" s="97"/>
      <c r="I128" s="96"/>
      <c r="J128" s="96"/>
      <c r="K128" s="96" t="s">
        <v>83</v>
      </c>
      <c r="N128" s="96" t="s">
        <v>96</v>
      </c>
      <c r="X128" s="99" t="s">
        <v>294</v>
      </c>
      <c r="Y128" s="99" t="s">
        <v>294</v>
      </c>
      <c r="Z128" s="120"/>
      <c r="AA128" s="120"/>
      <c r="AB128" s="120"/>
    </row>
    <row r="129" spans="1:28">
      <c r="A129" s="96"/>
      <c r="B129" s="96"/>
      <c r="C129" s="96"/>
      <c r="D129" s="96"/>
      <c r="E129" s="96"/>
      <c r="F129" s="96"/>
      <c r="G129" s="96"/>
      <c r="H129" s="97"/>
      <c r="I129" s="96"/>
      <c r="J129" s="96"/>
      <c r="K129" s="96" t="s">
        <v>296</v>
      </c>
      <c r="N129" s="102" t="s">
        <v>100</v>
      </c>
      <c r="X129" s="108" t="s">
        <v>263</v>
      </c>
      <c r="Y129" s="108" t="s">
        <v>263</v>
      </c>
      <c r="Z129" s="120"/>
      <c r="AA129" s="120"/>
      <c r="AB129" s="120"/>
    </row>
    <row r="130" spans="1:28">
      <c r="A130" s="96"/>
      <c r="B130" s="96"/>
      <c r="C130" s="96"/>
      <c r="D130" s="96"/>
      <c r="E130" s="96"/>
      <c r="F130" s="96"/>
      <c r="G130" s="96"/>
      <c r="H130" s="97"/>
      <c r="I130" s="96"/>
      <c r="J130" s="96"/>
      <c r="K130" s="96" t="s">
        <v>85</v>
      </c>
      <c r="N130" s="96" t="s">
        <v>57</v>
      </c>
      <c r="W130" s="99" t="s">
        <v>294</v>
      </c>
      <c r="X130" s="99" t="s">
        <v>294</v>
      </c>
      <c r="Y130" s="99" t="s">
        <v>294</v>
      </c>
      <c r="Z130" s="120"/>
      <c r="AA130" s="120"/>
      <c r="AB130" s="120"/>
    </row>
    <row r="131" spans="1:28">
      <c r="A131" s="96"/>
      <c r="B131" s="96"/>
      <c r="C131" s="96"/>
      <c r="D131" s="96"/>
      <c r="E131" s="96"/>
      <c r="F131" s="96"/>
      <c r="G131" s="96"/>
      <c r="H131" s="97"/>
      <c r="I131" s="96"/>
      <c r="J131" s="96"/>
      <c r="K131" s="96" t="s">
        <v>295</v>
      </c>
      <c r="N131" s="96" t="s">
        <v>59</v>
      </c>
      <c r="W131" s="99" t="s">
        <v>294</v>
      </c>
      <c r="X131" s="99" t="s">
        <v>294</v>
      </c>
      <c r="Y131" s="99" t="s">
        <v>294</v>
      </c>
      <c r="Z131" s="120"/>
      <c r="AA131" s="120"/>
      <c r="AB131" s="120"/>
    </row>
    <row r="132" spans="1:28">
      <c r="A132" s="96"/>
      <c r="B132" s="96"/>
      <c r="C132" s="96"/>
      <c r="D132" s="96"/>
      <c r="E132" s="96"/>
      <c r="F132" s="96"/>
      <c r="G132" s="96"/>
      <c r="H132" s="97"/>
      <c r="I132" s="96"/>
      <c r="J132" s="96"/>
      <c r="K132" s="96" t="s">
        <v>87</v>
      </c>
      <c r="N132" s="100" t="s">
        <v>114</v>
      </c>
      <c r="X132" s="99"/>
      <c r="Y132" s="99"/>
      <c r="Z132" s="120"/>
      <c r="AA132" s="120"/>
      <c r="AB132" s="120"/>
    </row>
    <row r="133" spans="1:28">
      <c r="A133" s="96"/>
      <c r="B133" s="96"/>
      <c r="C133" s="96"/>
      <c r="D133" s="96"/>
      <c r="E133" s="96"/>
      <c r="F133" s="96"/>
      <c r="G133" s="96"/>
      <c r="H133" s="97"/>
      <c r="I133" s="96"/>
      <c r="J133" s="96"/>
      <c r="K133" s="96" t="s">
        <v>92</v>
      </c>
    </row>
    <row r="134" spans="1:28">
      <c r="A134" s="96"/>
      <c r="B134" s="96"/>
      <c r="C134" s="96"/>
      <c r="D134" s="96"/>
      <c r="E134" s="96"/>
      <c r="F134" s="96"/>
      <c r="G134" s="96"/>
      <c r="H134" s="97"/>
      <c r="I134" s="96"/>
      <c r="J134" s="96"/>
      <c r="K134" s="96" t="s">
        <v>93</v>
      </c>
      <c r="N134" s="95"/>
    </row>
    <row r="135" spans="1:28">
      <c r="A135" s="96"/>
      <c r="B135" s="96"/>
      <c r="C135" s="96"/>
      <c r="D135" s="96"/>
      <c r="E135" s="96"/>
      <c r="F135" s="96"/>
      <c r="G135" s="96"/>
      <c r="H135" s="97"/>
      <c r="I135" s="96"/>
      <c r="J135" s="96"/>
      <c r="K135" s="96" t="s">
        <v>94</v>
      </c>
      <c r="N135" s="95"/>
    </row>
    <row r="136" spans="1:28">
      <c r="A136" s="96"/>
      <c r="B136" s="96"/>
      <c r="C136" s="96"/>
      <c r="D136" s="96"/>
      <c r="E136" s="96"/>
      <c r="F136" s="96"/>
      <c r="G136" s="96"/>
      <c r="H136" s="97"/>
      <c r="I136" s="96"/>
      <c r="J136" s="96"/>
      <c r="K136" s="96" t="s">
        <v>95</v>
      </c>
      <c r="N136" s="95"/>
    </row>
    <row r="137" spans="1:28">
      <c r="A137" s="96"/>
      <c r="B137" s="96"/>
      <c r="C137" s="96"/>
      <c r="D137" s="96"/>
      <c r="E137" s="96"/>
      <c r="F137" s="96"/>
      <c r="G137" s="96"/>
      <c r="H137" s="97"/>
      <c r="I137" s="96"/>
      <c r="J137" s="96"/>
      <c r="K137" s="96" t="s">
        <v>96</v>
      </c>
      <c r="N137" s="95"/>
    </row>
    <row r="138" spans="1:28">
      <c r="A138" s="96"/>
      <c r="B138" s="96"/>
      <c r="C138" s="96"/>
      <c r="D138" s="96"/>
      <c r="E138" s="96"/>
      <c r="F138" s="96"/>
      <c r="G138" s="96"/>
      <c r="H138" s="97"/>
      <c r="I138" s="96"/>
      <c r="J138" s="96"/>
      <c r="K138" s="96" t="s">
        <v>99</v>
      </c>
      <c r="N138" s="95"/>
    </row>
    <row r="139" spans="1:28" ht="15">
      <c r="A139" s="96"/>
      <c r="B139" s="96"/>
      <c r="C139" s="96"/>
      <c r="D139" s="96"/>
      <c r="E139" s="96"/>
      <c r="F139" s="96"/>
      <c r="G139" s="96"/>
      <c r="H139" s="97"/>
      <c r="I139" s="96"/>
      <c r="J139" s="96"/>
      <c r="K139" s="96" t="s">
        <v>100</v>
      </c>
      <c r="R139" s="98"/>
    </row>
    <row r="140" spans="1:28">
      <c r="A140" s="96"/>
      <c r="B140" s="96"/>
      <c r="C140" s="96"/>
      <c r="D140" s="96"/>
      <c r="E140" s="96"/>
      <c r="F140" s="96"/>
      <c r="G140" s="96"/>
      <c r="H140" s="97"/>
      <c r="I140" s="96"/>
      <c r="J140" s="96"/>
      <c r="K140" s="96" t="s">
        <v>101</v>
      </c>
    </row>
    <row r="150" spans="14:14">
      <c r="N150" s="95"/>
    </row>
    <row r="151" spans="14:14">
      <c r="N151" s="95"/>
    </row>
    <row r="152" spans="14:14">
      <c r="N152" s="95"/>
    </row>
    <row r="153" spans="14:14">
      <c r="N153" s="95"/>
    </row>
    <row r="154" spans="14:14">
      <c r="N154" s="95"/>
    </row>
    <row r="155" spans="14:14">
      <c r="N155" s="95"/>
    </row>
    <row r="156" spans="14:14">
      <c r="N156" s="95"/>
    </row>
    <row r="157" spans="14:14">
      <c r="N157" s="95"/>
    </row>
    <row r="158" spans="14:14">
      <c r="N158" s="95"/>
    </row>
    <row r="159" spans="14:14">
      <c r="N159" s="95"/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K11"/>
  <sheetViews>
    <sheetView zoomScaleNormal="100" workbookViewId="0">
      <selection activeCell="O9" sqref="O9"/>
    </sheetView>
  </sheetViews>
  <sheetFormatPr defaultRowHeight="15"/>
  <cols>
    <col min="1" max="1" width="24" customWidth="1"/>
    <col min="2" max="2" width="16.28515625" customWidth="1"/>
    <col min="3" max="3" width="11.28515625" customWidth="1"/>
    <col min="4" max="5" width="12" bestFit="1" customWidth="1"/>
    <col min="7" max="7" width="12.140625" bestFit="1" customWidth="1"/>
  </cols>
  <sheetData>
    <row r="3" spans="1:11">
      <c r="A3" s="16" t="s">
        <v>251</v>
      </c>
      <c r="B3" s="16" t="s">
        <v>159</v>
      </c>
      <c r="H3">
        <v>2013</v>
      </c>
      <c r="I3">
        <v>2014</v>
      </c>
      <c r="J3">
        <v>2015</v>
      </c>
      <c r="K3">
        <v>2016</v>
      </c>
    </row>
    <row r="4" spans="1:11">
      <c r="A4" s="16" t="s">
        <v>162</v>
      </c>
      <c r="B4" t="s">
        <v>146</v>
      </c>
      <c r="C4" t="s">
        <v>161</v>
      </c>
      <c r="G4" t="s">
        <v>373</v>
      </c>
      <c r="H4">
        <v>2</v>
      </c>
      <c r="I4">
        <v>6</v>
      </c>
      <c r="J4">
        <v>10</v>
      </c>
      <c r="K4">
        <v>12</v>
      </c>
    </row>
    <row r="5" spans="1:11">
      <c r="A5" s="17">
        <v>2013</v>
      </c>
      <c r="B5" s="18">
        <v>2</v>
      </c>
      <c r="C5" s="18">
        <v>2</v>
      </c>
      <c r="G5" t="s">
        <v>376</v>
      </c>
      <c r="H5">
        <v>11</v>
      </c>
      <c r="I5">
        <v>9</v>
      </c>
      <c r="J5">
        <v>8</v>
      </c>
      <c r="K5">
        <v>13</v>
      </c>
    </row>
    <row r="6" spans="1:11">
      <c r="A6" s="17">
        <v>2014</v>
      </c>
      <c r="B6" s="18">
        <v>3</v>
      </c>
      <c r="C6" s="18">
        <v>3</v>
      </c>
      <c r="G6" t="s">
        <v>374</v>
      </c>
      <c r="H6">
        <v>14</v>
      </c>
      <c r="I6">
        <v>15</v>
      </c>
      <c r="J6">
        <v>14</v>
      </c>
      <c r="K6">
        <v>25</v>
      </c>
    </row>
    <row r="7" spans="1:11">
      <c r="A7" s="17">
        <v>2015</v>
      </c>
      <c r="B7" s="18">
        <v>8</v>
      </c>
      <c r="C7" s="18">
        <v>8</v>
      </c>
      <c r="H7">
        <v>10</v>
      </c>
      <c r="I7">
        <v>11</v>
      </c>
      <c r="J7">
        <v>17</v>
      </c>
      <c r="K7">
        <v>21</v>
      </c>
    </row>
    <row r="8" spans="1:11">
      <c r="A8" s="17">
        <v>2016</v>
      </c>
      <c r="B8" s="18">
        <v>12</v>
      </c>
      <c r="C8" s="18">
        <v>12</v>
      </c>
      <c r="G8" t="s">
        <v>375</v>
      </c>
      <c r="H8" s="121">
        <f>H4/H6</f>
        <v>0.14285714285714285</v>
      </c>
      <c r="I8" s="121">
        <f t="shared" ref="I8:K8" si="0">I4/I6</f>
        <v>0.4</v>
      </c>
      <c r="J8" s="121">
        <f t="shared" si="0"/>
        <v>0.7142857142857143</v>
      </c>
      <c r="K8" s="121">
        <f t="shared" si="0"/>
        <v>0.48</v>
      </c>
    </row>
    <row r="9" spans="1:11">
      <c r="A9" s="17" t="s">
        <v>161</v>
      </c>
      <c r="B9" s="18">
        <v>25</v>
      </c>
      <c r="C9" s="18">
        <v>25</v>
      </c>
      <c r="G9" t="s">
        <v>377</v>
      </c>
      <c r="H9" s="121">
        <f>H5/H6</f>
        <v>0.7857142857142857</v>
      </c>
      <c r="I9" s="123">
        <f t="shared" ref="I9:K9" si="1">I5/I6</f>
        <v>0.6</v>
      </c>
      <c r="J9" s="121">
        <f t="shared" si="1"/>
        <v>0.5714285714285714</v>
      </c>
      <c r="K9" s="121">
        <f t="shared" si="1"/>
        <v>0.52</v>
      </c>
    </row>
    <row r="10" spans="1:11">
      <c r="H10" s="122">
        <f>SUM(H8:H9)</f>
        <v>0.9285714285714286</v>
      </c>
      <c r="I10" s="122">
        <f>SUM(I8:I9)</f>
        <v>1</v>
      </c>
      <c r="J10" s="122">
        <f>SUM(J8:J9)</f>
        <v>1.2857142857142856</v>
      </c>
      <c r="K10" s="122">
        <f>SUM(K8:K9)</f>
        <v>1</v>
      </c>
    </row>
    <row r="11" spans="1:11">
      <c r="H11" s="122">
        <f>H4/H7</f>
        <v>0.2</v>
      </c>
      <c r="I11" s="122">
        <f t="shared" ref="I11:K11" si="2">I4/I7</f>
        <v>0.54545454545454541</v>
      </c>
      <c r="J11" s="122">
        <f t="shared" si="2"/>
        <v>0.58823529411764708</v>
      </c>
      <c r="K11" s="122">
        <f t="shared" si="2"/>
        <v>0.5714285714285714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U35"/>
  <sheetViews>
    <sheetView topLeftCell="A7" zoomScale="70" zoomScaleNormal="70" workbookViewId="0">
      <selection activeCell="H31" sqref="H31"/>
    </sheetView>
  </sheetViews>
  <sheetFormatPr defaultRowHeight="15"/>
  <cols>
    <col min="1" max="1" width="29.7109375" customWidth="1"/>
    <col min="2" max="2" width="16.28515625" customWidth="1"/>
    <col min="3" max="3" width="5.42578125" customWidth="1"/>
    <col min="4" max="4" width="9.5703125" customWidth="1"/>
    <col min="5" max="5" width="11.28515625" customWidth="1"/>
    <col min="6" max="9" width="12" customWidth="1"/>
    <col min="10" max="10" width="12" bestFit="1" customWidth="1"/>
    <col min="13" max="13" width="30.85546875" bestFit="1" customWidth="1"/>
  </cols>
  <sheetData>
    <row r="3" spans="1:17">
      <c r="A3" s="16" t="s">
        <v>412</v>
      </c>
      <c r="B3" s="16" t="s">
        <v>159</v>
      </c>
    </row>
    <row r="4" spans="1:17">
      <c r="A4" s="16" t="s">
        <v>162</v>
      </c>
      <c r="B4" t="s">
        <v>398</v>
      </c>
      <c r="C4" t="s">
        <v>207</v>
      </c>
      <c r="D4" t="s">
        <v>208</v>
      </c>
      <c r="E4" t="s">
        <v>161</v>
      </c>
      <c r="N4">
        <v>2013</v>
      </c>
      <c r="O4">
        <v>2014</v>
      </c>
      <c r="P4">
        <v>2015</v>
      </c>
      <c r="Q4">
        <v>2016</v>
      </c>
    </row>
    <row r="5" spans="1:17">
      <c r="A5" s="17">
        <v>2013</v>
      </c>
      <c r="B5" s="18">
        <v>1</v>
      </c>
      <c r="C5" s="18">
        <v>5</v>
      </c>
      <c r="D5" s="18">
        <v>5</v>
      </c>
      <c r="E5" s="18">
        <v>11</v>
      </c>
      <c r="M5" t="s">
        <v>395</v>
      </c>
      <c r="N5">
        <v>6</v>
      </c>
      <c r="O5">
        <v>7</v>
      </c>
      <c r="P5">
        <v>5</v>
      </c>
      <c r="Q5">
        <v>6</v>
      </c>
    </row>
    <row r="6" spans="1:17">
      <c r="A6" s="17">
        <v>2014</v>
      </c>
      <c r="B6" s="18">
        <v>3</v>
      </c>
      <c r="C6" s="18">
        <v>5</v>
      </c>
      <c r="D6" s="18">
        <v>6</v>
      </c>
      <c r="E6" s="18">
        <v>14</v>
      </c>
      <c r="M6" t="s">
        <v>381</v>
      </c>
      <c r="N6">
        <v>12</v>
      </c>
      <c r="O6">
        <v>15</v>
      </c>
      <c r="P6">
        <v>14</v>
      </c>
      <c r="Q6">
        <v>15</v>
      </c>
    </row>
    <row r="7" spans="1:17">
      <c r="A7" s="17">
        <v>2015</v>
      </c>
      <c r="B7" s="18">
        <v>2</v>
      </c>
      <c r="C7" s="18">
        <v>5</v>
      </c>
      <c r="D7" s="18">
        <v>11</v>
      </c>
      <c r="E7" s="18">
        <v>18</v>
      </c>
      <c r="M7" t="s">
        <v>382</v>
      </c>
      <c r="N7" s="121">
        <f>N5/N6</f>
        <v>0.5</v>
      </c>
      <c r="O7" s="121">
        <f t="shared" ref="O7:Q7" si="0">O5/O6</f>
        <v>0.46666666666666667</v>
      </c>
      <c r="P7" s="121">
        <f t="shared" si="0"/>
        <v>0.35714285714285715</v>
      </c>
      <c r="Q7" s="121">
        <f t="shared" si="0"/>
        <v>0.4</v>
      </c>
    </row>
    <row r="8" spans="1:17">
      <c r="A8" s="17">
        <v>2016</v>
      </c>
      <c r="B8" s="18">
        <v>2</v>
      </c>
      <c r="C8" s="18">
        <v>10</v>
      </c>
      <c r="D8" s="18">
        <v>12</v>
      </c>
      <c r="E8" s="18">
        <v>24</v>
      </c>
    </row>
    <row r="9" spans="1:17">
      <c r="A9" s="17" t="s">
        <v>161</v>
      </c>
      <c r="B9" s="18">
        <v>8</v>
      </c>
      <c r="C9" s="18">
        <v>25</v>
      </c>
      <c r="D9" s="18">
        <v>34</v>
      </c>
      <c r="E9" s="18">
        <v>67</v>
      </c>
    </row>
    <row r="28" spans="1:21">
      <c r="U28">
        <v>2</v>
      </c>
    </row>
    <row r="29" spans="1:21">
      <c r="A29" s="16" t="s">
        <v>251</v>
      </c>
      <c r="B29" s="16" t="s">
        <v>159</v>
      </c>
    </row>
    <row r="30" spans="1:21">
      <c r="A30" s="16" t="s">
        <v>162</v>
      </c>
      <c r="B30" t="s">
        <v>398</v>
      </c>
      <c r="C30" t="s">
        <v>207</v>
      </c>
      <c r="D30" t="s">
        <v>208</v>
      </c>
      <c r="E30" t="s">
        <v>161</v>
      </c>
      <c r="N30">
        <v>2013</v>
      </c>
      <c r="O30">
        <v>2014</v>
      </c>
      <c r="P30">
        <v>2015</v>
      </c>
      <c r="Q30">
        <v>2016</v>
      </c>
    </row>
    <row r="31" spans="1:21">
      <c r="A31" s="17">
        <v>2013</v>
      </c>
      <c r="B31" s="122">
        <v>9.0909090909090912E-2</v>
      </c>
      <c r="C31" s="122">
        <v>0.45454545454545453</v>
      </c>
      <c r="D31" s="122">
        <v>0.45454545454545453</v>
      </c>
      <c r="E31" s="122">
        <v>1</v>
      </c>
      <c r="M31" t="s">
        <v>415</v>
      </c>
      <c r="N31">
        <v>10</v>
      </c>
      <c r="O31">
        <v>11</v>
      </c>
      <c r="P31">
        <v>17</v>
      </c>
      <c r="Q31">
        <v>21</v>
      </c>
    </row>
    <row r="32" spans="1:21">
      <c r="A32" s="17">
        <v>2014</v>
      </c>
      <c r="B32" s="122">
        <v>0.21428571428571427</v>
      </c>
      <c r="C32" s="122">
        <v>0.35714285714285715</v>
      </c>
      <c r="D32" s="122">
        <v>0.42857142857142855</v>
      </c>
      <c r="E32" s="122">
        <v>1</v>
      </c>
      <c r="M32" t="s">
        <v>414</v>
      </c>
      <c r="N32">
        <v>1</v>
      </c>
      <c r="O32">
        <v>3</v>
      </c>
      <c r="P32">
        <v>2</v>
      </c>
      <c r="Q32">
        <v>2</v>
      </c>
    </row>
    <row r="33" spans="1:17">
      <c r="A33" s="17">
        <v>2015</v>
      </c>
      <c r="B33" s="122">
        <v>0.1111111111111111</v>
      </c>
      <c r="C33" s="122">
        <v>0.27777777777777779</v>
      </c>
      <c r="D33" s="122">
        <v>0.61111111111111116</v>
      </c>
      <c r="E33" s="122">
        <v>1</v>
      </c>
      <c r="M33" t="s">
        <v>413</v>
      </c>
      <c r="N33" s="121">
        <f>N31/N34</f>
        <v>0.90909090909090906</v>
      </c>
      <c r="O33" s="121">
        <f>O31/O34</f>
        <v>0.7857142857142857</v>
      </c>
      <c r="P33" s="121">
        <f>P31/P34</f>
        <v>0.89473684210526316</v>
      </c>
      <c r="Q33" s="121">
        <f>Q31/Q34</f>
        <v>0.91304347826086951</v>
      </c>
    </row>
    <row r="34" spans="1:17">
      <c r="A34" s="17">
        <v>2016</v>
      </c>
      <c r="B34" s="122">
        <v>8.3333333333333329E-2</v>
      </c>
      <c r="C34" s="122">
        <v>0.41666666666666669</v>
      </c>
      <c r="D34" s="122">
        <v>0.5</v>
      </c>
      <c r="E34" s="122">
        <v>1</v>
      </c>
      <c r="M34" t="s">
        <v>416</v>
      </c>
      <c r="N34">
        <f>SUM(N31:N32)</f>
        <v>11</v>
      </c>
      <c r="O34">
        <f>SUM(O31:O32)</f>
        <v>14</v>
      </c>
      <c r="P34">
        <f>SUM(P31:P32)</f>
        <v>19</v>
      </c>
      <c r="Q34">
        <f>SUM(Q31:Q32)</f>
        <v>23</v>
      </c>
    </row>
    <row r="35" spans="1:17">
      <c r="A35" s="17" t="s">
        <v>161</v>
      </c>
      <c r="B35" s="122">
        <v>0.11940298507462686</v>
      </c>
      <c r="C35" s="122">
        <v>0.37313432835820898</v>
      </c>
      <c r="D35" s="122">
        <v>0.5074626865671642</v>
      </c>
      <c r="E35" s="122">
        <v>1</v>
      </c>
    </row>
  </sheetData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3:L10"/>
  <sheetViews>
    <sheetView zoomScale="70" zoomScaleNormal="70" workbookViewId="0">
      <selection activeCell="B28" sqref="B28"/>
    </sheetView>
  </sheetViews>
  <sheetFormatPr defaultColWidth="9" defaultRowHeight="12.75"/>
  <cols>
    <col min="1" max="1" width="27.140625" style="1" customWidth="1"/>
    <col min="2" max="2" width="15.85546875" style="1" customWidth="1"/>
    <col min="3" max="5" width="5.42578125" style="1" bestFit="1" customWidth="1"/>
    <col min="6" max="6" width="10.140625" style="1" customWidth="1"/>
    <col min="7" max="7" width="12" style="1" bestFit="1" customWidth="1"/>
    <col min="8" max="8" width="39.42578125" style="1" bestFit="1" customWidth="1"/>
    <col min="9" max="16384" width="9" style="1"/>
  </cols>
  <sheetData>
    <row r="3" spans="1:12">
      <c r="A3" s="65" t="s">
        <v>412</v>
      </c>
      <c r="B3" s="65" t="s">
        <v>159</v>
      </c>
    </row>
    <row r="4" spans="1:12">
      <c r="A4" s="65" t="s">
        <v>162</v>
      </c>
      <c r="B4" s="1">
        <v>2013</v>
      </c>
      <c r="C4" s="1">
        <v>2014</v>
      </c>
      <c r="D4" s="1">
        <v>2015</v>
      </c>
      <c r="E4" s="1">
        <v>2016</v>
      </c>
      <c r="F4" s="1" t="s">
        <v>161</v>
      </c>
      <c r="H4" s="156"/>
      <c r="I4" s="157">
        <v>2013</v>
      </c>
      <c r="J4" s="157">
        <v>2014</v>
      </c>
      <c r="K4" s="157">
        <v>2015</v>
      </c>
      <c r="L4" s="157">
        <v>2016</v>
      </c>
    </row>
    <row r="5" spans="1:12">
      <c r="A5" s="66" t="s">
        <v>208</v>
      </c>
      <c r="B5" s="67">
        <v>5</v>
      </c>
      <c r="C5" s="67">
        <v>6</v>
      </c>
      <c r="D5" s="67">
        <v>11</v>
      </c>
      <c r="E5" s="67">
        <v>12</v>
      </c>
      <c r="F5" s="67">
        <v>34</v>
      </c>
      <c r="H5" s="153" t="s">
        <v>208</v>
      </c>
      <c r="I5" s="154">
        <v>5</v>
      </c>
      <c r="J5" s="154">
        <v>6</v>
      </c>
      <c r="K5" s="154">
        <v>11</v>
      </c>
      <c r="L5" s="154">
        <v>12</v>
      </c>
    </row>
    <row r="6" spans="1:12">
      <c r="A6" s="66" t="s">
        <v>207</v>
      </c>
      <c r="B6" s="67">
        <v>5</v>
      </c>
      <c r="C6" s="67">
        <v>5</v>
      </c>
      <c r="D6" s="67">
        <v>5</v>
      </c>
      <c r="E6" s="67">
        <v>11</v>
      </c>
      <c r="F6" s="67">
        <v>26</v>
      </c>
      <c r="H6" s="153" t="s">
        <v>207</v>
      </c>
      <c r="I6" s="154">
        <v>5</v>
      </c>
      <c r="J6" s="154">
        <v>5</v>
      </c>
      <c r="K6" s="154">
        <v>5</v>
      </c>
      <c r="L6" s="154">
        <v>11</v>
      </c>
    </row>
    <row r="7" spans="1:12">
      <c r="A7" s="66" t="s">
        <v>398</v>
      </c>
      <c r="B7" s="67">
        <v>1</v>
      </c>
      <c r="C7" s="67">
        <v>3</v>
      </c>
      <c r="D7" s="67">
        <v>2</v>
      </c>
      <c r="E7" s="67">
        <v>2</v>
      </c>
      <c r="F7" s="67">
        <v>8</v>
      </c>
      <c r="H7" s="153" t="s">
        <v>398</v>
      </c>
      <c r="I7" s="154">
        <v>1</v>
      </c>
      <c r="J7" s="154">
        <v>3</v>
      </c>
      <c r="K7" s="154">
        <v>2</v>
      </c>
      <c r="L7" s="154">
        <v>2</v>
      </c>
    </row>
    <row r="8" spans="1:12">
      <c r="A8" s="66" t="s">
        <v>161</v>
      </c>
      <c r="B8" s="67">
        <v>11</v>
      </c>
      <c r="C8" s="67">
        <v>14</v>
      </c>
      <c r="D8" s="67">
        <v>18</v>
      </c>
      <c r="E8" s="67">
        <v>25</v>
      </c>
      <c r="F8" s="67">
        <v>68</v>
      </c>
      <c r="H8" s="78" t="s">
        <v>161</v>
      </c>
      <c r="I8" s="154">
        <f>SUM(I5:I7)</f>
        <v>11</v>
      </c>
      <c r="J8" s="154">
        <f t="shared" ref="J8:L8" si="0">SUM(J5:J7)</f>
        <v>14</v>
      </c>
      <c r="K8" s="154">
        <f t="shared" si="0"/>
        <v>18</v>
      </c>
      <c r="L8" s="154">
        <f t="shared" si="0"/>
        <v>25</v>
      </c>
    </row>
    <row r="9" spans="1:12">
      <c r="H9" s="153" t="s">
        <v>463</v>
      </c>
      <c r="I9" s="77">
        <v>2</v>
      </c>
      <c r="J9" s="77">
        <v>3</v>
      </c>
      <c r="K9" s="77">
        <v>8</v>
      </c>
      <c r="L9" s="77">
        <v>9</v>
      </c>
    </row>
    <row r="10" spans="1:12">
      <c r="H10" s="153" t="s">
        <v>464</v>
      </c>
      <c r="I10" s="155">
        <f>I9/B5</f>
        <v>0.4</v>
      </c>
      <c r="J10" s="155">
        <f>J9/C5</f>
        <v>0.5</v>
      </c>
      <c r="K10" s="155">
        <f>K9/D5</f>
        <v>0.72727272727272729</v>
      </c>
      <c r="L10" s="155">
        <f>L9/E5</f>
        <v>0.75</v>
      </c>
    </row>
  </sheetData>
  <pageMargins left="0.7" right="0.7" top="0.75" bottom="0.75" header="0.3" footer="0.3"/>
  <pageSetup paperSize="9"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80" zoomScaleNormal="80" workbookViewId="0">
      <selection activeCell="C3" sqref="C3"/>
    </sheetView>
  </sheetViews>
  <sheetFormatPr defaultColWidth="72.7109375" defaultRowHeight="15"/>
  <cols>
    <col min="1" max="1" width="5.5703125" bestFit="1" customWidth="1"/>
    <col min="2" max="2" width="18.140625" bestFit="1" customWidth="1"/>
  </cols>
  <sheetData>
    <row r="1" spans="1:7">
      <c r="A1" s="22"/>
      <c r="B1" s="22"/>
      <c r="C1" s="23" t="s">
        <v>204</v>
      </c>
      <c r="D1" s="24"/>
      <c r="E1" s="24"/>
      <c r="F1" s="24"/>
      <c r="G1" s="25"/>
    </row>
    <row r="2" spans="1:7">
      <c r="A2" s="26" t="s">
        <v>115</v>
      </c>
      <c r="B2" s="26" t="s">
        <v>116</v>
      </c>
      <c r="C2" s="27" t="s">
        <v>205</v>
      </c>
      <c r="D2" s="27" t="s">
        <v>206</v>
      </c>
      <c r="E2" s="27" t="s">
        <v>207</v>
      </c>
      <c r="F2" s="27" t="s">
        <v>208</v>
      </c>
      <c r="G2" s="27" t="s">
        <v>209</v>
      </c>
    </row>
    <row r="3" spans="1:7" ht="51">
      <c r="A3" s="28">
        <v>2016</v>
      </c>
      <c r="B3" s="29" t="s">
        <v>110</v>
      </c>
      <c r="C3" s="30" t="s">
        <v>210</v>
      </c>
      <c r="D3" s="30" t="s">
        <v>211</v>
      </c>
      <c r="E3" s="31">
        <f>150*26*25</f>
        <v>97500</v>
      </c>
      <c r="F3" s="31"/>
      <c r="G3" s="3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showGridLines="0" zoomScale="120" zoomScaleNormal="120" workbookViewId="0">
      <selection activeCell="B13" sqref="B13"/>
    </sheetView>
  </sheetViews>
  <sheetFormatPr defaultColWidth="9.140625" defaultRowHeight="12.75"/>
  <cols>
    <col min="1" max="1" width="9.140625" style="76"/>
    <col min="2" max="2" width="59.28515625" style="76" bestFit="1" customWidth="1"/>
    <col min="3" max="3" width="9.140625" style="76"/>
    <col min="4" max="4" width="14.28515625" style="76" bestFit="1" customWidth="1"/>
    <col min="5" max="5" width="9.140625" style="76"/>
    <col min="6" max="6" width="9.140625" style="81"/>
    <col min="7" max="16384" width="9.140625" style="76"/>
  </cols>
  <sheetData>
    <row r="2" spans="1:6">
      <c r="A2" s="80" t="s">
        <v>281</v>
      </c>
      <c r="B2" s="78" t="s">
        <v>282</v>
      </c>
      <c r="C2" s="78" t="s">
        <v>267</v>
      </c>
      <c r="D2" s="78" t="s">
        <v>268</v>
      </c>
    </row>
    <row r="3" spans="1:6">
      <c r="A3" s="79"/>
      <c r="B3" s="77" t="s">
        <v>266</v>
      </c>
      <c r="C3" s="77"/>
      <c r="D3" s="77"/>
      <c r="F3" s="81" t="s">
        <v>287</v>
      </c>
    </row>
    <row r="4" spans="1:6">
      <c r="A4" s="79"/>
      <c r="B4" s="77" t="s">
        <v>286</v>
      </c>
      <c r="C4" s="77" t="s">
        <v>269</v>
      </c>
      <c r="D4" s="77" t="s">
        <v>270</v>
      </c>
    </row>
    <row r="5" spans="1:6">
      <c r="A5" s="79"/>
      <c r="B5" s="77" t="s">
        <v>285</v>
      </c>
      <c r="C5" s="77" t="s">
        <v>78</v>
      </c>
      <c r="D5" s="77" t="s">
        <v>273</v>
      </c>
      <c r="E5" s="76" t="s">
        <v>272</v>
      </c>
      <c r="F5" s="81" t="s">
        <v>271</v>
      </c>
    </row>
    <row r="6" spans="1:6">
      <c r="A6" s="79"/>
      <c r="B6" s="77" t="s">
        <v>274</v>
      </c>
      <c r="C6" s="77"/>
      <c r="D6" s="77"/>
    </row>
    <row r="7" spans="1:6">
      <c r="A7" s="79"/>
      <c r="B7" s="77" t="s">
        <v>276</v>
      </c>
      <c r="C7" s="77"/>
      <c r="D7" s="77"/>
      <c r="F7" s="81" t="s">
        <v>275</v>
      </c>
    </row>
    <row r="8" spans="1:6">
      <c r="A8" s="79"/>
      <c r="B8" s="77" t="s">
        <v>277</v>
      </c>
      <c r="C8" s="77"/>
      <c r="D8" s="77"/>
    </row>
    <row r="9" spans="1:6">
      <c r="A9" s="79"/>
      <c r="B9" s="77" t="s">
        <v>278</v>
      </c>
      <c r="C9" s="77"/>
      <c r="D9" s="77"/>
    </row>
    <row r="10" spans="1:6">
      <c r="A10" s="79"/>
      <c r="B10" s="77" t="s">
        <v>279</v>
      </c>
      <c r="C10" s="77"/>
      <c r="D10" s="77"/>
    </row>
    <row r="11" spans="1:6">
      <c r="A11" s="79"/>
      <c r="B11" s="77" t="s">
        <v>284</v>
      </c>
      <c r="C11" s="77"/>
      <c r="D11" s="77"/>
    </row>
    <row r="12" spans="1:6">
      <c r="A12" s="79"/>
      <c r="B12" s="77" t="s">
        <v>280</v>
      </c>
      <c r="C12" s="77"/>
      <c r="D12" s="77"/>
    </row>
    <row r="13" spans="1:6">
      <c r="A13" s="79"/>
      <c r="B13" s="77" t="s">
        <v>283</v>
      </c>
      <c r="C13" s="77"/>
      <c r="D13" s="77"/>
    </row>
    <row r="14" spans="1:6">
      <c r="A14" s="79"/>
      <c r="B14" s="77"/>
      <c r="C14" s="77"/>
      <c r="D14" s="77"/>
    </row>
    <row r="15" spans="1:6">
      <c r="A15" s="79"/>
      <c r="B15" s="77"/>
      <c r="C15" s="77"/>
      <c r="D15" s="77"/>
    </row>
    <row r="16" spans="1:6">
      <c r="A16" s="79"/>
      <c r="B16" s="77"/>
      <c r="C16" s="77"/>
      <c r="D16" s="77"/>
    </row>
    <row r="17" spans="1:4">
      <c r="A17" s="79"/>
      <c r="B17" s="77"/>
      <c r="C17" s="77"/>
      <c r="D17" s="77"/>
    </row>
    <row r="18" spans="1:4">
      <c r="A18" s="79"/>
      <c r="B18" s="77"/>
      <c r="C18" s="77"/>
      <c r="D18" s="77"/>
    </row>
    <row r="19" spans="1:4">
      <c r="A19" s="79"/>
      <c r="B19" s="77"/>
      <c r="C19" s="77"/>
      <c r="D19" s="77"/>
    </row>
    <row r="20" spans="1:4">
      <c r="A20" s="79"/>
      <c r="B20" s="77"/>
      <c r="C20" s="77"/>
      <c r="D20" s="77"/>
    </row>
    <row r="21" spans="1:4">
      <c r="A21" s="79"/>
      <c r="B21" s="77"/>
      <c r="C21" s="77"/>
      <c r="D21" s="77"/>
    </row>
    <row r="22" spans="1:4">
      <c r="A22" s="79"/>
      <c r="B22" s="77"/>
      <c r="C22" s="77"/>
      <c r="D22" s="77"/>
    </row>
    <row r="23" spans="1:4">
      <c r="A23" s="79"/>
      <c r="B23" s="77"/>
      <c r="C23" s="77"/>
      <c r="D23" s="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Sheet4</vt:lpstr>
      <vt:lpstr>Pivot</vt:lpstr>
      <vt:lpstr>Proj Cat.</vt:lpstr>
      <vt:lpstr>Collab</vt:lpstr>
      <vt:lpstr>MakeBuy</vt:lpstr>
      <vt:lpstr>Pivot2</vt:lpstr>
      <vt:lpstr>Project Completion - CH12</vt:lpstr>
      <vt:lpstr>Data All Proj</vt:lpstr>
      <vt:lpstr>All System</vt:lpstr>
      <vt:lpstr>New Sh.A Eff</vt:lpstr>
      <vt:lpstr>New Sh.A Eff (Common)</vt:lpstr>
      <vt:lpstr>1. Co-create</vt:lpstr>
      <vt:lpstr>2. New Customer Requirement</vt:lpstr>
      <vt:lpstr>co-create chart</vt:lpstr>
      <vt:lpstr>Benefit</vt:lpstr>
      <vt:lpstr>Improvement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2016-07-13T09:33:42Z</dcterms:created>
  <dcterms:modified xsi:type="dcterms:W3CDTF">2016-08-17T11:47:10Z</dcterms:modified>
</cp:coreProperties>
</file>