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tianaantonovich/Downloads/"/>
    </mc:Choice>
  </mc:AlternateContent>
  <xr:revisionPtr revIDLastSave="0" documentId="13_ncr:1_{5CA98B80-9F84-464A-9A92-3D4DF9A6F6AD}" xr6:coauthVersionLast="45" xr6:coauthVersionMax="45" xr10:uidLastSave="{00000000-0000-0000-0000-000000000000}"/>
  <bookViews>
    <workbookView xWindow="0" yWindow="460" windowWidth="26720" windowHeight="16420" xr2:uid="{737C3A5B-ABDE-4990-A385-8C5F965F3DC2}"/>
  </bookViews>
  <sheets>
    <sheet name="Demanda (5)" sheetId="1" r:id="rId1"/>
    <sheet name="Hoja1" sheetId="2" r:id="rId2"/>
  </sheets>
  <externalReferences>
    <externalReference r:id="rId3"/>
  </externalReferences>
  <definedNames>
    <definedName name="_xlnm._FilterDatabase" localSheetId="0" hidden="1">'Demanda (5)'!$A$1:$A$1764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E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2" i="1"/>
  <c r="B3" i="1"/>
  <c r="B4" i="1"/>
  <c r="B5" i="1"/>
  <c r="C2" i="2" s="1"/>
  <c r="B6" i="1"/>
  <c r="B7" i="1"/>
  <c r="B8" i="1"/>
  <c r="B9" i="1"/>
  <c r="B10" i="1"/>
  <c r="D10" i="2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D3" i="2" s="1"/>
  <c r="B28" i="1"/>
  <c r="B29" i="1"/>
  <c r="D5" i="2" s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D4" i="2" s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C5" i="2" s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C6" i="2" s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D7" i="2" s="1"/>
  <c r="B133" i="1"/>
  <c r="C7" i="2" s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D8" i="2" s="1"/>
  <c r="B159" i="1"/>
  <c r="B160" i="1"/>
  <c r="B161" i="1"/>
  <c r="C8" i="2" s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D9" i="2" s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C10" i="2" s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D11" i="2" s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D12" i="2" s="1"/>
  <c r="B264" i="1"/>
  <c r="B265" i="1"/>
  <c r="C12" i="2" s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D13" i="2" s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2" i="1"/>
  <c r="D2" i="2" s="1"/>
  <c r="C4" i="2" l="1"/>
  <c r="D6" i="2"/>
  <c r="C3" i="2"/>
  <c r="C9" i="2"/>
  <c r="C11" i="2"/>
  <c r="C13" i="2"/>
</calcChain>
</file>

<file path=xl/sharedStrings.xml><?xml version="1.0" encoding="utf-8"?>
<sst xmlns="http://schemas.openxmlformats.org/spreadsheetml/2006/main" count="21" uniqueCount="20">
  <si>
    <t>Fecha</t>
  </si>
  <si>
    <t>Mes</t>
  </si>
  <si>
    <t>Pronostico</t>
  </si>
  <si>
    <t>mes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</si>
  <si>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</si>
  <si>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</si>
  <si>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</si>
  <si>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</si>
  <si>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</si>
  <si>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</si>
  <si>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</si>
  <si>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</si>
  <si>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</si>
  <si>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</si>
  <si>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</si>
  <si>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</si>
  <si>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Media</t>
  </si>
  <si>
    <t>Desvío</t>
  </si>
  <si>
    <t>Desvio</t>
  </si>
  <si>
    <t>Mes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</si>
</sst>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A9D08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1" fillId="2" borderId="2" xfId="1" applyNumberFormat="1" applyBorder="1" applyAlignment="1">
      <alignment horizontal="center"/>
    </xf>
    <xf numFmtId="1" fontId="0" fillId="0" borderId="0" xfId="0" applyNumberFormat="1"/>
    <xf numFmtId="0" fontId="2" fillId="0" borderId="0" xfId="0" applyNumberFormat="1" applyFont="1" applyAlignment="1">
      <alignment horizontal="left" indent="3"/>
    </xf>
    <xf numFmtId="14" fontId="1" fillId="2" borderId="3" xfId="1" applyNumberFormat="1" applyBorder="1" applyAlignment="1">
      <alignment horizontal="center"/>
    </xf>
    <xf numFmtId="14" fontId="1" fillId="2" borderId="0" xfId="1" applyNumberFormat="1" applyBorder="1" applyAlignment="1">
      <alignment horizontal="center"/>
    </xf>
    <xf numFmtId="14" fontId="1" fillId="2" borderId="4" xfId="1" applyNumberFormat="1" applyBorder="1" applyAlignment="1">
      <alignment horizontal="center"/>
    </xf>
    <xf numFmtId="0" fontId="1" fillId="2" borderId="0" xfId="1" applyNumberFormat="1" applyBorder="1" applyAlignment="1">
      <alignment horizont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ianaantonovich/Documents/Macbook%2011%20gris/ITBA/-%20IO2/Caso/Planilla_Grupo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_ref"/>
      <sheetName val="data_base"/>
      <sheetName val="analisis_sem"/>
      <sheetName val="analisis_mes"/>
      <sheetName val="analisis_outliers"/>
      <sheetName val="data_train"/>
      <sheetName val="data_train_mod_est_multi"/>
      <sheetName val="calc_coef_est"/>
      <sheetName val="error_entr_mod_est_mult"/>
      <sheetName val="an_error_entr_mod_est_mult"/>
      <sheetName val="error_entr_proy_tend"/>
      <sheetName val="error_entr_suav_exp"/>
      <sheetName val="data_test"/>
      <sheetName val="data_test_mod_est_mult"/>
      <sheetName val="error_test_mod_est_mult"/>
      <sheetName val="an_error_test_mod_est_mult"/>
      <sheetName val="error_test_proy_tend"/>
      <sheetName val="error_test_suav_exp"/>
      <sheetName val="resumen_result"/>
      <sheetName val="calc_pron"/>
      <sheetName val="graf_dem"/>
      <sheetName val="tabla_din_prono"/>
      <sheetName val="prov_a_Qfijo"/>
      <sheetName val="prov_b_Qfijo"/>
      <sheetName val="prov_c_Qfijo"/>
      <sheetName val="prov_a_Pfijo"/>
      <sheetName val="prov_b_Pfijo"/>
      <sheetName val="prov_c_Pfijo "/>
      <sheetName val="toma_de_dec"/>
      <sheetName val="cuadro_res"/>
      <sheetName val="tabla_din_dem"/>
      <sheetName val="pa_dem_Qfijo"/>
      <sheetName val="pb_dem_Qfijo"/>
      <sheetName val="pc_dem_Qfijo"/>
      <sheetName val="pa_dem_Pfijo"/>
      <sheetName val="pb_dem_Pfijo"/>
      <sheetName val="pc_dem_Pfijo"/>
      <sheetName val="cuadro_res_d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H5">
            <v>1.17E-2</v>
          </cell>
          <cell r="I5">
            <v>-453.92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A3">
            <v>43893</v>
          </cell>
          <cell r="D3">
            <v>1.1322217246012334</v>
          </cell>
        </row>
        <row r="4">
          <cell r="A4">
            <v>43894</v>
          </cell>
          <cell r="D4">
            <v>1.1371231173484249</v>
          </cell>
        </row>
        <row r="5">
          <cell r="A5">
            <v>43895</v>
          </cell>
          <cell r="D5">
            <v>1.1591793847107865</v>
          </cell>
        </row>
        <row r="6">
          <cell r="A6">
            <v>43896</v>
          </cell>
          <cell r="D6">
            <v>1.1248696354804462</v>
          </cell>
        </row>
        <row r="7">
          <cell r="A7">
            <v>43897</v>
          </cell>
          <cell r="D7">
            <v>0.99498272767987173</v>
          </cell>
        </row>
        <row r="8">
          <cell r="A8">
            <v>43899</v>
          </cell>
          <cell r="D8">
            <v>1.1236442872936483</v>
          </cell>
        </row>
        <row r="9">
          <cell r="A9">
            <v>43900</v>
          </cell>
          <cell r="D9">
            <v>1.1322217246012334</v>
          </cell>
        </row>
        <row r="10">
          <cell r="A10">
            <v>43901</v>
          </cell>
          <cell r="D10">
            <v>1.1371231173484249</v>
          </cell>
        </row>
        <row r="11">
          <cell r="A11">
            <v>43902</v>
          </cell>
          <cell r="D11">
            <v>1.1591793847107865</v>
          </cell>
        </row>
        <row r="12">
          <cell r="A12">
            <v>43903</v>
          </cell>
          <cell r="D12">
            <v>1.1248696354804462</v>
          </cell>
        </row>
        <row r="13">
          <cell r="A13">
            <v>43904</v>
          </cell>
          <cell r="D13">
            <v>0.99498272767987173</v>
          </cell>
        </row>
        <row r="14">
          <cell r="A14">
            <v>43906</v>
          </cell>
          <cell r="D14">
            <v>1.1236442872936483</v>
          </cell>
        </row>
        <row r="15">
          <cell r="A15">
            <v>43907</v>
          </cell>
          <cell r="D15">
            <v>1.1322217246012334</v>
          </cell>
        </row>
        <row r="16">
          <cell r="A16">
            <v>43908</v>
          </cell>
          <cell r="D16">
            <v>1.1371231173484249</v>
          </cell>
        </row>
        <row r="17">
          <cell r="A17">
            <v>43909</v>
          </cell>
          <cell r="D17">
            <v>1.1591793847107865</v>
          </cell>
        </row>
        <row r="18">
          <cell r="A18">
            <v>43910</v>
          </cell>
          <cell r="D18">
            <v>1.1248696354804462</v>
          </cell>
        </row>
        <row r="19">
          <cell r="A19">
            <v>43911</v>
          </cell>
          <cell r="D19">
            <v>0.99498272767987173</v>
          </cell>
        </row>
        <row r="20">
          <cell r="A20">
            <v>43913</v>
          </cell>
          <cell r="D20">
            <v>1.1236442872936483</v>
          </cell>
        </row>
        <row r="21">
          <cell r="A21">
            <v>43914</v>
          </cell>
          <cell r="D21">
            <v>1.1322217246012334</v>
          </cell>
        </row>
        <row r="22">
          <cell r="A22">
            <v>43915</v>
          </cell>
          <cell r="D22">
            <v>1.1371231173484249</v>
          </cell>
        </row>
        <row r="23">
          <cell r="A23">
            <v>43916</v>
          </cell>
          <cell r="D23">
            <v>1.1591793847107865</v>
          </cell>
        </row>
        <row r="24">
          <cell r="A24">
            <v>43917</v>
          </cell>
          <cell r="D24">
            <v>1.1248696354804462</v>
          </cell>
        </row>
        <row r="25">
          <cell r="A25">
            <v>43918</v>
          </cell>
          <cell r="D25">
            <v>0.99498272767987173</v>
          </cell>
        </row>
        <row r="26">
          <cell r="A26">
            <v>43920</v>
          </cell>
          <cell r="D26">
            <v>1.1236442872936483</v>
          </cell>
        </row>
        <row r="27">
          <cell r="A27">
            <v>43921</v>
          </cell>
          <cell r="D27">
            <v>1.1322217246012334</v>
          </cell>
        </row>
        <row r="28">
          <cell r="A28">
            <v>43922</v>
          </cell>
          <cell r="D28">
            <v>0.99498272767987173</v>
          </cell>
        </row>
        <row r="29">
          <cell r="A29">
            <v>43923</v>
          </cell>
          <cell r="D29">
            <v>0.94223440573390616</v>
          </cell>
        </row>
        <row r="30">
          <cell r="A30">
            <v>43924</v>
          </cell>
          <cell r="D30">
            <v>0.96919206584345929</v>
          </cell>
        </row>
        <row r="31">
          <cell r="A31">
            <v>43925</v>
          </cell>
          <cell r="D31">
            <v>0.92146183647199942</v>
          </cell>
        </row>
        <row r="32">
          <cell r="A32">
            <v>43927</v>
          </cell>
          <cell r="D32">
            <v>0.9871638392498282</v>
          </cell>
        </row>
        <row r="33">
          <cell r="A33">
            <v>43928</v>
          </cell>
          <cell r="D33">
            <v>0.9594476302627335</v>
          </cell>
        </row>
        <row r="34">
          <cell r="A34">
            <v>43929</v>
          </cell>
          <cell r="D34">
            <v>0.99498272767987173</v>
          </cell>
        </row>
        <row r="35">
          <cell r="A35">
            <v>43930</v>
          </cell>
          <cell r="D35">
            <v>0.94223440573390616</v>
          </cell>
        </row>
        <row r="36">
          <cell r="A36">
            <v>43931</v>
          </cell>
          <cell r="D36">
            <v>0.96919206584345929</v>
          </cell>
        </row>
        <row r="37">
          <cell r="A37">
            <v>43932</v>
          </cell>
          <cell r="D37">
            <v>0.92146183647199942</v>
          </cell>
        </row>
        <row r="38">
          <cell r="A38">
            <v>43934</v>
          </cell>
          <cell r="D38">
            <v>0.9871638392498282</v>
          </cell>
        </row>
        <row r="39">
          <cell r="A39">
            <v>43935</v>
          </cell>
          <cell r="D39">
            <v>0.9594476302627335</v>
          </cell>
        </row>
        <row r="40">
          <cell r="A40">
            <v>43936</v>
          </cell>
          <cell r="D40">
            <v>0.99498272767987173</v>
          </cell>
        </row>
        <row r="41">
          <cell r="A41">
            <v>43937</v>
          </cell>
          <cell r="D41">
            <v>0.94223440573390616</v>
          </cell>
        </row>
        <row r="42">
          <cell r="A42">
            <v>43938</v>
          </cell>
          <cell r="D42">
            <v>0.96919206584345929</v>
          </cell>
        </row>
        <row r="43">
          <cell r="A43">
            <v>43939</v>
          </cell>
          <cell r="D43">
            <v>0.92146183647199942</v>
          </cell>
        </row>
        <row r="44">
          <cell r="A44">
            <v>43941</v>
          </cell>
          <cell r="D44">
            <v>0.9871638392498282</v>
          </cell>
        </row>
        <row r="45">
          <cell r="A45">
            <v>43942</v>
          </cell>
          <cell r="D45">
            <v>0.9594476302627335</v>
          </cell>
        </row>
        <row r="46">
          <cell r="A46">
            <v>43943</v>
          </cell>
          <cell r="D46">
            <v>0.99498272767987173</v>
          </cell>
        </row>
        <row r="47">
          <cell r="A47">
            <v>43944</v>
          </cell>
          <cell r="D47">
            <v>0.94223440573390616</v>
          </cell>
        </row>
        <row r="48">
          <cell r="A48">
            <v>43945</v>
          </cell>
          <cell r="D48">
            <v>0.96919206584345929</v>
          </cell>
        </row>
        <row r="49">
          <cell r="A49">
            <v>43946</v>
          </cell>
          <cell r="D49">
            <v>0.92146183647199942</v>
          </cell>
        </row>
        <row r="50">
          <cell r="A50">
            <v>43948</v>
          </cell>
          <cell r="D50">
            <v>0.9871638392498282</v>
          </cell>
        </row>
        <row r="51">
          <cell r="A51">
            <v>43949</v>
          </cell>
          <cell r="D51">
            <v>0.9594476302627335</v>
          </cell>
        </row>
        <row r="52">
          <cell r="A52">
            <v>43950</v>
          </cell>
          <cell r="D52">
            <v>0.99498272767987173</v>
          </cell>
        </row>
        <row r="53">
          <cell r="A53">
            <v>43951</v>
          </cell>
          <cell r="D53">
            <v>0.94223440573390616</v>
          </cell>
        </row>
        <row r="54">
          <cell r="A54">
            <v>43952</v>
          </cell>
          <cell r="D54">
            <v>0.83803160775350083</v>
          </cell>
        </row>
        <row r="55">
          <cell r="A55">
            <v>43953</v>
          </cell>
          <cell r="D55">
            <v>0.78789888411103137</v>
          </cell>
        </row>
        <row r="56">
          <cell r="A56">
            <v>43955</v>
          </cell>
          <cell r="D56">
            <v>0.89940556910963787</v>
          </cell>
        </row>
        <row r="57">
          <cell r="A57">
            <v>43956</v>
          </cell>
          <cell r="D57">
            <v>0.86264512350570166</v>
          </cell>
        </row>
        <row r="58">
          <cell r="A58">
            <v>43957</v>
          </cell>
          <cell r="D58">
            <v>0.83813815976974415</v>
          </cell>
        </row>
        <row r="59">
          <cell r="A59">
            <v>43958</v>
          </cell>
          <cell r="D59">
            <v>0.85896907894530794</v>
          </cell>
        </row>
        <row r="60">
          <cell r="A60">
            <v>43959</v>
          </cell>
          <cell r="D60">
            <v>0.83803160775350083</v>
          </cell>
        </row>
        <row r="61">
          <cell r="A61">
            <v>43960</v>
          </cell>
          <cell r="D61">
            <v>0.78789888411103137</v>
          </cell>
        </row>
        <row r="62">
          <cell r="A62">
            <v>43962</v>
          </cell>
          <cell r="D62">
            <v>0.89940556910963787</v>
          </cell>
        </row>
        <row r="63">
          <cell r="A63">
            <v>43963</v>
          </cell>
          <cell r="D63">
            <v>0.86264512350570166</v>
          </cell>
        </row>
        <row r="64">
          <cell r="A64">
            <v>43964</v>
          </cell>
          <cell r="D64">
            <v>0.83813815976974415</v>
          </cell>
        </row>
        <row r="65">
          <cell r="A65">
            <v>43965</v>
          </cell>
          <cell r="D65">
            <v>0.85896907894530794</v>
          </cell>
        </row>
        <row r="66">
          <cell r="A66">
            <v>43966</v>
          </cell>
          <cell r="D66">
            <v>0.83803160775350083</v>
          </cell>
        </row>
        <row r="67">
          <cell r="A67">
            <v>43967</v>
          </cell>
          <cell r="D67">
            <v>0.78789888411103137</v>
          </cell>
        </row>
        <row r="68">
          <cell r="A68">
            <v>43969</v>
          </cell>
          <cell r="D68">
            <v>0.89940556910963787</v>
          </cell>
        </row>
        <row r="69">
          <cell r="A69">
            <v>43970</v>
          </cell>
          <cell r="D69">
            <v>0.86264512350570166</v>
          </cell>
        </row>
        <row r="70">
          <cell r="A70">
            <v>43971</v>
          </cell>
          <cell r="D70">
            <v>0.83813815976974415</v>
          </cell>
        </row>
        <row r="71">
          <cell r="A71">
            <v>43972</v>
          </cell>
          <cell r="D71">
            <v>0.85896907894530794</v>
          </cell>
        </row>
        <row r="72">
          <cell r="A72">
            <v>43973</v>
          </cell>
          <cell r="D72">
            <v>0.83803160775350083</v>
          </cell>
        </row>
        <row r="73">
          <cell r="A73">
            <v>43974</v>
          </cell>
          <cell r="D73">
            <v>0.78789888411103137</v>
          </cell>
        </row>
        <row r="74">
          <cell r="A74">
            <v>43976</v>
          </cell>
          <cell r="D74">
            <v>0.89940556910963787</v>
          </cell>
        </row>
        <row r="75">
          <cell r="A75">
            <v>43977</v>
          </cell>
          <cell r="D75">
            <v>0.86264512350570166</v>
          </cell>
        </row>
        <row r="76">
          <cell r="A76">
            <v>43978</v>
          </cell>
          <cell r="D76">
            <v>0.83813815976974415</v>
          </cell>
        </row>
        <row r="77">
          <cell r="A77">
            <v>43979</v>
          </cell>
          <cell r="D77">
            <v>0.85896907894530794</v>
          </cell>
        </row>
        <row r="78">
          <cell r="A78">
            <v>43980</v>
          </cell>
          <cell r="D78">
            <v>0.83803160775350083</v>
          </cell>
        </row>
        <row r="79">
          <cell r="A79">
            <v>43981</v>
          </cell>
          <cell r="D79">
            <v>0.78789888411103137</v>
          </cell>
        </row>
        <row r="80">
          <cell r="A80">
            <v>43983</v>
          </cell>
          <cell r="D80">
            <v>0.7217300820239464</v>
          </cell>
        </row>
        <row r="81">
          <cell r="A81">
            <v>43984</v>
          </cell>
          <cell r="D81">
            <v>0.71116874765202187</v>
          </cell>
        </row>
        <row r="82">
          <cell r="A82">
            <v>43985</v>
          </cell>
          <cell r="D82">
            <v>0.74967969066566931</v>
          </cell>
        </row>
        <row r="83">
          <cell r="A83">
            <v>43986</v>
          </cell>
          <cell r="D83">
            <v>0.72295543021074415</v>
          </cell>
        </row>
        <row r="84">
          <cell r="A84">
            <v>43987</v>
          </cell>
          <cell r="D84">
            <v>0.72015463435520632</v>
          </cell>
        </row>
        <row r="85">
          <cell r="A85">
            <v>43988</v>
          </cell>
          <cell r="D85">
            <v>0.65725342743291548</v>
          </cell>
        </row>
        <row r="86">
          <cell r="A86">
            <v>43990</v>
          </cell>
          <cell r="D86">
            <v>0.7217300820239464</v>
          </cell>
        </row>
        <row r="87">
          <cell r="A87">
            <v>43991</v>
          </cell>
          <cell r="D87">
            <v>0.71116874765202187</v>
          </cell>
        </row>
        <row r="88">
          <cell r="A88">
            <v>43992</v>
          </cell>
          <cell r="D88">
            <v>0.74967969066566931</v>
          </cell>
        </row>
        <row r="89">
          <cell r="A89">
            <v>43993</v>
          </cell>
          <cell r="D89">
            <v>0.72295543021074415</v>
          </cell>
        </row>
        <row r="90">
          <cell r="A90">
            <v>43994</v>
          </cell>
          <cell r="D90">
            <v>0.72015463435520632</v>
          </cell>
        </row>
        <row r="91">
          <cell r="A91">
            <v>43995</v>
          </cell>
          <cell r="D91">
            <v>0.65725342743291548</v>
          </cell>
        </row>
        <row r="92">
          <cell r="A92">
            <v>43997</v>
          </cell>
          <cell r="D92">
            <v>0.7217300820239464</v>
          </cell>
        </row>
        <row r="93">
          <cell r="A93">
            <v>43998</v>
          </cell>
          <cell r="D93">
            <v>0.71116874765202187</v>
          </cell>
        </row>
        <row r="94">
          <cell r="A94">
            <v>43999</v>
          </cell>
          <cell r="D94">
            <v>0.74967969066566931</v>
          </cell>
        </row>
        <row r="95">
          <cell r="A95">
            <v>44000</v>
          </cell>
          <cell r="D95">
            <v>0.72295543021074415</v>
          </cell>
        </row>
        <row r="96">
          <cell r="A96">
            <v>44001</v>
          </cell>
          <cell r="D96">
            <v>0.72015463435520632</v>
          </cell>
        </row>
        <row r="97">
          <cell r="A97">
            <v>44002</v>
          </cell>
          <cell r="D97">
            <v>0.65725342743291548</v>
          </cell>
        </row>
        <row r="98">
          <cell r="A98">
            <v>44004</v>
          </cell>
          <cell r="D98">
            <v>0.7217300820239464</v>
          </cell>
        </row>
        <row r="99">
          <cell r="A99">
            <v>44005</v>
          </cell>
          <cell r="D99">
            <v>0.71116874765202187</v>
          </cell>
        </row>
        <row r="100">
          <cell r="A100">
            <v>44006</v>
          </cell>
          <cell r="D100">
            <v>0.74967969066566931</v>
          </cell>
        </row>
        <row r="101">
          <cell r="A101">
            <v>44007</v>
          </cell>
          <cell r="D101">
            <v>0.72295543021074415</v>
          </cell>
        </row>
        <row r="102">
          <cell r="A102">
            <v>44008</v>
          </cell>
          <cell r="D102">
            <v>0.72015463435520632</v>
          </cell>
        </row>
        <row r="103">
          <cell r="A103">
            <v>44009</v>
          </cell>
          <cell r="D103">
            <v>0.65725342743291548</v>
          </cell>
        </row>
        <row r="104">
          <cell r="A104">
            <v>44011</v>
          </cell>
          <cell r="D104">
            <v>0.7217300820239464</v>
          </cell>
        </row>
        <row r="105">
          <cell r="A105">
            <v>44012</v>
          </cell>
          <cell r="D105">
            <v>0.71116874765202187</v>
          </cell>
        </row>
        <row r="106">
          <cell r="A106">
            <v>44013</v>
          </cell>
          <cell r="D106">
            <v>0.70558745156308744</v>
          </cell>
        </row>
        <row r="107">
          <cell r="A107">
            <v>44014</v>
          </cell>
          <cell r="D107">
            <v>0.74133565301271231</v>
          </cell>
        </row>
        <row r="108">
          <cell r="A108">
            <v>44015</v>
          </cell>
          <cell r="D108">
            <v>0.73643426026552083</v>
          </cell>
        </row>
        <row r="109">
          <cell r="A109">
            <v>44016</v>
          </cell>
          <cell r="D109">
            <v>0.67271615455203149</v>
          </cell>
        </row>
        <row r="110">
          <cell r="A110">
            <v>44018</v>
          </cell>
          <cell r="D110">
            <v>0.72418077839754214</v>
          </cell>
        </row>
        <row r="111">
          <cell r="A111">
            <v>44019</v>
          </cell>
          <cell r="D111">
            <v>0.71437799290315918</v>
          </cell>
        </row>
        <row r="112">
          <cell r="A112">
            <v>44020</v>
          </cell>
          <cell r="D112">
            <v>0.70558745156308744</v>
          </cell>
        </row>
        <row r="113">
          <cell r="A113">
            <v>44021</v>
          </cell>
          <cell r="D113">
            <v>0.74133565301271231</v>
          </cell>
        </row>
        <row r="114">
          <cell r="A114">
            <v>44022</v>
          </cell>
          <cell r="D114">
            <v>0.73643426026552083</v>
          </cell>
        </row>
        <row r="115">
          <cell r="A115">
            <v>44023</v>
          </cell>
          <cell r="D115">
            <v>0.67271615455203149</v>
          </cell>
        </row>
        <row r="116">
          <cell r="A116">
            <v>44025</v>
          </cell>
          <cell r="D116">
            <v>0.72418077839754214</v>
          </cell>
        </row>
        <row r="117">
          <cell r="A117">
            <v>44026</v>
          </cell>
          <cell r="D117">
            <v>0.71437799290315918</v>
          </cell>
        </row>
        <row r="118">
          <cell r="A118">
            <v>44027</v>
          </cell>
          <cell r="D118">
            <v>0.70558745156308744</v>
          </cell>
        </row>
        <row r="119">
          <cell r="A119">
            <v>44028</v>
          </cell>
          <cell r="D119">
            <v>0.74133565301271231</v>
          </cell>
        </row>
        <row r="120">
          <cell r="A120">
            <v>44029</v>
          </cell>
          <cell r="D120">
            <v>0.73643426026552083</v>
          </cell>
        </row>
        <row r="121">
          <cell r="A121">
            <v>44030</v>
          </cell>
          <cell r="D121">
            <v>0.67271615455203149</v>
          </cell>
        </row>
        <row r="122">
          <cell r="A122">
            <v>44032</v>
          </cell>
          <cell r="D122">
            <v>0.72418077839754214</v>
          </cell>
        </row>
        <row r="123">
          <cell r="A123">
            <v>44033</v>
          </cell>
          <cell r="D123">
            <v>0.71437799290315918</v>
          </cell>
        </row>
        <row r="124">
          <cell r="A124">
            <v>44034</v>
          </cell>
          <cell r="D124">
            <v>0.70558745156308744</v>
          </cell>
        </row>
        <row r="125">
          <cell r="A125">
            <v>44035</v>
          </cell>
          <cell r="D125">
            <v>0.74133565301271231</v>
          </cell>
        </row>
        <row r="126">
          <cell r="A126">
            <v>44036</v>
          </cell>
          <cell r="D126">
            <v>0.73643426026552083</v>
          </cell>
        </row>
        <row r="127">
          <cell r="A127">
            <v>44037</v>
          </cell>
          <cell r="D127">
            <v>0.67271615455203149</v>
          </cell>
        </row>
        <row r="128">
          <cell r="A128">
            <v>44039</v>
          </cell>
          <cell r="D128">
            <v>0.72418077839754214</v>
          </cell>
        </row>
        <row r="129">
          <cell r="A129">
            <v>44040</v>
          </cell>
          <cell r="D129">
            <v>0.71437799290315918</v>
          </cell>
        </row>
        <row r="130">
          <cell r="A130">
            <v>44041</v>
          </cell>
          <cell r="D130">
            <v>0.70558745156308744</v>
          </cell>
        </row>
        <row r="131">
          <cell r="A131">
            <v>44042</v>
          </cell>
          <cell r="D131">
            <v>0.74133565301271231</v>
          </cell>
        </row>
        <row r="132">
          <cell r="A132">
            <v>44043</v>
          </cell>
          <cell r="D132">
            <v>0.73643426026552083</v>
          </cell>
        </row>
        <row r="133">
          <cell r="A133">
            <v>44044</v>
          </cell>
          <cell r="D133">
            <v>0.63057483212780907</v>
          </cell>
        </row>
        <row r="134">
          <cell r="A134">
            <v>44046</v>
          </cell>
          <cell r="D134">
            <v>0.73643426026552083</v>
          </cell>
        </row>
        <row r="135">
          <cell r="A135">
            <v>44047</v>
          </cell>
          <cell r="D135">
            <v>0.74746239394670166</v>
          </cell>
        </row>
        <row r="136">
          <cell r="A136">
            <v>44048</v>
          </cell>
          <cell r="D136">
            <v>0.74256100119951018</v>
          </cell>
        </row>
        <row r="137">
          <cell r="A137">
            <v>44049</v>
          </cell>
          <cell r="D137">
            <v>0.7376596084523187</v>
          </cell>
        </row>
        <row r="138">
          <cell r="A138">
            <v>44050</v>
          </cell>
          <cell r="D138">
            <v>0.73643426026552083</v>
          </cell>
        </row>
        <row r="139">
          <cell r="A139">
            <v>44051</v>
          </cell>
          <cell r="D139">
            <v>0.63057483212780907</v>
          </cell>
        </row>
        <row r="140">
          <cell r="A140">
            <v>44053</v>
          </cell>
          <cell r="D140">
            <v>0.73643426026552083</v>
          </cell>
        </row>
        <row r="141">
          <cell r="A141">
            <v>44054</v>
          </cell>
          <cell r="D141">
            <v>0.74746239394670166</v>
          </cell>
        </row>
        <row r="142">
          <cell r="A142">
            <v>44055</v>
          </cell>
          <cell r="D142">
            <v>0.74256100119951018</v>
          </cell>
        </row>
        <row r="143">
          <cell r="A143">
            <v>44056</v>
          </cell>
          <cell r="D143">
            <v>0.7376596084523187</v>
          </cell>
        </row>
        <row r="144">
          <cell r="A144">
            <v>44057</v>
          </cell>
          <cell r="D144">
            <v>0.73643426026552083</v>
          </cell>
        </row>
        <row r="145">
          <cell r="A145">
            <v>44058</v>
          </cell>
          <cell r="D145">
            <v>0.63057483212780907</v>
          </cell>
        </row>
        <row r="146">
          <cell r="A146">
            <v>44060</v>
          </cell>
          <cell r="D146">
            <v>0.73643426026552083</v>
          </cell>
        </row>
        <row r="147">
          <cell r="A147">
            <v>44061</v>
          </cell>
          <cell r="D147">
            <v>0.74746239394670166</v>
          </cell>
        </row>
        <row r="148">
          <cell r="A148">
            <v>44062</v>
          </cell>
          <cell r="D148">
            <v>0.74256100119951018</v>
          </cell>
        </row>
        <row r="149">
          <cell r="A149">
            <v>44063</v>
          </cell>
          <cell r="D149">
            <v>0.7376596084523187</v>
          </cell>
        </row>
        <row r="150">
          <cell r="A150">
            <v>44064</v>
          </cell>
          <cell r="D150">
            <v>0.73643426026552083</v>
          </cell>
        </row>
        <row r="151">
          <cell r="A151">
            <v>44065</v>
          </cell>
          <cell r="D151">
            <v>0.63057483212780907</v>
          </cell>
        </row>
        <row r="152">
          <cell r="A152">
            <v>44067</v>
          </cell>
          <cell r="D152">
            <v>0.73643426026552083</v>
          </cell>
        </row>
        <row r="153">
          <cell r="A153">
            <v>44068</v>
          </cell>
          <cell r="D153">
            <v>0.74746239394670166</v>
          </cell>
        </row>
        <row r="154">
          <cell r="A154">
            <v>44069</v>
          </cell>
          <cell r="D154">
            <v>0.74256100119951018</v>
          </cell>
        </row>
        <row r="155">
          <cell r="A155">
            <v>44070</v>
          </cell>
          <cell r="D155">
            <v>0.7376596084523187</v>
          </cell>
        </row>
        <row r="156">
          <cell r="A156">
            <v>44071</v>
          </cell>
          <cell r="D156">
            <v>0.73643426026552083</v>
          </cell>
        </row>
        <row r="157">
          <cell r="A157">
            <v>44072</v>
          </cell>
          <cell r="D157">
            <v>0.63057483212780907</v>
          </cell>
        </row>
        <row r="158">
          <cell r="A158">
            <v>44074</v>
          </cell>
          <cell r="D158">
            <v>0.73643426026552083</v>
          </cell>
        </row>
        <row r="159">
          <cell r="A159">
            <v>44075</v>
          </cell>
          <cell r="D159">
            <v>0.86632116806609516</v>
          </cell>
        </row>
        <row r="160">
          <cell r="A160">
            <v>44076</v>
          </cell>
          <cell r="D160">
            <v>0.89088648171570983</v>
          </cell>
        </row>
        <row r="161">
          <cell r="A161">
            <v>44077</v>
          </cell>
          <cell r="D161">
            <v>0.88575168931388992</v>
          </cell>
        </row>
        <row r="162">
          <cell r="A162">
            <v>44078</v>
          </cell>
          <cell r="D162">
            <v>0.90798300641722285</v>
          </cell>
        </row>
        <row r="163">
          <cell r="A163">
            <v>44079</v>
          </cell>
          <cell r="D163">
            <v>0.80616240708568543</v>
          </cell>
        </row>
        <row r="164">
          <cell r="A164">
            <v>44081</v>
          </cell>
          <cell r="D164">
            <v>0.89082813180205267</v>
          </cell>
        </row>
        <row r="165">
          <cell r="A165">
            <v>44082</v>
          </cell>
          <cell r="D165">
            <v>0.86632116806609516</v>
          </cell>
        </row>
        <row r="166">
          <cell r="A166">
            <v>44083</v>
          </cell>
          <cell r="D166">
            <v>0.89088648171570983</v>
          </cell>
        </row>
        <row r="167">
          <cell r="A167">
            <v>44084</v>
          </cell>
          <cell r="D167">
            <v>0.88575168931388992</v>
          </cell>
        </row>
        <row r="168">
          <cell r="A168">
            <v>44085</v>
          </cell>
          <cell r="D168">
            <v>0.90798300641722285</v>
          </cell>
        </row>
        <row r="169">
          <cell r="A169">
            <v>44086</v>
          </cell>
          <cell r="D169">
            <v>0.80616240708568543</v>
          </cell>
        </row>
        <row r="170">
          <cell r="A170">
            <v>44088</v>
          </cell>
          <cell r="D170">
            <v>0.89082813180205267</v>
          </cell>
        </row>
        <row r="171">
          <cell r="A171">
            <v>44089</v>
          </cell>
          <cell r="D171">
            <v>0.86632116806609516</v>
          </cell>
        </row>
        <row r="172">
          <cell r="A172">
            <v>44090</v>
          </cell>
          <cell r="D172">
            <v>0.89088648171570983</v>
          </cell>
        </row>
        <row r="173">
          <cell r="A173">
            <v>44091</v>
          </cell>
          <cell r="D173">
            <v>0.88575168931388992</v>
          </cell>
        </row>
        <row r="174">
          <cell r="A174">
            <v>44092</v>
          </cell>
          <cell r="D174">
            <v>0.90798300641722285</v>
          </cell>
        </row>
        <row r="175">
          <cell r="A175">
            <v>44093</v>
          </cell>
          <cell r="D175">
            <v>0.80616240708568543</v>
          </cell>
        </row>
        <row r="176">
          <cell r="A176">
            <v>44095</v>
          </cell>
          <cell r="D176">
            <v>0.89082813180205267</v>
          </cell>
        </row>
        <row r="177">
          <cell r="A177">
            <v>44096</v>
          </cell>
          <cell r="D177">
            <v>0.86632116806609516</v>
          </cell>
        </row>
        <row r="178">
          <cell r="A178">
            <v>44097</v>
          </cell>
          <cell r="D178">
            <v>0.89088648171570983</v>
          </cell>
        </row>
        <row r="179">
          <cell r="A179">
            <v>44098</v>
          </cell>
          <cell r="D179">
            <v>0.88575168931388992</v>
          </cell>
        </row>
        <row r="180">
          <cell r="A180">
            <v>44099</v>
          </cell>
          <cell r="D180">
            <v>0.90798300641722285</v>
          </cell>
        </row>
        <row r="181">
          <cell r="A181">
            <v>44100</v>
          </cell>
          <cell r="D181">
            <v>0.80616240708568543</v>
          </cell>
        </row>
        <row r="182">
          <cell r="A182">
            <v>44102</v>
          </cell>
          <cell r="D182">
            <v>0.89082813180205267</v>
          </cell>
        </row>
        <row r="183">
          <cell r="A183">
            <v>44103</v>
          </cell>
          <cell r="D183">
            <v>0.86632116806609516</v>
          </cell>
        </row>
        <row r="184">
          <cell r="A184">
            <v>44104</v>
          </cell>
          <cell r="D184">
            <v>0.89088648171570983</v>
          </cell>
        </row>
        <row r="185">
          <cell r="A185">
            <v>44105</v>
          </cell>
          <cell r="D185">
            <v>1.0290793728777254</v>
          </cell>
        </row>
        <row r="186">
          <cell r="A186">
            <v>44106</v>
          </cell>
          <cell r="D186">
            <v>1.0378699142177972</v>
          </cell>
        </row>
        <row r="187">
          <cell r="A187">
            <v>44107</v>
          </cell>
          <cell r="D187">
            <v>0.96189832663632913</v>
          </cell>
        </row>
        <row r="188">
          <cell r="A188">
            <v>44109</v>
          </cell>
          <cell r="D188">
            <v>1.0672782707009463</v>
          </cell>
        </row>
        <row r="189">
          <cell r="A189">
            <v>44110</v>
          </cell>
          <cell r="D189">
            <v>1.0660529225141484</v>
          </cell>
        </row>
        <row r="190">
          <cell r="A190">
            <v>44111</v>
          </cell>
          <cell r="D190">
            <v>1.0329685214706059</v>
          </cell>
        </row>
        <row r="191">
          <cell r="A191">
            <v>44112</v>
          </cell>
          <cell r="D191">
            <v>1.0290793728777254</v>
          </cell>
        </row>
        <row r="192">
          <cell r="A192">
            <v>44113</v>
          </cell>
          <cell r="D192">
            <v>1.0378699142177972</v>
          </cell>
        </row>
        <row r="193">
          <cell r="A193">
            <v>44114</v>
          </cell>
          <cell r="D193">
            <v>0.96189832663632913</v>
          </cell>
        </row>
        <row r="194">
          <cell r="A194">
            <v>44116</v>
          </cell>
          <cell r="D194">
            <v>1.0672782707009463</v>
          </cell>
        </row>
        <row r="195">
          <cell r="A195">
            <v>44117</v>
          </cell>
          <cell r="D195">
            <v>1.0660529225141484</v>
          </cell>
        </row>
        <row r="196">
          <cell r="A196">
            <v>44118</v>
          </cell>
          <cell r="D196">
            <v>1.0329685214706059</v>
          </cell>
        </row>
        <row r="197">
          <cell r="A197">
            <v>44119</v>
          </cell>
          <cell r="D197">
            <v>1.0290793728777254</v>
          </cell>
        </row>
        <row r="198">
          <cell r="A198">
            <v>44120</v>
          </cell>
          <cell r="D198">
            <v>1.0378699142177972</v>
          </cell>
        </row>
        <row r="199">
          <cell r="A199">
            <v>44121</v>
          </cell>
          <cell r="D199">
            <v>0.96189832663632913</v>
          </cell>
        </row>
        <row r="200">
          <cell r="A200">
            <v>44123</v>
          </cell>
          <cell r="D200">
            <v>1.0672782707009463</v>
          </cell>
        </row>
        <row r="201">
          <cell r="A201">
            <v>44124</v>
          </cell>
          <cell r="D201">
            <v>1.0660529225141484</v>
          </cell>
        </row>
        <row r="202">
          <cell r="A202">
            <v>44125</v>
          </cell>
          <cell r="D202">
            <v>1.0329685214706059</v>
          </cell>
        </row>
        <row r="203">
          <cell r="A203">
            <v>44126</v>
          </cell>
          <cell r="D203">
            <v>1.0290793728777254</v>
          </cell>
        </row>
        <row r="204">
          <cell r="A204">
            <v>44127</v>
          </cell>
          <cell r="D204">
            <v>1.0378699142177972</v>
          </cell>
        </row>
        <row r="205">
          <cell r="A205">
            <v>44128</v>
          </cell>
          <cell r="D205">
            <v>0.96189832663632913</v>
          </cell>
        </row>
        <row r="206">
          <cell r="A206">
            <v>44130</v>
          </cell>
          <cell r="D206">
            <v>1.0672782707009463</v>
          </cell>
        </row>
        <row r="207">
          <cell r="A207">
            <v>44131</v>
          </cell>
          <cell r="D207">
            <v>1.0660529225141484</v>
          </cell>
        </row>
        <row r="208">
          <cell r="A208">
            <v>44132</v>
          </cell>
          <cell r="D208">
            <v>1.0329685214706059</v>
          </cell>
        </row>
        <row r="209">
          <cell r="A209">
            <v>44133</v>
          </cell>
          <cell r="D209">
            <v>1.0290793728777254</v>
          </cell>
        </row>
        <row r="210">
          <cell r="A210">
            <v>44134</v>
          </cell>
          <cell r="D210">
            <v>1.0378699142177972</v>
          </cell>
        </row>
        <row r="211">
          <cell r="A211">
            <v>44135</v>
          </cell>
          <cell r="D211">
            <v>0.96189832663632913</v>
          </cell>
        </row>
        <row r="212">
          <cell r="A212">
            <v>44137</v>
          </cell>
          <cell r="D212">
            <v>1.2195131954321676</v>
          </cell>
        </row>
        <row r="213">
          <cell r="A213">
            <v>44138</v>
          </cell>
          <cell r="D213">
            <v>1.225931685934442</v>
          </cell>
        </row>
        <row r="214">
          <cell r="A214">
            <v>44139</v>
          </cell>
          <cell r="D214">
            <v>1.2559818914678185</v>
          </cell>
        </row>
        <row r="215">
          <cell r="A215">
            <v>44140</v>
          </cell>
          <cell r="D215">
            <v>1.2349175726376265</v>
          </cell>
        </row>
        <row r="216">
          <cell r="A216">
            <v>44141</v>
          </cell>
          <cell r="D216">
            <v>1.1887044410212495</v>
          </cell>
        </row>
        <row r="217">
          <cell r="A217">
            <v>44142</v>
          </cell>
          <cell r="D217">
            <v>1.0807571007557228</v>
          </cell>
        </row>
        <row r="218">
          <cell r="A218">
            <v>44144</v>
          </cell>
          <cell r="D218">
            <v>1.2195131954321676</v>
          </cell>
        </row>
        <row r="219">
          <cell r="A219">
            <v>44145</v>
          </cell>
          <cell r="D219">
            <v>1.225931685934442</v>
          </cell>
        </row>
        <row r="220">
          <cell r="A220">
            <v>44146</v>
          </cell>
          <cell r="D220">
            <v>1.2559818914678185</v>
          </cell>
        </row>
        <row r="221">
          <cell r="A221">
            <v>44147</v>
          </cell>
          <cell r="D221">
            <v>1.2349175726376265</v>
          </cell>
        </row>
        <row r="222">
          <cell r="A222">
            <v>44148</v>
          </cell>
          <cell r="D222">
            <v>1.1887044410212495</v>
          </cell>
        </row>
        <row r="223">
          <cell r="A223">
            <v>44149</v>
          </cell>
          <cell r="D223">
            <v>1.0807571007557228</v>
          </cell>
        </row>
        <row r="224">
          <cell r="A224">
            <v>44151</v>
          </cell>
          <cell r="D224">
            <v>1.2195131954321676</v>
          </cell>
        </row>
        <row r="225">
          <cell r="A225">
            <v>44152</v>
          </cell>
          <cell r="D225">
            <v>1.225931685934442</v>
          </cell>
        </row>
        <row r="226">
          <cell r="A226">
            <v>44153</v>
          </cell>
          <cell r="D226">
            <v>1.2559818914678185</v>
          </cell>
        </row>
        <row r="227">
          <cell r="A227">
            <v>44154</v>
          </cell>
          <cell r="D227">
            <v>1.2349175726376265</v>
          </cell>
        </row>
        <row r="228">
          <cell r="A228">
            <v>44155</v>
          </cell>
          <cell r="D228">
            <v>1.1887044410212495</v>
          </cell>
        </row>
        <row r="229">
          <cell r="A229">
            <v>44156</v>
          </cell>
          <cell r="D229">
            <v>1.0807571007557228</v>
          </cell>
        </row>
        <row r="230">
          <cell r="A230">
            <v>44158</v>
          </cell>
          <cell r="D230">
            <v>1.2195131954321676</v>
          </cell>
        </row>
        <row r="231">
          <cell r="A231">
            <v>44159</v>
          </cell>
          <cell r="D231">
            <v>1.225931685934442</v>
          </cell>
        </row>
        <row r="232">
          <cell r="A232">
            <v>44160</v>
          </cell>
          <cell r="D232">
            <v>1.2559818914678185</v>
          </cell>
        </row>
        <row r="233">
          <cell r="A233">
            <v>44161</v>
          </cell>
          <cell r="D233">
            <v>1.2349175726376265</v>
          </cell>
        </row>
        <row r="234">
          <cell r="A234">
            <v>44162</v>
          </cell>
          <cell r="D234">
            <v>1.1887044410212495</v>
          </cell>
        </row>
        <row r="235">
          <cell r="A235">
            <v>44163</v>
          </cell>
          <cell r="D235">
            <v>1.0807571007557228</v>
          </cell>
        </row>
        <row r="236">
          <cell r="A236">
            <v>44165</v>
          </cell>
          <cell r="D236">
            <v>1.2195131954321676</v>
          </cell>
        </row>
        <row r="237">
          <cell r="A237">
            <v>44166</v>
          </cell>
          <cell r="D237">
            <v>1.3689803046938307</v>
          </cell>
        </row>
        <row r="238">
          <cell r="A238">
            <v>44167</v>
          </cell>
          <cell r="D238">
            <v>1.3932208883891799</v>
          </cell>
        </row>
        <row r="239">
          <cell r="A239">
            <v>44168</v>
          </cell>
          <cell r="D239">
            <v>1.3821927547079993</v>
          </cell>
        </row>
        <row r="240">
          <cell r="A240">
            <v>44169</v>
          </cell>
          <cell r="D240">
            <v>1.4017983256967652</v>
          </cell>
        </row>
        <row r="241">
          <cell r="A241">
            <v>44170</v>
          </cell>
          <cell r="D241">
            <v>1.2804888552037759</v>
          </cell>
        </row>
        <row r="242">
          <cell r="A242">
            <v>44172</v>
          </cell>
          <cell r="D242">
            <v>1.3491083536644566</v>
          </cell>
        </row>
        <row r="243">
          <cell r="A243">
            <v>44173</v>
          </cell>
          <cell r="D243">
            <v>1.3689803046938307</v>
          </cell>
        </row>
        <row r="244">
          <cell r="A244">
            <v>44174</v>
          </cell>
          <cell r="D244">
            <v>1.3932208883891799</v>
          </cell>
        </row>
        <row r="245">
          <cell r="A245">
            <v>44175</v>
          </cell>
          <cell r="D245">
            <v>1.3821927547079993</v>
          </cell>
        </row>
        <row r="246">
          <cell r="A246">
            <v>44176</v>
          </cell>
          <cell r="D246">
            <v>1.4017983256967652</v>
          </cell>
        </row>
        <row r="247">
          <cell r="A247">
            <v>44177</v>
          </cell>
          <cell r="D247">
            <v>1.2804888552037759</v>
          </cell>
        </row>
        <row r="248">
          <cell r="A248">
            <v>44179</v>
          </cell>
          <cell r="D248">
            <v>1.3491083536644566</v>
          </cell>
        </row>
        <row r="249">
          <cell r="A249">
            <v>44180</v>
          </cell>
          <cell r="D249">
            <v>1.3689803046938307</v>
          </cell>
        </row>
        <row r="250">
          <cell r="A250">
            <v>44181</v>
          </cell>
          <cell r="D250">
            <v>1.3932208883891799</v>
          </cell>
        </row>
        <row r="251">
          <cell r="A251">
            <v>44182</v>
          </cell>
          <cell r="D251">
            <v>1.3821927547079993</v>
          </cell>
        </row>
        <row r="252">
          <cell r="A252">
            <v>44183</v>
          </cell>
          <cell r="D252">
            <v>1.4017983256967652</v>
          </cell>
        </row>
        <row r="253">
          <cell r="A253">
            <v>44184</v>
          </cell>
          <cell r="D253">
            <v>1.2804888552037759</v>
          </cell>
        </row>
        <row r="254">
          <cell r="A254">
            <v>44186</v>
          </cell>
          <cell r="D254">
            <v>1.3491083536644566</v>
          </cell>
        </row>
        <row r="255">
          <cell r="A255">
            <v>44187</v>
          </cell>
          <cell r="D255">
            <v>1.3689803046938307</v>
          </cell>
        </row>
        <row r="256">
          <cell r="A256">
            <v>44188</v>
          </cell>
          <cell r="D256">
            <v>1.3932208883891799</v>
          </cell>
        </row>
        <row r="257">
          <cell r="A257">
            <v>44189</v>
          </cell>
          <cell r="D257">
            <v>1.3821927547079993</v>
          </cell>
        </row>
        <row r="258">
          <cell r="A258">
            <v>44190</v>
          </cell>
          <cell r="D258">
            <v>1.4017983256967652</v>
          </cell>
        </row>
        <row r="259">
          <cell r="A259">
            <v>44191</v>
          </cell>
          <cell r="D259">
            <v>1.2804888552037759</v>
          </cell>
        </row>
        <row r="260">
          <cell r="A260">
            <v>44193</v>
          </cell>
          <cell r="D260">
            <v>1.3491083536644566</v>
          </cell>
        </row>
        <row r="261">
          <cell r="A261">
            <v>44194</v>
          </cell>
          <cell r="D261">
            <v>1.3689803046938307</v>
          </cell>
        </row>
        <row r="262">
          <cell r="A262">
            <v>44195</v>
          </cell>
          <cell r="D262">
            <v>1.3932208883891799</v>
          </cell>
        </row>
        <row r="263">
          <cell r="A263">
            <v>44196</v>
          </cell>
          <cell r="D263">
            <v>1.3821927547079993</v>
          </cell>
        </row>
        <row r="264">
          <cell r="A264">
            <v>44197</v>
          </cell>
          <cell r="D264">
            <v>1.2529451590048846</v>
          </cell>
        </row>
        <row r="265">
          <cell r="A265">
            <v>44198</v>
          </cell>
          <cell r="D265">
            <v>1.1346724209748291</v>
          </cell>
        </row>
        <row r="266">
          <cell r="A266">
            <v>44200</v>
          </cell>
          <cell r="D266">
            <v>1.2657263270485442</v>
          </cell>
        </row>
        <row r="267">
          <cell r="A267">
            <v>44201</v>
          </cell>
          <cell r="D267">
            <v>1.2523058469074246</v>
          </cell>
        </row>
        <row r="268">
          <cell r="A268">
            <v>44202</v>
          </cell>
          <cell r="D268">
            <v>1.2253481867978715</v>
          </cell>
        </row>
        <row r="269">
          <cell r="A269">
            <v>44203</v>
          </cell>
          <cell r="D269">
            <v>1.2177829936445976</v>
          </cell>
        </row>
        <row r="270">
          <cell r="A270">
            <v>44204</v>
          </cell>
          <cell r="D270">
            <v>1.2529451590048846</v>
          </cell>
        </row>
        <row r="271">
          <cell r="A271">
            <v>44205</v>
          </cell>
          <cell r="D271">
            <v>1.1346724209748291</v>
          </cell>
        </row>
        <row r="272">
          <cell r="A272">
            <v>44207</v>
          </cell>
          <cell r="D272">
            <v>1.2657263270485442</v>
          </cell>
        </row>
        <row r="273">
          <cell r="A273">
            <v>44208</v>
          </cell>
          <cell r="D273">
            <v>1.2523058469074246</v>
          </cell>
        </row>
        <row r="274">
          <cell r="A274">
            <v>44209</v>
          </cell>
          <cell r="D274">
            <v>1.2253481867978715</v>
          </cell>
        </row>
        <row r="275">
          <cell r="A275">
            <v>44210</v>
          </cell>
          <cell r="D275">
            <v>1.2177829936445976</v>
          </cell>
        </row>
        <row r="276">
          <cell r="A276">
            <v>44211</v>
          </cell>
          <cell r="D276">
            <v>1.2529451590048846</v>
          </cell>
        </row>
        <row r="277">
          <cell r="A277">
            <v>44212</v>
          </cell>
          <cell r="D277">
            <v>1.1346724209748291</v>
          </cell>
        </row>
        <row r="278">
          <cell r="A278">
            <v>44214</v>
          </cell>
          <cell r="D278">
            <v>1.2657263270485442</v>
          </cell>
        </row>
        <row r="279">
          <cell r="A279">
            <v>44215</v>
          </cell>
          <cell r="D279">
            <v>1.2523058469074246</v>
          </cell>
        </row>
        <row r="280">
          <cell r="A280">
            <v>44216</v>
          </cell>
          <cell r="D280">
            <v>1.2253481867978715</v>
          </cell>
        </row>
        <row r="281">
          <cell r="A281">
            <v>44217</v>
          </cell>
          <cell r="D281">
            <v>1.2177829936445976</v>
          </cell>
        </row>
        <row r="282">
          <cell r="A282">
            <v>44218</v>
          </cell>
          <cell r="D282">
            <v>1.2529451590048846</v>
          </cell>
        </row>
        <row r="283">
          <cell r="A283">
            <v>44219</v>
          </cell>
          <cell r="D283">
            <v>1.1346724209748291</v>
          </cell>
        </row>
        <row r="284">
          <cell r="A284">
            <v>44221</v>
          </cell>
          <cell r="D284">
            <v>1.2657263270485442</v>
          </cell>
        </row>
        <row r="285">
          <cell r="A285">
            <v>44222</v>
          </cell>
          <cell r="D285">
            <v>1.2523058469074246</v>
          </cell>
        </row>
        <row r="286">
          <cell r="A286">
            <v>44223</v>
          </cell>
          <cell r="D286">
            <v>1.2253481867978715</v>
          </cell>
        </row>
        <row r="287">
          <cell r="A287">
            <v>44224</v>
          </cell>
          <cell r="D287">
            <v>1.2177829936445976</v>
          </cell>
        </row>
        <row r="288">
          <cell r="A288">
            <v>44225</v>
          </cell>
          <cell r="D288">
            <v>1.2529451590048846</v>
          </cell>
        </row>
        <row r="289">
          <cell r="A289">
            <v>44226</v>
          </cell>
          <cell r="D289">
            <v>1.1346724209748291</v>
          </cell>
        </row>
        <row r="290">
          <cell r="A290">
            <v>44228</v>
          </cell>
          <cell r="D290">
            <v>1.2888328928567327</v>
          </cell>
        </row>
        <row r="291">
          <cell r="A291">
            <v>44229</v>
          </cell>
          <cell r="D291">
            <v>1.2737494401763876</v>
          </cell>
        </row>
        <row r="292">
          <cell r="A292">
            <v>44230</v>
          </cell>
          <cell r="D292">
            <v>1.2750973231818652</v>
          </cell>
        </row>
        <row r="293">
          <cell r="A293">
            <v>44231</v>
          </cell>
          <cell r="D293">
            <v>1.2548790780997003</v>
          </cell>
        </row>
        <row r="294">
          <cell r="A294">
            <v>44232</v>
          </cell>
          <cell r="D294">
            <v>1.2616184931270886</v>
          </cell>
        </row>
        <row r="295">
          <cell r="A295">
            <v>44233</v>
          </cell>
          <cell r="D295">
            <v>1.1268301925793227</v>
          </cell>
        </row>
        <row r="296">
          <cell r="A296">
            <v>44235</v>
          </cell>
          <cell r="D296">
            <v>1.2888328928567327</v>
          </cell>
        </row>
        <row r="297">
          <cell r="A297">
            <v>44236</v>
          </cell>
          <cell r="D297">
            <v>1.2737494401763876</v>
          </cell>
        </row>
        <row r="298">
          <cell r="A298">
            <v>44237</v>
          </cell>
          <cell r="D298">
            <v>1.2750973231818652</v>
          </cell>
        </row>
        <row r="299">
          <cell r="A299">
            <v>44238</v>
          </cell>
          <cell r="D299">
            <v>1.2548790780997003</v>
          </cell>
        </row>
        <row r="300">
          <cell r="A300">
            <v>44239</v>
          </cell>
          <cell r="D300">
            <v>1.2616184931270886</v>
          </cell>
        </row>
        <row r="301">
          <cell r="A301">
            <v>44240</v>
          </cell>
          <cell r="D301">
            <v>1.1268301925793227</v>
          </cell>
        </row>
        <row r="302">
          <cell r="A302">
            <v>44242</v>
          </cell>
          <cell r="D302">
            <v>1.2888328928567327</v>
          </cell>
        </row>
        <row r="303">
          <cell r="A303">
            <v>44243</v>
          </cell>
          <cell r="D303">
            <v>1.2737494401763876</v>
          </cell>
        </row>
        <row r="304">
          <cell r="A304">
            <v>44244</v>
          </cell>
          <cell r="D304">
            <v>1.2750973231818652</v>
          </cell>
        </row>
        <row r="305">
          <cell r="A305">
            <v>44245</v>
          </cell>
          <cell r="D305">
            <v>1.2548790780997003</v>
          </cell>
        </row>
        <row r="306">
          <cell r="A306">
            <v>44246</v>
          </cell>
          <cell r="D306">
            <v>1.2616184931270886</v>
          </cell>
        </row>
        <row r="307">
          <cell r="A307">
            <v>44247</v>
          </cell>
          <cell r="D307">
            <v>1.1268301925793227</v>
          </cell>
        </row>
        <row r="308">
          <cell r="A308">
            <v>44249</v>
          </cell>
          <cell r="D308">
            <v>1.2888328928567327</v>
          </cell>
        </row>
        <row r="309">
          <cell r="A309">
            <v>44250</v>
          </cell>
          <cell r="D309">
            <v>1.2737494401763876</v>
          </cell>
        </row>
        <row r="310">
          <cell r="A310">
            <v>44251</v>
          </cell>
          <cell r="D310">
            <v>1.2750973231818652</v>
          </cell>
        </row>
        <row r="311">
          <cell r="A311">
            <v>44252</v>
          </cell>
          <cell r="D311">
            <v>1.2548790780997003</v>
          </cell>
        </row>
        <row r="312">
          <cell r="A312">
            <v>44253</v>
          </cell>
          <cell r="D312">
            <v>1.2616184931270886</v>
          </cell>
        </row>
        <row r="313">
          <cell r="A313">
            <v>44254</v>
          </cell>
          <cell r="D313">
            <v>1.1268301925793227</v>
          </cell>
        </row>
        <row r="314">
          <cell r="A314">
            <v>44256</v>
          </cell>
          <cell r="D314">
            <v>1.1236442872936483</v>
          </cell>
        </row>
        <row r="315">
          <cell r="A315">
            <v>44257</v>
          </cell>
          <cell r="D315">
            <v>1.1322217246012334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AC18-F083-4BA7-9DC3-3F36332BD40B}">
  <sheetPr codeName="Hoja6"/>
  <dimension ref="A1:E391"/>
  <sheetViews>
    <sheetView tabSelected="1" zoomScaleNormal="100" workbookViewId="0">
      <selection activeCell="G305" sqref="G305"/>
    </sheetView>
  </sheetViews>
  <sheetFormatPr baseColWidth="10" defaultRowHeight="14" x14ac:dyDescent="0.2"/>
  <cols>
    <col min="2" max="2" width="15.19921875" bestFit="1" customWidth="1"/>
    <col min="3" max="3" width="15.19921875" customWidth="1"/>
    <col min="4" max="4" width="15" customWidth="1"/>
    <col min="6" max="6" width="11.796875" bestFit="1" customWidth="1"/>
    <col min="7" max="7" width="11.796875" customWidth="1"/>
  </cols>
  <sheetData>
    <row r="1" spans="1:5" ht="15" thickBot="1" x14ac:dyDescent="0.25">
      <c r="A1" s="2" t="s">
        <v>0</v>
      </c>
      <c r="B1" s="2" t="s">
        <v>2</v>
      </c>
      <c r="C1" s="2" t="s">
        <v>3</v>
      </c>
      <c r="D1" s="7" t="s">
        <v>18</v>
      </c>
      <c r="E1" s="7" t="s">
        <v>16</v>
      </c>
    </row>
    <row r="2" spans="1:5" ht="16" x14ac:dyDescent="0.2">
      <c r="A2" s="1">
        <v>43893</v>
      </c>
      <c r="B2" s="4">
        <f>ROUNDUP(([1]data_train_mod_est_multi!$H$5*[1]calc_pron!A3+[1]data_train_mod_est_multi!$I$5)*[1]calc_pron!D3,0)</f>
        <v>68</v>
      </c>
      <c r="C2" s="4">
        <f>MONTH(A2)</f>
        <v>3</v>
      </c>
      <c r="D2">
        <f>INDEX(Hoja1!$D$2:$D$13,MATCH('Demanda (5)'!C2,Hoja1!$A$2:$A$13,0))</f>
        <v>3.4459605155375579</v>
      </c>
      <c r="E2">
        <f>INDEX(Hoja1!$C$2:$C$13,MATCH('Demanda (5)'!C2,Hoja1!$A$2:$A$13,0))</f>
        <v>67.518518518518519</v>
      </c>
    </row>
    <row r="3" spans="1:5" ht="16" x14ac:dyDescent="0.2">
      <c r="A3" s="1">
        <v>43894</v>
      </c>
      <c r="B3" s="4">
        <f>ROUNDUP(([1]data_train_mod_est_multi!$H$5*[1]calc_pron!A4+[1]data_train_mod_est_multi!$I$5)*[1]calc_pron!D4,0)</f>
        <v>68</v>
      </c>
      <c r="C3" s="4">
        <f t="shared" ref="C3:C66" si="0">MONTH(A3)</f>
        <v>3</v>
      </c>
      <c r="D3">
        <f>INDEX(Hoja1!$D$2:$D$13,MATCH('Demanda (5)'!C3,Hoja1!$A$2:$A$13,0))</f>
        <v>3.4459605155375579</v>
      </c>
      <c r="E3">
        <f>INDEX(Hoja1!$C$2:$C$13,MATCH('Demanda (5)'!C3,Hoja1!$A$2:$A$13,0))</f>
        <v>67.518518518518519</v>
      </c>
    </row>
    <row r="4" spans="1:5" ht="16" x14ac:dyDescent="0.2">
      <c r="A4" s="1">
        <v>43895</v>
      </c>
      <c r="B4" s="4">
        <f>ROUNDUP(([1]data_train_mod_est_multi!$H$5*[1]calc_pron!A5+[1]data_train_mod_est_multi!$I$5)*[1]calc_pron!D5,0)</f>
        <v>70</v>
      </c>
      <c r="C4" s="4">
        <f t="shared" si="0"/>
        <v>3</v>
      </c>
      <c r="D4">
        <f>INDEX(Hoja1!$D$2:$D$13,MATCH('Demanda (5)'!C4,Hoja1!$A$2:$A$13,0))</f>
        <v>3.4459605155375579</v>
      </c>
      <c r="E4">
        <f>INDEX(Hoja1!$C$2:$C$13,MATCH('Demanda (5)'!C4,Hoja1!$A$2:$A$13,0))</f>
        <v>67.518518518518519</v>
      </c>
    </row>
    <row r="5" spans="1:5" ht="16" x14ac:dyDescent="0.2">
      <c r="A5" s="1">
        <v>43896</v>
      </c>
      <c r="B5" s="4">
        <f>ROUNDUP(([1]data_train_mod_est_multi!$H$5*[1]calc_pron!A6+[1]data_train_mod_est_multi!$I$5)*[1]calc_pron!D6,0)</f>
        <v>68</v>
      </c>
      <c r="C5" s="4">
        <f t="shared" si="0"/>
        <v>3</v>
      </c>
      <c r="D5">
        <f>INDEX(Hoja1!$D$2:$D$13,MATCH('Demanda (5)'!C5,Hoja1!$A$2:$A$13,0))</f>
        <v>3.4459605155375579</v>
      </c>
      <c r="E5">
        <f>INDEX(Hoja1!$C$2:$C$13,MATCH('Demanda (5)'!C5,Hoja1!$A$2:$A$13,0))</f>
        <v>67.518518518518519</v>
      </c>
    </row>
    <row r="6" spans="1:5" ht="16" x14ac:dyDescent="0.2">
      <c r="A6" s="1">
        <v>43897</v>
      </c>
      <c r="B6" s="4">
        <f>ROUNDUP(([1]data_train_mod_est_multi!$H$5*[1]calc_pron!A7+[1]data_train_mod_est_multi!$I$5)*[1]calc_pron!D7,0)</f>
        <v>60</v>
      </c>
      <c r="C6" s="4">
        <f t="shared" si="0"/>
        <v>3</v>
      </c>
      <c r="D6">
        <f>INDEX(Hoja1!$D$2:$D$13,MATCH('Demanda (5)'!C6,Hoja1!$A$2:$A$13,0))</f>
        <v>3.4459605155375579</v>
      </c>
      <c r="E6">
        <f>INDEX(Hoja1!$C$2:$C$13,MATCH('Demanda (5)'!C6,Hoja1!$A$2:$A$13,0))</f>
        <v>67.518518518518519</v>
      </c>
    </row>
    <row r="7" spans="1:5" ht="16" x14ac:dyDescent="0.2">
      <c r="A7" s="1">
        <v>43899</v>
      </c>
      <c r="B7" s="4">
        <f>ROUNDUP(([1]data_train_mod_est_multi!$H$5*[1]calc_pron!A8+[1]data_train_mod_est_multi!$I$5)*[1]calc_pron!D8,0)</f>
        <v>68</v>
      </c>
      <c r="C7" s="4">
        <f t="shared" si="0"/>
        <v>3</v>
      </c>
      <c r="D7">
        <f>INDEX(Hoja1!$D$2:$D$13,MATCH('Demanda (5)'!C7,Hoja1!$A$2:$A$13,0))</f>
        <v>3.4459605155375579</v>
      </c>
      <c r="E7">
        <f>INDEX(Hoja1!$C$2:$C$13,MATCH('Demanda (5)'!C7,Hoja1!$A$2:$A$13,0))</f>
        <v>67.518518518518519</v>
      </c>
    </row>
    <row r="8" spans="1:5" ht="16" x14ac:dyDescent="0.2">
      <c r="A8" s="1">
        <v>43900</v>
      </c>
      <c r="B8" s="4">
        <f>ROUNDUP(([1]data_train_mod_est_multi!$H$5*[1]calc_pron!A9+[1]data_train_mod_est_multi!$I$5)*[1]calc_pron!D9,0)</f>
        <v>68</v>
      </c>
      <c r="C8" s="4">
        <f t="shared" si="0"/>
        <v>3</v>
      </c>
      <c r="D8">
        <f>INDEX(Hoja1!$D$2:$D$13,MATCH('Demanda (5)'!C8,Hoja1!$A$2:$A$13,0))</f>
        <v>3.4459605155375579</v>
      </c>
      <c r="E8">
        <f>INDEX(Hoja1!$C$2:$C$13,MATCH('Demanda (5)'!C8,Hoja1!$A$2:$A$13,0))</f>
        <v>67.518518518518519</v>
      </c>
    </row>
    <row r="9" spans="1:5" ht="16" x14ac:dyDescent="0.2">
      <c r="A9" s="1">
        <v>43901</v>
      </c>
      <c r="B9" s="4">
        <f>ROUNDUP(([1]data_train_mod_est_multi!$H$5*[1]calc_pron!A10+[1]data_train_mod_est_multi!$I$5)*[1]calc_pron!D10,0)</f>
        <v>68</v>
      </c>
      <c r="C9" s="4">
        <f t="shared" si="0"/>
        <v>3</v>
      </c>
      <c r="D9">
        <f>INDEX(Hoja1!$D$2:$D$13,MATCH('Demanda (5)'!C9,Hoja1!$A$2:$A$13,0))</f>
        <v>3.4459605155375579</v>
      </c>
      <c r="E9">
        <f>INDEX(Hoja1!$C$2:$C$13,MATCH('Demanda (5)'!C9,Hoja1!$A$2:$A$13,0))</f>
        <v>67.518518518518519</v>
      </c>
    </row>
    <row r="10" spans="1:5" ht="16" x14ac:dyDescent="0.2">
      <c r="A10" s="1">
        <v>43902</v>
      </c>
      <c r="B10" s="4">
        <f>ROUNDUP(([1]data_train_mod_est_multi!$H$5*[1]calc_pron!A11+[1]data_train_mod_est_multi!$I$5)*[1]calc_pron!D11,0)</f>
        <v>70</v>
      </c>
      <c r="C10" s="4">
        <f t="shared" si="0"/>
        <v>3</v>
      </c>
      <c r="D10">
        <f>INDEX(Hoja1!$D$2:$D$13,MATCH('Demanda (5)'!C10,Hoja1!$A$2:$A$13,0))</f>
        <v>3.4459605155375579</v>
      </c>
      <c r="E10">
        <f>INDEX(Hoja1!$C$2:$C$13,MATCH('Demanda (5)'!C10,Hoja1!$A$2:$A$13,0))</f>
        <v>67.518518518518519</v>
      </c>
    </row>
    <row r="11" spans="1:5" ht="16" x14ac:dyDescent="0.2">
      <c r="A11" s="1">
        <v>43903</v>
      </c>
      <c r="B11" s="4">
        <f>ROUNDUP(([1]data_train_mod_est_multi!$H$5*[1]calc_pron!A12+[1]data_train_mod_est_multi!$I$5)*[1]calc_pron!D12,0)</f>
        <v>68</v>
      </c>
      <c r="C11" s="4">
        <f t="shared" si="0"/>
        <v>3</v>
      </c>
      <c r="D11">
        <f>INDEX(Hoja1!$D$2:$D$13,MATCH('Demanda (5)'!C11,Hoja1!$A$2:$A$13,0))</f>
        <v>3.4459605155375579</v>
      </c>
      <c r="E11">
        <f>INDEX(Hoja1!$C$2:$C$13,MATCH('Demanda (5)'!C11,Hoja1!$A$2:$A$13,0))</f>
        <v>67.518518518518519</v>
      </c>
    </row>
    <row r="12" spans="1:5" ht="16" x14ac:dyDescent="0.2">
      <c r="A12" s="1">
        <v>43904</v>
      </c>
      <c r="B12" s="4">
        <f>ROUNDUP(([1]data_train_mod_est_multi!$H$5*[1]calc_pron!A13+[1]data_train_mod_est_multi!$I$5)*[1]calc_pron!D13,0)</f>
        <v>60</v>
      </c>
      <c r="C12" s="4">
        <f t="shared" si="0"/>
        <v>3</v>
      </c>
      <c r="D12">
        <f>INDEX(Hoja1!$D$2:$D$13,MATCH('Demanda (5)'!C12,Hoja1!$A$2:$A$13,0))</f>
        <v>3.4459605155375579</v>
      </c>
      <c r="E12">
        <f>INDEX(Hoja1!$C$2:$C$13,MATCH('Demanda (5)'!C12,Hoja1!$A$2:$A$13,0))</f>
        <v>67.518518518518519</v>
      </c>
    </row>
    <row r="13" spans="1:5" ht="16" x14ac:dyDescent="0.2">
      <c r="A13" s="1">
        <v>43906</v>
      </c>
      <c r="B13" s="4">
        <f>ROUNDUP(([1]data_train_mod_est_multi!$H$5*[1]calc_pron!A14+[1]data_train_mod_est_multi!$I$5)*[1]calc_pron!D14,0)</f>
        <v>68</v>
      </c>
      <c r="C13" s="4">
        <f t="shared" si="0"/>
        <v>3</v>
      </c>
      <c r="D13">
        <f>INDEX(Hoja1!$D$2:$D$13,MATCH('Demanda (5)'!C13,Hoja1!$A$2:$A$13,0))</f>
        <v>3.4459605155375579</v>
      </c>
      <c r="E13">
        <f>INDEX(Hoja1!$C$2:$C$13,MATCH('Demanda (5)'!C13,Hoja1!$A$2:$A$13,0))</f>
        <v>67.518518518518519</v>
      </c>
    </row>
    <row r="14" spans="1:5" ht="16" x14ac:dyDescent="0.2">
      <c r="A14" s="1">
        <v>43907</v>
      </c>
      <c r="B14" s="4">
        <f>ROUNDUP(([1]data_train_mod_est_multi!$H$5*[1]calc_pron!A15+[1]data_train_mod_est_multi!$I$5)*[1]calc_pron!D15,0)</f>
        <v>68</v>
      </c>
      <c r="C14" s="4">
        <f t="shared" si="0"/>
        <v>3</v>
      </c>
      <c r="D14">
        <f>INDEX(Hoja1!$D$2:$D$13,MATCH('Demanda (5)'!C14,Hoja1!$A$2:$A$13,0))</f>
        <v>3.4459605155375579</v>
      </c>
      <c r="E14">
        <f>INDEX(Hoja1!$C$2:$C$13,MATCH('Demanda (5)'!C14,Hoja1!$A$2:$A$13,0))</f>
        <v>67.518518518518519</v>
      </c>
    </row>
    <row r="15" spans="1:5" ht="16" x14ac:dyDescent="0.2">
      <c r="A15" s="1">
        <v>43908</v>
      </c>
      <c r="B15" s="4">
        <f>ROUNDUP(([1]data_train_mod_est_multi!$H$5*[1]calc_pron!A16+[1]data_train_mod_est_multi!$I$5)*[1]calc_pron!D16,0)</f>
        <v>69</v>
      </c>
      <c r="C15" s="4">
        <f t="shared" si="0"/>
        <v>3</v>
      </c>
      <c r="D15">
        <f>INDEX(Hoja1!$D$2:$D$13,MATCH('Demanda (5)'!C15,Hoja1!$A$2:$A$13,0))</f>
        <v>3.4459605155375579</v>
      </c>
      <c r="E15">
        <f>INDEX(Hoja1!$C$2:$C$13,MATCH('Demanda (5)'!C15,Hoja1!$A$2:$A$13,0))</f>
        <v>67.518518518518519</v>
      </c>
    </row>
    <row r="16" spans="1:5" ht="16" x14ac:dyDescent="0.2">
      <c r="A16" s="1">
        <v>43909</v>
      </c>
      <c r="B16" s="4">
        <f>ROUNDUP(([1]data_train_mod_est_multi!$H$5*[1]calc_pron!A17+[1]data_train_mod_est_multi!$I$5)*[1]calc_pron!D17,0)</f>
        <v>70</v>
      </c>
      <c r="C16" s="4">
        <f t="shared" si="0"/>
        <v>3</v>
      </c>
      <c r="D16">
        <f>INDEX(Hoja1!$D$2:$D$13,MATCH('Demanda (5)'!C16,Hoja1!$A$2:$A$13,0))</f>
        <v>3.4459605155375579</v>
      </c>
      <c r="E16">
        <f>INDEX(Hoja1!$C$2:$C$13,MATCH('Demanda (5)'!C16,Hoja1!$A$2:$A$13,0))</f>
        <v>67.518518518518519</v>
      </c>
    </row>
    <row r="17" spans="1:5" ht="16" x14ac:dyDescent="0.2">
      <c r="A17" s="1">
        <v>43910</v>
      </c>
      <c r="B17" s="4">
        <f>ROUNDUP(([1]data_train_mod_est_multi!$H$5*[1]calc_pron!A18+[1]data_train_mod_est_multi!$I$5)*[1]calc_pron!D18,0)</f>
        <v>68</v>
      </c>
      <c r="C17" s="4">
        <f t="shared" si="0"/>
        <v>3</v>
      </c>
      <c r="D17">
        <f>INDEX(Hoja1!$D$2:$D$13,MATCH('Demanda (5)'!C17,Hoja1!$A$2:$A$13,0))</f>
        <v>3.4459605155375579</v>
      </c>
      <c r="E17">
        <f>INDEX(Hoja1!$C$2:$C$13,MATCH('Demanda (5)'!C17,Hoja1!$A$2:$A$13,0))</f>
        <v>67.518518518518519</v>
      </c>
    </row>
    <row r="18" spans="1:5" ht="16" x14ac:dyDescent="0.2">
      <c r="A18" s="1">
        <v>43911</v>
      </c>
      <c r="B18" s="4">
        <f>ROUNDUP(([1]data_train_mod_est_multi!$H$5*[1]calc_pron!A19+[1]data_train_mod_est_multi!$I$5)*[1]calc_pron!D19,0)</f>
        <v>60</v>
      </c>
      <c r="C18" s="4">
        <f t="shared" si="0"/>
        <v>3</v>
      </c>
      <c r="D18">
        <f>INDEX(Hoja1!$D$2:$D$13,MATCH('Demanda (5)'!C18,Hoja1!$A$2:$A$13,0))</f>
        <v>3.4459605155375579</v>
      </c>
      <c r="E18">
        <f>INDEX(Hoja1!$C$2:$C$13,MATCH('Demanda (5)'!C18,Hoja1!$A$2:$A$13,0))</f>
        <v>67.518518518518519</v>
      </c>
    </row>
    <row r="19" spans="1:5" ht="16" x14ac:dyDescent="0.2">
      <c r="A19" s="1">
        <v>43913</v>
      </c>
      <c r="B19" s="4">
        <f>ROUNDUP(([1]data_train_mod_est_multi!$H$5*[1]calc_pron!A20+[1]data_train_mod_est_multi!$I$5)*[1]calc_pron!D20,0)</f>
        <v>68</v>
      </c>
      <c r="C19" s="4">
        <f t="shared" si="0"/>
        <v>3</v>
      </c>
      <c r="D19">
        <f>INDEX(Hoja1!$D$2:$D$13,MATCH('Demanda (5)'!C19,Hoja1!$A$2:$A$13,0))</f>
        <v>3.4459605155375579</v>
      </c>
      <c r="E19">
        <f>INDEX(Hoja1!$C$2:$C$13,MATCH('Demanda (5)'!C19,Hoja1!$A$2:$A$13,0))</f>
        <v>67.518518518518519</v>
      </c>
    </row>
    <row r="20" spans="1:5" ht="16" x14ac:dyDescent="0.2">
      <c r="A20" s="1">
        <v>43914</v>
      </c>
      <c r="B20" s="4">
        <f>ROUNDUP(([1]data_train_mod_est_multi!$H$5*[1]calc_pron!A21+[1]data_train_mod_est_multi!$I$5)*[1]calc_pron!D21,0)</f>
        <v>68</v>
      </c>
      <c r="C20" s="4">
        <f t="shared" si="0"/>
        <v>3</v>
      </c>
      <c r="D20">
        <f>INDEX(Hoja1!$D$2:$D$13,MATCH('Demanda (5)'!C20,Hoja1!$A$2:$A$13,0))</f>
        <v>3.4459605155375579</v>
      </c>
      <c r="E20">
        <f>INDEX(Hoja1!$C$2:$C$13,MATCH('Demanda (5)'!C20,Hoja1!$A$2:$A$13,0))</f>
        <v>67.518518518518519</v>
      </c>
    </row>
    <row r="21" spans="1:5" ht="16" x14ac:dyDescent="0.2">
      <c r="A21" s="1">
        <v>43915</v>
      </c>
      <c r="B21" s="4">
        <f>ROUNDUP(([1]data_train_mod_est_multi!$H$5*[1]calc_pron!A22+[1]data_train_mod_est_multi!$I$5)*[1]calc_pron!D22,0)</f>
        <v>69</v>
      </c>
      <c r="C21" s="4">
        <f t="shared" si="0"/>
        <v>3</v>
      </c>
      <c r="D21">
        <f>INDEX(Hoja1!$D$2:$D$13,MATCH('Demanda (5)'!C21,Hoja1!$A$2:$A$13,0))</f>
        <v>3.4459605155375579</v>
      </c>
      <c r="E21">
        <f>INDEX(Hoja1!$C$2:$C$13,MATCH('Demanda (5)'!C21,Hoja1!$A$2:$A$13,0))</f>
        <v>67.518518518518519</v>
      </c>
    </row>
    <row r="22" spans="1:5" ht="16" x14ac:dyDescent="0.2">
      <c r="A22" s="1">
        <v>43916</v>
      </c>
      <c r="B22" s="4">
        <f>ROUNDUP(([1]data_train_mod_est_multi!$H$5*[1]calc_pron!A23+[1]data_train_mod_est_multi!$I$5)*[1]calc_pron!D23,0)</f>
        <v>70</v>
      </c>
      <c r="C22" s="4">
        <f t="shared" si="0"/>
        <v>3</v>
      </c>
      <c r="D22">
        <f>INDEX(Hoja1!$D$2:$D$13,MATCH('Demanda (5)'!C22,Hoja1!$A$2:$A$13,0))</f>
        <v>3.4459605155375579</v>
      </c>
      <c r="E22">
        <f>INDEX(Hoja1!$C$2:$C$13,MATCH('Demanda (5)'!C22,Hoja1!$A$2:$A$13,0))</f>
        <v>67.518518518518519</v>
      </c>
    </row>
    <row r="23" spans="1:5" ht="16" x14ac:dyDescent="0.2">
      <c r="A23" s="1">
        <v>43917</v>
      </c>
      <c r="B23" s="4">
        <f>ROUNDUP(([1]data_train_mod_est_multi!$H$5*[1]calc_pron!A24+[1]data_train_mod_est_multi!$I$5)*[1]calc_pron!D24,0)</f>
        <v>68</v>
      </c>
      <c r="C23" s="4">
        <f t="shared" si="0"/>
        <v>3</v>
      </c>
      <c r="D23">
        <f>INDEX(Hoja1!$D$2:$D$13,MATCH('Demanda (5)'!C23,Hoja1!$A$2:$A$13,0))</f>
        <v>3.4459605155375579</v>
      </c>
      <c r="E23">
        <f>INDEX(Hoja1!$C$2:$C$13,MATCH('Demanda (5)'!C23,Hoja1!$A$2:$A$13,0))</f>
        <v>67.518518518518519</v>
      </c>
    </row>
    <row r="24" spans="1:5" ht="16" x14ac:dyDescent="0.2">
      <c r="A24" s="1">
        <v>43918</v>
      </c>
      <c r="B24" s="4">
        <f>ROUNDUP(([1]data_train_mod_est_multi!$H$5*[1]calc_pron!A25+[1]data_train_mod_est_multi!$I$5)*[1]calc_pron!D25,0)</f>
        <v>60</v>
      </c>
      <c r="C24" s="4">
        <f t="shared" si="0"/>
        <v>3</v>
      </c>
      <c r="D24">
        <f>INDEX(Hoja1!$D$2:$D$13,MATCH('Demanda (5)'!C24,Hoja1!$A$2:$A$13,0))</f>
        <v>3.4459605155375579</v>
      </c>
      <c r="E24">
        <f>INDEX(Hoja1!$C$2:$C$13,MATCH('Demanda (5)'!C24,Hoja1!$A$2:$A$13,0))</f>
        <v>67.518518518518519</v>
      </c>
    </row>
    <row r="25" spans="1:5" ht="16" x14ac:dyDescent="0.2">
      <c r="A25" s="1">
        <v>43920</v>
      </c>
      <c r="B25" s="4">
        <f>ROUNDUP(([1]data_train_mod_est_multi!$H$5*[1]calc_pron!A26+[1]data_train_mod_est_multi!$I$5)*[1]calc_pron!D26,0)</f>
        <v>68</v>
      </c>
      <c r="C25" s="4">
        <f t="shared" si="0"/>
        <v>3</v>
      </c>
      <c r="D25">
        <f>INDEX(Hoja1!$D$2:$D$13,MATCH('Demanda (5)'!C25,Hoja1!$A$2:$A$13,0))</f>
        <v>3.4459605155375579</v>
      </c>
      <c r="E25">
        <f>INDEX(Hoja1!$C$2:$C$13,MATCH('Demanda (5)'!C25,Hoja1!$A$2:$A$13,0))</f>
        <v>67.518518518518519</v>
      </c>
    </row>
    <row r="26" spans="1:5" ht="16" x14ac:dyDescent="0.2">
      <c r="A26" s="1">
        <v>43921</v>
      </c>
      <c r="B26" s="4">
        <f>ROUNDUP(([1]data_train_mod_est_multi!$H$5*[1]calc_pron!A27+[1]data_train_mod_est_multi!$I$5)*[1]calc_pron!D27,0)</f>
        <v>68</v>
      </c>
      <c r="C26" s="4">
        <f t="shared" si="0"/>
        <v>3</v>
      </c>
      <c r="D26">
        <f>INDEX(Hoja1!$D$2:$D$13,MATCH('Demanda (5)'!C26,Hoja1!$A$2:$A$13,0))</f>
        <v>3.4459605155375579</v>
      </c>
      <c r="E26">
        <f>INDEX(Hoja1!$C$2:$C$13,MATCH('Demanda (5)'!C26,Hoja1!$A$2:$A$13,0))</f>
        <v>67.518518518518519</v>
      </c>
    </row>
    <row r="27" spans="1:5" ht="16" x14ac:dyDescent="0.2">
      <c r="A27" s="1">
        <v>43922</v>
      </c>
      <c r="B27" s="4">
        <f>ROUNDUP(([1]data_train_mod_est_multi!$H$5*[1]calc_pron!A28+[1]data_train_mod_est_multi!$I$5)*[1]calc_pron!D28,0)</f>
        <v>60</v>
      </c>
      <c r="C27" s="4">
        <f t="shared" si="0"/>
        <v>4</v>
      </c>
      <c r="D27">
        <f>INDEX(Hoja1!$D$2:$D$13,MATCH('Demanda (5)'!C27,Hoja1!$A$2:$A$13,0))</f>
        <v>1.5216387926786752</v>
      </c>
      <c r="E27">
        <f>INDEX(Hoja1!$C$2:$C$13,MATCH('Demanda (5)'!C27,Hoja1!$A$2:$A$13,0))</f>
        <v>58.346153846153847</v>
      </c>
    </row>
    <row r="28" spans="1:5" ht="16" x14ac:dyDescent="0.2">
      <c r="A28" s="1">
        <v>43923</v>
      </c>
      <c r="B28" s="4">
        <f>ROUNDUP(([1]data_train_mod_est_multi!$H$5*[1]calc_pron!A29+[1]data_train_mod_est_multi!$I$5)*[1]calc_pron!D29,0)</f>
        <v>57</v>
      </c>
      <c r="C28" s="4">
        <f t="shared" si="0"/>
        <v>4</v>
      </c>
      <c r="D28">
        <f>INDEX(Hoja1!$D$2:$D$13,MATCH('Demanda (5)'!C28,Hoja1!$A$2:$A$13,0))</f>
        <v>1.5216387926786752</v>
      </c>
      <c r="E28">
        <f>INDEX(Hoja1!$C$2:$C$13,MATCH('Demanda (5)'!C28,Hoja1!$A$2:$A$13,0))</f>
        <v>58.346153846153847</v>
      </c>
    </row>
    <row r="29" spans="1:5" ht="16" x14ac:dyDescent="0.2">
      <c r="A29" s="1">
        <v>43924</v>
      </c>
      <c r="B29" s="4">
        <f>ROUNDUP(([1]data_train_mod_est_multi!$H$5*[1]calc_pron!A30+[1]data_train_mod_est_multi!$I$5)*[1]calc_pron!D30,0)</f>
        <v>59</v>
      </c>
      <c r="C29" s="4">
        <f t="shared" si="0"/>
        <v>4</v>
      </c>
      <c r="D29">
        <f>INDEX(Hoja1!$D$2:$D$13,MATCH('Demanda (5)'!C29,Hoja1!$A$2:$A$13,0))</f>
        <v>1.5216387926786752</v>
      </c>
      <c r="E29">
        <f>INDEX(Hoja1!$C$2:$C$13,MATCH('Demanda (5)'!C29,Hoja1!$A$2:$A$13,0))</f>
        <v>58.346153846153847</v>
      </c>
    </row>
    <row r="30" spans="1:5" ht="16" x14ac:dyDescent="0.2">
      <c r="A30" s="1">
        <v>43925</v>
      </c>
      <c r="B30" s="4">
        <f>ROUNDUP(([1]data_train_mod_est_multi!$H$5*[1]calc_pron!A31+[1]data_train_mod_est_multi!$I$5)*[1]calc_pron!D31,0)</f>
        <v>56</v>
      </c>
      <c r="C30" s="4">
        <f t="shared" si="0"/>
        <v>4</v>
      </c>
      <c r="D30">
        <f>INDEX(Hoja1!$D$2:$D$13,MATCH('Demanda (5)'!C30,Hoja1!$A$2:$A$13,0))</f>
        <v>1.5216387926786752</v>
      </c>
      <c r="E30">
        <f>INDEX(Hoja1!$C$2:$C$13,MATCH('Demanda (5)'!C30,Hoja1!$A$2:$A$13,0))</f>
        <v>58.346153846153847</v>
      </c>
    </row>
    <row r="31" spans="1:5" ht="16" x14ac:dyDescent="0.2">
      <c r="A31" s="1">
        <v>43927</v>
      </c>
      <c r="B31" s="4">
        <f>ROUNDUP(([1]data_train_mod_est_multi!$H$5*[1]calc_pron!A32+[1]data_train_mod_est_multi!$I$5)*[1]calc_pron!D32,0)</f>
        <v>60</v>
      </c>
      <c r="C31" s="4">
        <f t="shared" si="0"/>
        <v>4</v>
      </c>
      <c r="D31">
        <f>INDEX(Hoja1!$D$2:$D$13,MATCH('Demanda (5)'!C31,Hoja1!$A$2:$A$13,0))</f>
        <v>1.5216387926786752</v>
      </c>
      <c r="E31">
        <f>INDEX(Hoja1!$C$2:$C$13,MATCH('Demanda (5)'!C31,Hoja1!$A$2:$A$13,0))</f>
        <v>58.346153846153847</v>
      </c>
    </row>
    <row r="32" spans="1:5" ht="16" x14ac:dyDescent="0.2">
      <c r="A32" s="1">
        <v>43928</v>
      </c>
      <c r="B32" s="4">
        <f>ROUNDUP(([1]data_train_mod_est_multi!$H$5*[1]calc_pron!A33+[1]data_train_mod_est_multi!$I$5)*[1]calc_pron!D33,0)</f>
        <v>58</v>
      </c>
      <c r="C32" s="4">
        <f t="shared" si="0"/>
        <v>4</v>
      </c>
      <c r="D32">
        <f>INDEX(Hoja1!$D$2:$D$13,MATCH('Demanda (5)'!C32,Hoja1!$A$2:$A$13,0))</f>
        <v>1.5216387926786752</v>
      </c>
      <c r="E32">
        <f>INDEX(Hoja1!$C$2:$C$13,MATCH('Demanda (5)'!C32,Hoja1!$A$2:$A$13,0))</f>
        <v>58.346153846153847</v>
      </c>
    </row>
    <row r="33" spans="1:5" ht="16" x14ac:dyDescent="0.2">
      <c r="A33" s="1">
        <v>43929</v>
      </c>
      <c r="B33" s="4">
        <f>ROUNDUP(([1]data_train_mod_est_multi!$H$5*[1]calc_pron!A34+[1]data_train_mod_est_multi!$I$5)*[1]calc_pron!D34,0)</f>
        <v>60</v>
      </c>
      <c r="C33" s="4">
        <f t="shared" si="0"/>
        <v>4</v>
      </c>
      <c r="D33">
        <f>INDEX(Hoja1!$D$2:$D$13,MATCH('Demanda (5)'!C33,Hoja1!$A$2:$A$13,0))</f>
        <v>1.5216387926786752</v>
      </c>
      <c r="E33">
        <f>INDEX(Hoja1!$C$2:$C$13,MATCH('Demanda (5)'!C33,Hoja1!$A$2:$A$13,0))</f>
        <v>58.346153846153847</v>
      </c>
    </row>
    <row r="34" spans="1:5" ht="16" x14ac:dyDescent="0.2">
      <c r="A34" s="1">
        <v>43930</v>
      </c>
      <c r="B34" s="4">
        <f>ROUNDUP(([1]data_train_mod_est_multi!$H$5*[1]calc_pron!A35+[1]data_train_mod_est_multi!$I$5)*[1]calc_pron!D35,0)</f>
        <v>57</v>
      </c>
      <c r="C34" s="4">
        <f t="shared" si="0"/>
        <v>4</v>
      </c>
      <c r="D34">
        <f>INDEX(Hoja1!$D$2:$D$13,MATCH('Demanda (5)'!C34,Hoja1!$A$2:$A$13,0))</f>
        <v>1.5216387926786752</v>
      </c>
      <c r="E34">
        <f>INDEX(Hoja1!$C$2:$C$13,MATCH('Demanda (5)'!C34,Hoja1!$A$2:$A$13,0))</f>
        <v>58.346153846153847</v>
      </c>
    </row>
    <row r="35" spans="1:5" ht="16" x14ac:dyDescent="0.2">
      <c r="A35" s="1">
        <v>43931</v>
      </c>
      <c r="B35" s="4">
        <f>ROUNDUP(([1]data_train_mod_est_multi!$H$5*[1]calc_pron!A36+[1]data_train_mod_est_multi!$I$5)*[1]calc_pron!D36,0)</f>
        <v>59</v>
      </c>
      <c r="C35" s="4">
        <f t="shared" si="0"/>
        <v>4</v>
      </c>
      <c r="D35">
        <f>INDEX(Hoja1!$D$2:$D$13,MATCH('Demanda (5)'!C35,Hoja1!$A$2:$A$13,0))</f>
        <v>1.5216387926786752</v>
      </c>
      <c r="E35">
        <f>INDEX(Hoja1!$C$2:$C$13,MATCH('Demanda (5)'!C35,Hoja1!$A$2:$A$13,0))</f>
        <v>58.346153846153847</v>
      </c>
    </row>
    <row r="36" spans="1:5" ht="16" x14ac:dyDescent="0.2">
      <c r="A36" s="1">
        <v>43932</v>
      </c>
      <c r="B36" s="4">
        <f>ROUNDUP(([1]data_train_mod_est_multi!$H$5*[1]calc_pron!A37+[1]data_train_mod_est_multi!$I$5)*[1]calc_pron!D37,0)</f>
        <v>56</v>
      </c>
      <c r="C36" s="4">
        <f t="shared" si="0"/>
        <v>4</v>
      </c>
      <c r="D36">
        <f>INDEX(Hoja1!$D$2:$D$13,MATCH('Demanda (5)'!C36,Hoja1!$A$2:$A$13,0))</f>
        <v>1.5216387926786752</v>
      </c>
      <c r="E36">
        <f>INDEX(Hoja1!$C$2:$C$13,MATCH('Demanda (5)'!C36,Hoja1!$A$2:$A$13,0))</f>
        <v>58.346153846153847</v>
      </c>
    </row>
    <row r="37" spans="1:5" ht="16" x14ac:dyDescent="0.2">
      <c r="A37" s="1">
        <v>43934</v>
      </c>
      <c r="B37" s="4">
        <f>ROUNDUP(([1]data_train_mod_est_multi!$H$5*[1]calc_pron!A38+[1]data_train_mod_est_multi!$I$5)*[1]calc_pron!D38,0)</f>
        <v>60</v>
      </c>
      <c r="C37" s="4">
        <f t="shared" si="0"/>
        <v>4</v>
      </c>
      <c r="D37">
        <f>INDEX(Hoja1!$D$2:$D$13,MATCH('Demanda (5)'!C37,Hoja1!$A$2:$A$13,0))</f>
        <v>1.5216387926786752</v>
      </c>
      <c r="E37">
        <f>INDEX(Hoja1!$C$2:$C$13,MATCH('Demanda (5)'!C37,Hoja1!$A$2:$A$13,0))</f>
        <v>58.346153846153847</v>
      </c>
    </row>
    <row r="38" spans="1:5" ht="16" x14ac:dyDescent="0.2">
      <c r="A38" s="1">
        <v>43935</v>
      </c>
      <c r="B38" s="4">
        <f>ROUNDUP(([1]data_train_mod_est_multi!$H$5*[1]calc_pron!A39+[1]data_train_mod_est_multi!$I$5)*[1]calc_pron!D39,0)</f>
        <v>58</v>
      </c>
      <c r="C38" s="4">
        <f t="shared" si="0"/>
        <v>4</v>
      </c>
      <c r="D38">
        <f>INDEX(Hoja1!$D$2:$D$13,MATCH('Demanda (5)'!C38,Hoja1!$A$2:$A$13,0))</f>
        <v>1.5216387926786752</v>
      </c>
      <c r="E38">
        <f>INDEX(Hoja1!$C$2:$C$13,MATCH('Demanda (5)'!C38,Hoja1!$A$2:$A$13,0))</f>
        <v>58.346153846153847</v>
      </c>
    </row>
    <row r="39" spans="1:5" ht="16" x14ac:dyDescent="0.2">
      <c r="A39" s="1">
        <v>43936</v>
      </c>
      <c r="B39" s="4">
        <f>ROUNDUP(([1]data_train_mod_est_multi!$H$5*[1]calc_pron!A40+[1]data_train_mod_est_multi!$I$5)*[1]calc_pron!D40,0)</f>
        <v>60</v>
      </c>
      <c r="C39" s="4">
        <f t="shared" si="0"/>
        <v>4</v>
      </c>
      <c r="D39">
        <f>INDEX(Hoja1!$D$2:$D$13,MATCH('Demanda (5)'!C39,Hoja1!$A$2:$A$13,0))</f>
        <v>1.5216387926786752</v>
      </c>
      <c r="E39">
        <f>INDEX(Hoja1!$C$2:$C$13,MATCH('Demanda (5)'!C39,Hoja1!$A$2:$A$13,0))</f>
        <v>58.346153846153847</v>
      </c>
    </row>
    <row r="40" spans="1:5" ht="16" x14ac:dyDescent="0.2">
      <c r="A40" s="1">
        <v>43937</v>
      </c>
      <c r="B40" s="4">
        <f>ROUNDUP(([1]data_train_mod_est_multi!$H$5*[1]calc_pron!A41+[1]data_train_mod_est_multi!$I$5)*[1]calc_pron!D41,0)</f>
        <v>57</v>
      </c>
      <c r="C40" s="4">
        <f t="shared" si="0"/>
        <v>4</v>
      </c>
      <c r="D40">
        <f>INDEX(Hoja1!$D$2:$D$13,MATCH('Demanda (5)'!C40,Hoja1!$A$2:$A$13,0))</f>
        <v>1.5216387926786752</v>
      </c>
      <c r="E40">
        <f>INDEX(Hoja1!$C$2:$C$13,MATCH('Demanda (5)'!C40,Hoja1!$A$2:$A$13,0))</f>
        <v>58.346153846153847</v>
      </c>
    </row>
    <row r="41" spans="1:5" ht="16" x14ac:dyDescent="0.2">
      <c r="A41" s="1">
        <v>43938</v>
      </c>
      <c r="B41" s="4">
        <f>ROUNDUP(([1]data_train_mod_est_multi!$H$5*[1]calc_pron!A42+[1]data_train_mod_est_multi!$I$5)*[1]calc_pron!D42,0)</f>
        <v>59</v>
      </c>
      <c r="C41" s="4">
        <f t="shared" si="0"/>
        <v>4</v>
      </c>
      <c r="D41">
        <f>INDEX(Hoja1!$D$2:$D$13,MATCH('Demanda (5)'!C41,Hoja1!$A$2:$A$13,0))</f>
        <v>1.5216387926786752</v>
      </c>
      <c r="E41">
        <f>INDEX(Hoja1!$C$2:$C$13,MATCH('Demanda (5)'!C41,Hoja1!$A$2:$A$13,0))</f>
        <v>58.346153846153847</v>
      </c>
    </row>
    <row r="42" spans="1:5" ht="16" x14ac:dyDescent="0.2">
      <c r="A42" s="1">
        <v>43939</v>
      </c>
      <c r="B42" s="4">
        <f>ROUNDUP(([1]data_train_mod_est_multi!$H$5*[1]calc_pron!A43+[1]data_train_mod_est_multi!$I$5)*[1]calc_pron!D43,0)</f>
        <v>56</v>
      </c>
      <c r="C42" s="4">
        <f t="shared" si="0"/>
        <v>4</v>
      </c>
      <c r="D42">
        <f>INDEX(Hoja1!$D$2:$D$13,MATCH('Demanda (5)'!C42,Hoja1!$A$2:$A$13,0))</f>
        <v>1.5216387926786752</v>
      </c>
      <c r="E42">
        <f>INDEX(Hoja1!$C$2:$C$13,MATCH('Demanda (5)'!C42,Hoja1!$A$2:$A$13,0))</f>
        <v>58.346153846153847</v>
      </c>
    </row>
    <row r="43" spans="1:5" ht="16" x14ac:dyDescent="0.2">
      <c r="A43" s="1">
        <v>43941</v>
      </c>
      <c r="B43" s="4">
        <f>ROUNDUP(([1]data_train_mod_est_multi!$H$5*[1]calc_pron!A44+[1]data_train_mod_est_multi!$I$5)*[1]calc_pron!D44,0)</f>
        <v>60</v>
      </c>
      <c r="C43" s="4">
        <f t="shared" si="0"/>
        <v>4</v>
      </c>
      <c r="D43">
        <f>INDEX(Hoja1!$D$2:$D$13,MATCH('Demanda (5)'!C43,Hoja1!$A$2:$A$13,0))</f>
        <v>1.5216387926786752</v>
      </c>
      <c r="E43">
        <f>INDEX(Hoja1!$C$2:$C$13,MATCH('Demanda (5)'!C43,Hoja1!$A$2:$A$13,0))</f>
        <v>58.346153846153847</v>
      </c>
    </row>
    <row r="44" spans="1:5" ht="16" x14ac:dyDescent="0.2">
      <c r="A44" s="1">
        <v>43942</v>
      </c>
      <c r="B44" s="4">
        <f>ROUNDUP(([1]data_train_mod_est_multi!$H$5*[1]calc_pron!A45+[1]data_train_mod_est_multi!$I$5)*[1]calc_pron!D45,0)</f>
        <v>58</v>
      </c>
      <c r="C44" s="4">
        <f t="shared" si="0"/>
        <v>4</v>
      </c>
      <c r="D44">
        <f>INDEX(Hoja1!$D$2:$D$13,MATCH('Demanda (5)'!C44,Hoja1!$A$2:$A$13,0))</f>
        <v>1.5216387926786752</v>
      </c>
      <c r="E44">
        <f>INDEX(Hoja1!$C$2:$C$13,MATCH('Demanda (5)'!C44,Hoja1!$A$2:$A$13,0))</f>
        <v>58.346153846153847</v>
      </c>
    </row>
    <row r="45" spans="1:5" ht="16" x14ac:dyDescent="0.2">
      <c r="A45" s="1">
        <v>43943</v>
      </c>
      <c r="B45" s="4">
        <f>ROUNDUP(([1]data_train_mod_est_multi!$H$5*[1]calc_pron!A46+[1]data_train_mod_est_multi!$I$5)*[1]calc_pron!D46,0)</f>
        <v>60</v>
      </c>
      <c r="C45" s="4">
        <f t="shared" si="0"/>
        <v>4</v>
      </c>
      <c r="D45">
        <f>INDEX(Hoja1!$D$2:$D$13,MATCH('Demanda (5)'!C45,Hoja1!$A$2:$A$13,0))</f>
        <v>1.5216387926786752</v>
      </c>
      <c r="E45">
        <f>INDEX(Hoja1!$C$2:$C$13,MATCH('Demanda (5)'!C45,Hoja1!$A$2:$A$13,0))</f>
        <v>58.346153846153847</v>
      </c>
    </row>
    <row r="46" spans="1:5" ht="16" x14ac:dyDescent="0.2">
      <c r="A46" s="1">
        <v>43944</v>
      </c>
      <c r="B46" s="4">
        <f>ROUNDUP(([1]data_train_mod_est_multi!$H$5*[1]calc_pron!A47+[1]data_train_mod_est_multi!$I$5)*[1]calc_pron!D47,0)</f>
        <v>57</v>
      </c>
      <c r="C46" s="4">
        <f t="shared" si="0"/>
        <v>4</v>
      </c>
      <c r="D46">
        <f>INDEX(Hoja1!$D$2:$D$13,MATCH('Demanda (5)'!C46,Hoja1!$A$2:$A$13,0))</f>
        <v>1.5216387926786752</v>
      </c>
      <c r="E46">
        <f>INDEX(Hoja1!$C$2:$C$13,MATCH('Demanda (5)'!C46,Hoja1!$A$2:$A$13,0))</f>
        <v>58.346153846153847</v>
      </c>
    </row>
    <row r="47" spans="1:5" ht="16" x14ac:dyDescent="0.2">
      <c r="A47" s="1">
        <v>43945</v>
      </c>
      <c r="B47" s="4">
        <f>ROUNDUP(([1]data_train_mod_est_multi!$H$5*[1]calc_pron!A48+[1]data_train_mod_est_multi!$I$5)*[1]calc_pron!D48,0)</f>
        <v>59</v>
      </c>
      <c r="C47" s="4">
        <f t="shared" si="0"/>
        <v>4</v>
      </c>
      <c r="D47">
        <f>INDEX(Hoja1!$D$2:$D$13,MATCH('Demanda (5)'!C47,Hoja1!$A$2:$A$13,0))</f>
        <v>1.5216387926786752</v>
      </c>
      <c r="E47">
        <f>INDEX(Hoja1!$C$2:$C$13,MATCH('Demanda (5)'!C47,Hoja1!$A$2:$A$13,0))</f>
        <v>58.346153846153847</v>
      </c>
    </row>
    <row r="48" spans="1:5" ht="16" x14ac:dyDescent="0.2">
      <c r="A48" s="1">
        <v>43946</v>
      </c>
      <c r="B48" s="4">
        <f>ROUNDUP(([1]data_train_mod_est_multi!$H$5*[1]calc_pron!A49+[1]data_train_mod_est_multi!$I$5)*[1]calc_pron!D49,0)</f>
        <v>56</v>
      </c>
      <c r="C48" s="4">
        <f t="shared" si="0"/>
        <v>4</v>
      </c>
      <c r="D48">
        <f>INDEX(Hoja1!$D$2:$D$13,MATCH('Demanda (5)'!C48,Hoja1!$A$2:$A$13,0))</f>
        <v>1.5216387926786752</v>
      </c>
      <c r="E48">
        <f>INDEX(Hoja1!$C$2:$C$13,MATCH('Demanda (5)'!C48,Hoja1!$A$2:$A$13,0))</f>
        <v>58.346153846153847</v>
      </c>
    </row>
    <row r="49" spans="1:5" ht="16" x14ac:dyDescent="0.2">
      <c r="A49" s="1">
        <v>43948</v>
      </c>
      <c r="B49" s="4">
        <f>ROUNDUP(([1]data_train_mod_est_multi!$H$5*[1]calc_pron!A50+[1]data_train_mod_est_multi!$I$5)*[1]calc_pron!D50,0)</f>
        <v>60</v>
      </c>
      <c r="C49" s="4">
        <f t="shared" si="0"/>
        <v>4</v>
      </c>
      <c r="D49">
        <f>INDEX(Hoja1!$D$2:$D$13,MATCH('Demanda (5)'!C49,Hoja1!$A$2:$A$13,0))</f>
        <v>1.5216387926786752</v>
      </c>
      <c r="E49">
        <f>INDEX(Hoja1!$C$2:$C$13,MATCH('Demanda (5)'!C49,Hoja1!$A$2:$A$13,0))</f>
        <v>58.346153846153847</v>
      </c>
    </row>
    <row r="50" spans="1:5" ht="16" x14ac:dyDescent="0.2">
      <c r="A50" s="1">
        <v>43949</v>
      </c>
      <c r="B50" s="4">
        <f>ROUNDUP(([1]data_train_mod_est_multi!$H$5*[1]calc_pron!A51+[1]data_train_mod_est_multi!$I$5)*[1]calc_pron!D51,0)</f>
        <v>58</v>
      </c>
      <c r="C50" s="4">
        <f t="shared" si="0"/>
        <v>4</v>
      </c>
      <c r="D50">
        <f>INDEX(Hoja1!$D$2:$D$13,MATCH('Demanda (5)'!C50,Hoja1!$A$2:$A$13,0))</f>
        <v>1.5216387926786752</v>
      </c>
      <c r="E50">
        <f>INDEX(Hoja1!$C$2:$C$13,MATCH('Demanda (5)'!C50,Hoja1!$A$2:$A$13,0))</f>
        <v>58.346153846153847</v>
      </c>
    </row>
    <row r="51" spans="1:5" ht="16" x14ac:dyDescent="0.2">
      <c r="A51" s="1">
        <v>43950</v>
      </c>
      <c r="B51" s="4">
        <f>ROUNDUP(([1]data_train_mod_est_multi!$H$5*[1]calc_pron!A52+[1]data_train_mod_est_multi!$I$5)*[1]calc_pron!D52,0)</f>
        <v>60</v>
      </c>
      <c r="C51" s="4">
        <f t="shared" si="0"/>
        <v>4</v>
      </c>
      <c r="D51">
        <f>INDEX(Hoja1!$D$2:$D$13,MATCH('Demanda (5)'!C51,Hoja1!$A$2:$A$13,0))</f>
        <v>1.5216387926786752</v>
      </c>
      <c r="E51">
        <f>INDEX(Hoja1!$C$2:$C$13,MATCH('Demanda (5)'!C51,Hoja1!$A$2:$A$13,0))</f>
        <v>58.346153846153847</v>
      </c>
    </row>
    <row r="52" spans="1:5" ht="16" x14ac:dyDescent="0.2">
      <c r="A52" s="1">
        <v>43951</v>
      </c>
      <c r="B52" s="4">
        <f>ROUNDUP(([1]data_train_mod_est_multi!$H$5*[1]calc_pron!A53+[1]data_train_mod_est_multi!$I$5)*[1]calc_pron!D53,0)</f>
        <v>57</v>
      </c>
      <c r="C52" s="4">
        <f t="shared" si="0"/>
        <v>4</v>
      </c>
      <c r="D52">
        <f>INDEX(Hoja1!$D$2:$D$13,MATCH('Demanda (5)'!C52,Hoja1!$A$2:$A$13,0))</f>
        <v>1.5216387926786752</v>
      </c>
      <c r="E52">
        <f>INDEX(Hoja1!$C$2:$C$13,MATCH('Demanda (5)'!C52,Hoja1!$A$2:$A$13,0))</f>
        <v>58.346153846153847</v>
      </c>
    </row>
    <row r="53" spans="1:5" ht="16" x14ac:dyDescent="0.2">
      <c r="A53" s="1">
        <v>43952</v>
      </c>
      <c r="B53" s="4">
        <f>ROUNDUP(([1]data_train_mod_est_multi!$H$5*[1]calc_pron!A54+[1]data_train_mod_est_multi!$I$5)*[1]calc_pron!D54,0)</f>
        <v>51</v>
      </c>
      <c r="C53" s="4">
        <f t="shared" si="0"/>
        <v>5</v>
      </c>
      <c r="D53">
        <f>INDEX(Hoja1!$D$2:$D$13,MATCH('Demanda (5)'!C53,Hoja1!$A$2:$A$13,0))</f>
        <v>2.2480761005460099</v>
      </c>
      <c r="E53">
        <f>INDEX(Hoja1!$C$2:$C$13,MATCH('Demanda (5)'!C53,Hoja1!$A$2:$A$13,0))</f>
        <v>51.57692307692308</v>
      </c>
    </row>
    <row r="54" spans="1:5" ht="16" x14ac:dyDescent="0.2">
      <c r="A54" s="1">
        <v>43953</v>
      </c>
      <c r="B54" s="4">
        <f>ROUNDUP(([1]data_train_mod_est_multi!$H$5*[1]calc_pron!A55+[1]data_train_mod_est_multi!$I$5)*[1]calc_pron!D55,0)</f>
        <v>48</v>
      </c>
      <c r="C54" s="4">
        <f t="shared" si="0"/>
        <v>5</v>
      </c>
      <c r="D54">
        <f>INDEX(Hoja1!$D$2:$D$13,MATCH('Demanda (5)'!C54,Hoja1!$A$2:$A$13,0))</f>
        <v>2.2480761005460099</v>
      </c>
      <c r="E54">
        <f>INDEX(Hoja1!$C$2:$C$13,MATCH('Demanda (5)'!C54,Hoja1!$A$2:$A$13,0))</f>
        <v>51.57692307692308</v>
      </c>
    </row>
    <row r="55" spans="1:5" ht="16" x14ac:dyDescent="0.2">
      <c r="A55" s="1">
        <v>43955</v>
      </c>
      <c r="B55" s="4">
        <f>ROUNDUP(([1]data_train_mod_est_multi!$H$5*[1]calc_pron!A56+[1]data_train_mod_est_multi!$I$5)*[1]calc_pron!D56,0)</f>
        <v>55</v>
      </c>
      <c r="C55" s="4">
        <f t="shared" si="0"/>
        <v>5</v>
      </c>
      <c r="D55">
        <f>INDEX(Hoja1!$D$2:$D$13,MATCH('Demanda (5)'!C55,Hoja1!$A$2:$A$13,0))</f>
        <v>2.2480761005460099</v>
      </c>
      <c r="E55">
        <f>INDEX(Hoja1!$C$2:$C$13,MATCH('Demanda (5)'!C55,Hoja1!$A$2:$A$13,0))</f>
        <v>51.57692307692308</v>
      </c>
    </row>
    <row r="56" spans="1:5" ht="16" x14ac:dyDescent="0.2">
      <c r="A56" s="1">
        <v>43956</v>
      </c>
      <c r="B56" s="4">
        <f>ROUNDUP(([1]data_train_mod_est_multi!$H$5*[1]calc_pron!A57+[1]data_train_mod_est_multi!$I$5)*[1]calc_pron!D57,0)</f>
        <v>53</v>
      </c>
      <c r="C56" s="4">
        <f t="shared" si="0"/>
        <v>5</v>
      </c>
      <c r="D56">
        <f>INDEX(Hoja1!$D$2:$D$13,MATCH('Demanda (5)'!C56,Hoja1!$A$2:$A$13,0))</f>
        <v>2.2480761005460099</v>
      </c>
      <c r="E56">
        <f>INDEX(Hoja1!$C$2:$C$13,MATCH('Demanda (5)'!C56,Hoja1!$A$2:$A$13,0))</f>
        <v>51.57692307692308</v>
      </c>
    </row>
    <row r="57" spans="1:5" ht="16" x14ac:dyDescent="0.2">
      <c r="A57" s="1">
        <v>43957</v>
      </c>
      <c r="B57" s="4">
        <f>ROUNDUP(([1]data_train_mod_est_multi!$H$5*[1]calc_pron!A58+[1]data_train_mod_est_multi!$I$5)*[1]calc_pron!D58,0)</f>
        <v>51</v>
      </c>
      <c r="C57" s="4">
        <f t="shared" si="0"/>
        <v>5</v>
      </c>
      <c r="D57">
        <f>INDEX(Hoja1!$D$2:$D$13,MATCH('Demanda (5)'!C57,Hoja1!$A$2:$A$13,0))</f>
        <v>2.2480761005460099</v>
      </c>
      <c r="E57">
        <f>INDEX(Hoja1!$C$2:$C$13,MATCH('Demanda (5)'!C57,Hoja1!$A$2:$A$13,0))</f>
        <v>51.57692307692308</v>
      </c>
    </row>
    <row r="58" spans="1:5" ht="16" x14ac:dyDescent="0.2">
      <c r="A58" s="1">
        <v>43958</v>
      </c>
      <c r="B58" s="4">
        <f>ROUNDUP(([1]data_train_mod_est_multi!$H$5*[1]calc_pron!A59+[1]data_train_mod_est_multi!$I$5)*[1]calc_pron!D59,0)</f>
        <v>52</v>
      </c>
      <c r="C58" s="4">
        <f t="shared" si="0"/>
        <v>5</v>
      </c>
      <c r="D58">
        <f>INDEX(Hoja1!$D$2:$D$13,MATCH('Demanda (5)'!C58,Hoja1!$A$2:$A$13,0))</f>
        <v>2.2480761005460099</v>
      </c>
      <c r="E58">
        <f>INDEX(Hoja1!$C$2:$C$13,MATCH('Demanda (5)'!C58,Hoja1!$A$2:$A$13,0))</f>
        <v>51.57692307692308</v>
      </c>
    </row>
    <row r="59" spans="1:5" ht="16" x14ac:dyDescent="0.2">
      <c r="A59" s="1">
        <v>43959</v>
      </c>
      <c r="B59" s="4">
        <f>ROUNDUP(([1]data_train_mod_est_multi!$H$5*[1]calc_pron!A60+[1]data_train_mod_est_multi!$I$5)*[1]calc_pron!D60,0)</f>
        <v>51</v>
      </c>
      <c r="C59" s="4">
        <f t="shared" si="0"/>
        <v>5</v>
      </c>
      <c r="D59">
        <f>INDEX(Hoja1!$D$2:$D$13,MATCH('Demanda (5)'!C59,Hoja1!$A$2:$A$13,0))</f>
        <v>2.2480761005460099</v>
      </c>
      <c r="E59">
        <f>INDEX(Hoja1!$C$2:$C$13,MATCH('Demanda (5)'!C59,Hoja1!$A$2:$A$13,0))</f>
        <v>51.57692307692308</v>
      </c>
    </row>
    <row r="60" spans="1:5" ht="16" x14ac:dyDescent="0.2">
      <c r="A60" s="1">
        <v>43960</v>
      </c>
      <c r="B60" s="4">
        <f>ROUNDUP(([1]data_train_mod_est_multi!$H$5*[1]calc_pron!A61+[1]data_train_mod_est_multi!$I$5)*[1]calc_pron!D61,0)</f>
        <v>48</v>
      </c>
      <c r="C60" s="4">
        <f t="shared" si="0"/>
        <v>5</v>
      </c>
      <c r="D60">
        <f>INDEX(Hoja1!$D$2:$D$13,MATCH('Demanda (5)'!C60,Hoja1!$A$2:$A$13,0))</f>
        <v>2.2480761005460099</v>
      </c>
      <c r="E60">
        <f>INDEX(Hoja1!$C$2:$C$13,MATCH('Demanda (5)'!C60,Hoja1!$A$2:$A$13,0))</f>
        <v>51.57692307692308</v>
      </c>
    </row>
    <row r="61" spans="1:5" ht="16" x14ac:dyDescent="0.2">
      <c r="A61" s="1">
        <v>43962</v>
      </c>
      <c r="B61" s="4">
        <f>ROUNDUP(([1]data_train_mod_est_multi!$H$5*[1]calc_pron!A62+[1]data_train_mod_est_multi!$I$5)*[1]calc_pron!D62,0)</f>
        <v>55</v>
      </c>
      <c r="C61" s="4">
        <f t="shared" si="0"/>
        <v>5</v>
      </c>
      <c r="D61">
        <f>INDEX(Hoja1!$D$2:$D$13,MATCH('Demanda (5)'!C61,Hoja1!$A$2:$A$13,0))</f>
        <v>2.2480761005460099</v>
      </c>
      <c r="E61">
        <f>INDEX(Hoja1!$C$2:$C$13,MATCH('Demanda (5)'!C61,Hoja1!$A$2:$A$13,0))</f>
        <v>51.57692307692308</v>
      </c>
    </row>
    <row r="62" spans="1:5" ht="16" x14ac:dyDescent="0.2">
      <c r="A62" s="1">
        <v>43963</v>
      </c>
      <c r="B62" s="4">
        <f>ROUNDUP(([1]data_train_mod_est_multi!$H$5*[1]calc_pron!A63+[1]data_train_mod_est_multi!$I$5)*[1]calc_pron!D63,0)</f>
        <v>53</v>
      </c>
      <c r="C62" s="4">
        <f t="shared" si="0"/>
        <v>5</v>
      </c>
      <c r="D62">
        <f>INDEX(Hoja1!$D$2:$D$13,MATCH('Demanda (5)'!C62,Hoja1!$A$2:$A$13,0))</f>
        <v>2.2480761005460099</v>
      </c>
      <c r="E62">
        <f>INDEX(Hoja1!$C$2:$C$13,MATCH('Demanda (5)'!C62,Hoja1!$A$2:$A$13,0))</f>
        <v>51.57692307692308</v>
      </c>
    </row>
    <row r="63" spans="1:5" ht="16" x14ac:dyDescent="0.2">
      <c r="A63" s="1">
        <v>43964</v>
      </c>
      <c r="B63" s="4">
        <f>ROUNDUP(([1]data_train_mod_est_multi!$H$5*[1]calc_pron!A64+[1]data_train_mod_est_multi!$I$5)*[1]calc_pron!D64,0)</f>
        <v>51</v>
      </c>
      <c r="C63" s="4">
        <f t="shared" si="0"/>
        <v>5</v>
      </c>
      <c r="D63">
        <f>INDEX(Hoja1!$D$2:$D$13,MATCH('Demanda (5)'!C63,Hoja1!$A$2:$A$13,0))</f>
        <v>2.2480761005460099</v>
      </c>
      <c r="E63">
        <f>INDEX(Hoja1!$C$2:$C$13,MATCH('Demanda (5)'!C63,Hoja1!$A$2:$A$13,0))</f>
        <v>51.57692307692308</v>
      </c>
    </row>
    <row r="64" spans="1:5" ht="16" x14ac:dyDescent="0.2">
      <c r="A64" s="1">
        <v>43965</v>
      </c>
      <c r="B64" s="4">
        <f>ROUNDUP(([1]data_train_mod_est_multi!$H$5*[1]calc_pron!A65+[1]data_train_mod_est_multi!$I$5)*[1]calc_pron!D65,0)</f>
        <v>52</v>
      </c>
      <c r="C64" s="4">
        <f t="shared" si="0"/>
        <v>5</v>
      </c>
      <c r="D64">
        <f>INDEX(Hoja1!$D$2:$D$13,MATCH('Demanda (5)'!C64,Hoja1!$A$2:$A$13,0))</f>
        <v>2.2480761005460099</v>
      </c>
      <c r="E64">
        <f>INDEX(Hoja1!$C$2:$C$13,MATCH('Demanda (5)'!C64,Hoja1!$A$2:$A$13,0))</f>
        <v>51.57692307692308</v>
      </c>
    </row>
    <row r="65" spans="1:5" ht="16" x14ac:dyDescent="0.2">
      <c r="A65" s="1">
        <v>43966</v>
      </c>
      <c r="B65" s="4">
        <f>ROUNDUP(([1]data_train_mod_est_multi!$H$5*[1]calc_pron!A66+[1]data_train_mod_est_multi!$I$5)*[1]calc_pron!D66,0)</f>
        <v>51</v>
      </c>
      <c r="C65" s="4">
        <f t="shared" si="0"/>
        <v>5</v>
      </c>
      <c r="D65">
        <f>INDEX(Hoja1!$D$2:$D$13,MATCH('Demanda (5)'!C65,Hoja1!$A$2:$A$13,0))</f>
        <v>2.2480761005460099</v>
      </c>
      <c r="E65">
        <f>INDEX(Hoja1!$C$2:$C$13,MATCH('Demanda (5)'!C65,Hoja1!$A$2:$A$13,0))</f>
        <v>51.57692307692308</v>
      </c>
    </row>
    <row r="66" spans="1:5" ht="16" x14ac:dyDescent="0.2">
      <c r="A66" s="1">
        <v>43967</v>
      </c>
      <c r="B66" s="4">
        <f>ROUNDUP(([1]data_train_mod_est_multi!$H$5*[1]calc_pron!A67+[1]data_train_mod_est_multi!$I$5)*[1]calc_pron!D67,0)</f>
        <v>48</v>
      </c>
      <c r="C66" s="4">
        <f t="shared" si="0"/>
        <v>5</v>
      </c>
      <c r="D66">
        <f>INDEX(Hoja1!$D$2:$D$13,MATCH('Demanda (5)'!C66,Hoja1!$A$2:$A$13,0))</f>
        <v>2.2480761005460099</v>
      </c>
      <c r="E66">
        <f>INDEX(Hoja1!$C$2:$C$13,MATCH('Demanda (5)'!C66,Hoja1!$A$2:$A$13,0))</f>
        <v>51.57692307692308</v>
      </c>
    </row>
    <row r="67" spans="1:5" ht="16" x14ac:dyDescent="0.2">
      <c r="A67" s="1">
        <v>43969</v>
      </c>
      <c r="B67" s="4">
        <f>ROUNDUP(([1]data_train_mod_est_multi!$H$5*[1]calc_pron!A68+[1]data_train_mod_est_multi!$I$5)*[1]calc_pron!D68,0)</f>
        <v>55</v>
      </c>
      <c r="C67" s="4">
        <f t="shared" ref="C67:C130" si="1">MONTH(A67)</f>
        <v>5</v>
      </c>
      <c r="D67">
        <f>INDEX(Hoja1!$D$2:$D$13,MATCH('Demanda (5)'!C67,Hoja1!$A$2:$A$13,0))</f>
        <v>2.2480761005460099</v>
      </c>
      <c r="E67">
        <f>INDEX(Hoja1!$C$2:$C$13,MATCH('Demanda (5)'!C67,Hoja1!$A$2:$A$13,0))</f>
        <v>51.57692307692308</v>
      </c>
    </row>
    <row r="68" spans="1:5" ht="16" x14ac:dyDescent="0.2">
      <c r="A68" s="1">
        <v>43970</v>
      </c>
      <c r="B68" s="4">
        <f>ROUNDUP(([1]data_train_mod_est_multi!$H$5*[1]calc_pron!A69+[1]data_train_mod_est_multi!$I$5)*[1]calc_pron!D69,0)</f>
        <v>53</v>
      </c>
      <c r="C68" s="4">
        <f t="shared" si="1"/>
        <v>5</v>
      </c>
      <c r="D68">
        <f>INDEX(Hoja1!$D$2:$D$13,MATCH('Demanda (5)'!C68,Hoja1!$A$2:$A$13,0))</f>
        <v>2.2480761005460099</v>
      </c>
      <c r="E68">
        <f>INDEX(Hoja1!$C$2:$C$13,MATCH('Demanda (5)'!C68,Hoja1!$A$2:$A$13,0))</f>
        <v>51.57692307692308</v>
      </c>
    </row>
    <row r="69" spans="1:5" ht="16" x14ac:dyDescent="0.2">
      <c r="A69" s="1">
        <v>43971</v>
      </c>
      <c r="B69" s="4">
        <f>ROUNDUP(([1]data_train_mod_est_multi!$H$5*[1]calc_pron!A70+[1]data_train_mod_est_multi!$I$5)*[1]calc_pron!D70,0)</f>
        <v>51</v>
      </c>
      <c r="C69" s="4">
        <f t="shared" si="1"/>
        <v>5</v>
      </c>
      <c r="D69">
        <f>INDEX(Hoja1!$D$2:$D$13,MATCH('Demanda (5)'!C69,Hoja1!$A$2:$A$13,0))</f>
        <v>2.2480761005460099</v>
      </c>
      <c r="E69">
        <f>INDEX(Hoja1!$C$2:$C$13,MATCH('Demanda (5)'!C69,Hoja1!$A$2:$A$13,0))</f>
        <v>51.57692307692308</v>
      </c>
    </row>
    <row r="70" spans="1:5" ht="16" x14ac:dyDescent="0.2">
      <c r="A70" s="1">
        <v>43972</v>
      </c>
      <c r="B70" s="4">
        <f>ROUNDUP(([1]data_train_mod_est_multi!$H$5*[1]calc_pron!A71+[1]data_train_mod_est_multi!$I$5)*[1]calc_pron!D71,0)</f>
        <v>53</v>
      </c>
      <c r="C70" s="4">
        <f t="shared" si="1"/>
        <v>5</v>
      </c>
      <c r="D70">
        <f>INDEX(Hoja1!$D$2:$D$13,MATCH('Demanda (5)'!C70,Hoja1!$A$2:$A$13,0))</f>
        <v>2.2480761005460099</v>
      </c>
      <c r="E70">
        <f>INDEX(Hoja1!$C$2:$C$13,MATCH('Demanda (5)'!C70,Hoja1!$A$2:$A$13,0))</f>
        <v>51.57692307692308</v>
      </c>
    </row>
    <row r="71" spans="1:5" ht="16" x14ac:dyDescent="0.2">
      <c r="A71" s="1">
        <v>43973</v>
      </c>
      <c r="B71" s="4">
        <f>ROUNDUP(([1]data_train_mod_est_multi!$H$5*[1]calc_pron!A72+[1]data_train_mod_est_multi!$I$5)*[1]calc_pron!D72,0)</f>
        <v>51</v>
      </c>
      <c r="C71" s="4">
        <f t="shared" si="1"/>
        <v>5</v>
      </c>
      <c r="D71">
        <f>INDEX(Hoja1!$D$2:$D$13,MATCH('Demanda (5)'!C71,Hoja1!$A$2:$A$13,0))</f>
        <v>2.2480761005460099</v>
      </c>
      <c r="E71">
        <f>INDEX(Hoja1!$C$2:$C$13,MATCH('Demanda (5)'!C71,Hoja1!$A$2:$A$13,0))</f>
        <v>51.57692307692308</v>
      </c>
    </row>
    <row r="72" spans="1:5" ht="16" x14ac:dyDescent="0.2">
      <c r="A72" s="1">
        <v>43974</v>
      </c>
      <c r="B72" s="4">
        <f>ROUNDUP(([1]data_train_mod_est_multi!$H$5*[1]calc_pron!A73+[1]data_train_mod_est_multi!$I$5)*[1]calc_pron!D73,0)</f>
        <v>48</v>
      </c>
      <c r="C72" s="4">
        <f t="shared" si="1"/>
        <v>5</v>
      </c>
      <c r="D72">
        <f>INDEX(Hoja1!$D$2:$D$13,MATCH('Demanda (5)'!C72,Hoja1!$A$2:$A$13,0))</f>
        <v>2.2480761005460099</v>
      </c>
      <c r="E72">
        <f>INDEX(Hoja1!$C$2:$C$13,MATCH('Demanda (5)'!C72,Hoja1!$A$2:$A$13,0))</f>
        <v>51.57692307692308</v>
      </c>
    </row>
    <row r="73" spans="1:5" ht="16" x14ac:dyDescent="0.2">
      <c r="A73" s="1">
        <v>43976</v>
      </c>
      <c r="B73" s="4">
        <f>ROUNDUP(([1]data_train_mod_est_multi!$H$5*[1]calc_pron!A74+[1]data_train_mod_est_multi!$I$5)*[1]calc_pron!D74,0)</f>
        <v>55</v>
      </c>
      <c r="C73" s="4">
        <f t="shared" si="1"/>
        <v>5</v>
      </c>
      <c r="D73">
        <f>INDEX(Hoja1!$D$2:$D$13,MATCH('Demanda (5)'!C73,Hoja1!$A$2:$A$13,0))</f>
        <v>2.2480761005460099</v>
      </c>
      <c r="E73">
        <f>INDEX(Hoja1!$C$2:$C$13,MATCH('Demanda (5)'!C73,Hoja1!$A$2:$A$13,0))</f>
        <v>51.57692307692308</v>
      </c>
    </row>
    <row r="74" spans="1:5" ht="16" x14ac:dyDescent="0.2">
      <c r="A74" s="1">
        <v>43977</v>
      </c>
      <c r="B74" s="4">
        <f>ROUNDUP(([1]data_train_mod_est_multi!$H$5*[1]calc_pron!A75+[1]data_train_mod_est_multi!$I$5)*[1]calc_pron!D75,0)</f>
        <v>53</v>
      </c>
      <c r="C74" s="4">
        <f t="shared" si="1"/>
        <v>5</v>
      </c>
      <c r="D74">
        <f>INDEX(Hoja1!$D$2:$D$13,MATCH('Demanda (5)'!C74,Hoja1!$A$2:$A$13,0))</f>
        <v>2.2480761005460099</v>
      </c>
      <c r="E74">
        <f>INDEX(Hoja1!$C$2:$C$13,MATCH('Demanda (5)'!C74,Hoja1!$A$2:$A$13,0))</f>
        <v>51.57692307692308</v>
      </c>
    </row>
    <row r="75" spans="1:5" ht="16" x14ac:dyDescent="0.2">
      <c r="A75" s="1">
        <v>43978</v>
      </c>
      <c r="B75" s="4">
        <f>ROUNDUP(([1]data_train_mod_est_multi!$H$5*[1]calc_pron!A76+[1]data_train_mod_est_multi!$I$5)*[1]calc_pron!D76,0)</f>
        <v>51</v>
      </c>
      <c r="C75" s="4">
        <f t="shared" si="1"/>
        <v>5</v>
      </c>
      <c r="D75">
        <f>INDEX(Hoja1!$D$2:$D$13,MATCH('Demanda (5)'!C75,Hoja1!$A$2:$A$13,0))</f>
        <v>2.2480761005460099</v>
      </c>
      <c r="E75">
        <f>INDEX(Hoja1!$C$2:$C$13,MATCH('Demanda (5)'!C75,Hoja1!$A$2:$A$13,0))</f>
        <v>51.57692307692308</v>
      </c>
    </row>
    <row r="76" spans="1:5" ht="16" x14ac:dyDescent="0.2">
      <c r="A76" s="1">
        <v>43979</v>
      </c>
      <c r="B76" s="4">
        <f>ROUNDUP(([1]data_train_mod_est_multi!$H$5*[1]calc_pron!A77+[1]data_train_mod_est_multi!$I$5)*[1]calc_pron!D77,0)</f>
        <v>53</v>
      </c>
      <c r="C76" s="4">
        <f t="shared" si="1"/>
        <v>5</v>
      </c>
      <c r="D76">
        <f>INDEX(Hoja1!$D$2:$D$13,MATCH('Demanda (5)'!C76,Hoja1!$A$2:$A$13,0))</f>
        <v>2.2480761005460099</v>
      </c>
      <c r="E76">
        <f>INDEX(Hoja1!$C$2:$C$13,MATCH('Demanda (5)'!C76,Hoja1!$A$2:$A$13,0))</f>
        <v>51.57692307692308</v>
      </c>
    </row>
    <row r="77" spans="1:5" ht="16" x14ac:dyDescent="0.2">
      <c r="A77" s="1">
        <v>43980</v>
      </c>
      <c r="B77" s="4">
        <f>ROUNDUP(([1]data_train_mod_est_multi!$H$5*[1]calc_pron!A78+[1]data_train_mod_est_multi!$I$5)*[1]calc_pron!D78,0)</f>
        <v>51</v>
      </c>
      <c r="C77" s="4">
        <f t="shared" si="1"/>
        <v>5</v>
      </c>
      <c r="D77">
        <f>INDEX(Hoja1!$D$2:$D$13,MATCH('Demanda (5)'!C77,Hoja1!$A$2:$A$13,0))</f>
        <v>2.2480761005460099</v>
      </c>
      <c r="E77">
        <f>INDEX(Hoja1!$C$2:$C$13,MATCH('Demanda (5)'!C77,Hoja1!$A$2:$A$13,0))</f>
        <v>51.57692307692308</v>
      </c>
    </row>
    <row r="78" spans="1:5" ht="16" x14ac:dyDescent="0.2">
      <c r="A78" s="1">
        <v>43981</v>
      </c>
      <c r="B78" s="4">
        <f>ROUNDUP(([1]data_train_mod_est_multi!$H$5*[1]calc_pron!A79+[1]data_train_mod_est_multi!$I$5)*[1]calc_pron!D79,0)</f>
        <v>48</v>
      </c>
      <c r="C78" s="4">
        <f t="shared" si="1"/>
        <v>5</v>
      </c>
      <c r="D78">
        <f>INDEX(Hoja1!$D$2:$D$13,MATCH('Demanda (5)'!C78,Hoja1!$A$2:$A$13,0))</f>
        <v>2.2480761005460099</v>
      </c>
      <c r="E78">
        <f>INDEX(Hoja1!$C$2:$C$13,MATCH('Demanda (5)'!C78,Hoja1!$A$2:$A$13,0))</f>
        <v>51.57692307692308</v>
      </c>
    </row>
    <row r="79" spans="1:5" ht="16" x14ac:dyDescent="0.2">
      <c r="A79" s="1">
        <v>43983</v>
      </c>
      <c r="B79" s="4">
        <f>ROUNDUP(([1]data_train_mod_est_multi!$H$5*[1]calc_pron!A80+[1]data_train_mod_est_multi!$I$5)*[1]calc_pron!D80,0)</f>
        <v>44</v>
      </c>
      <c r="C79" s="4">
        <f t="shared" si="1"/>
        <v>6</v>
      </c>
      <c r="D79">
        <f>INDEX(Hoja1!$D$2:$D$13,MATCH('Demanda (5)'!C79,Hoja1!$A$2:$A$13,0))</f>
        <v>2.8417221214229613</v>
      </c>
      <c r="E79">
        <f>INDEX(Hoja1!$C$2:$C$13,MATCH('Demanda (5)'!C79,Hoja1!$A$2:$A$13,0))</f>
        <v>43.884615384615387</v>
      </c>
    </row>
    <row r="80" spans="1:5" ht="16" x14ac:dyDescent="0.2">
      <c r="A80" s="1">
        <v>43984</v>
      </c>
      <c r="B80" s="4">
        <f>ROUNDUP(([1]data_train_mod_est_multi!$H$5*[1]calc_pron!A81+[1]data_train_mod_est_multi!$I$5)*[1]calc_pron!D81,0)</f>
        <v>44</v>
      </c>
      <c r="C80" s="4">
        <f t="shared" si="1"/>
        <v>6</v>
      </c>
      <c r="D80">
        <f>INDEX(Hoja1!$D$2:$D$13,MATCH('Demanda (5)'!C80,Hoja1!$A$2:$A$13,0))</f>
        <v>2.8417221214229613</v>
      </c>
      <c r="E80">
        <f>INDEX(Hoja1!$C$2:$C$13,MATCH('Demanda (5)'!C80,Hoja1!$A$2:$A$13,0))</f>
        <v>43.884615384615387</v>
      </c>
    </row>
    <row r="81" spans="1:5" ht="16" x14ac:dyDescent="0.2">
      <c r="A81" s="1">
        <v>43985</v>
      </c>
      <c r="B81" s="4">
        <f>ROUNDUP(([1]data_train_mod_est_multi!$H$5*[1]calc_pron!A82+[1]data_train_mod_est_multi!$I$5)*[1]calc_pron!D82,0)</f>
        <v>46</v>
      </c>
      <c r="C81" s="4">
        <f t="shared" si="1"/>
        <v>6</v>
      </c>
      <c r="D81">
        <f>INDEX(Hoja1!$D$2:$D$13,MATCH('Demanda (5)'!C81,Hoja1!$A$2:$A$13,0))</f>
        <v>2.8417221214229613</v>
      </c>
      <c r="E81">
        <f>INDEX(Hoja1!$C$2:$C$13,MATCH('Demanda (5)'!C81,Hoja1!$A$2:$A$13,0))</f>
        <v>43.884615384615387</v>
      </c>
    </row>
    <row r="82" spans="1:5" ht="16" x14ac:dyDescent="0.2">
      <c r="A82" s="1">
        <v>43986</v>
      </c>
      <c r="B82" s="4">
        <f>ROUNDUP(([1]data_train_mod_est_multi!$H$5*[1]calc_pron!A83+[1]data_train_mod_est_multi!$I$5)*[1]calc_pron!D83,0)</f>
        <v>44</v>
      </c>
      <c r="C82" s="4">
        <f t="shared" si="1"/>
        <v>6</v>
      </c>
      <c r="D82">
        <f>INDEX(Hoja1!$D$2:$D$13,MATCH('Demanda (5)'!C82,Hoja1!$A$2:$A$13,0))</f>
        <v>2.8417221214229613</v>
      </c>
      <c r="E82">
        <f>INDEX(Hoja1!$C$2:$C$13,MATCH('Demanda (5)'!C82,Hoja1!$A$2:$A$13,0))</f>
        <v>43.884615384615387</v>
      </c>
    </row>
    <row r="83" spans="1:5" ht="16" x14ac:dyDescent="0.2">
      <c r="A83" s="1">
        <v>43987</v>
      </c>
      <c r="B83" s="4">
        <f>ROUNDUP(([1]data_train_mod_est_multi!$H$5*[1]calc_pron!A84+[1]data_train_mod_est_multi!$I$5)*[1]calc_pron!D84,0)</f>
        <v>44</v>
      </c>
      <c r="C83" s="4">
        <f t="shared" si="1"/>
        <v>6</v>
      </c>
      <c r="D83">
        <f>INDEX(Hoja1!$D$2:$D$13,MATCH('Demanda (5)'!C83,Hoja1!$A$2:$A$13,0))</f>
        <v>2.8417221214229613</v>
      </c>
      <c r="E83">
        <f>INDEX(Hoja1!$C$2:$C$13,MATCH('Demanda (5)'!C83,Hoja1!$A$2:$A$13,0))</f>
        <v>43.884615384615387</v>
      </c>
    </row>
    <row r="84" spans="1:5" ht="16" x14ac:dyDescent="0.2">
      <c r="A84" s="1">
        <v>43988</v>
      </c>
      <c r="B84" s="4">
        <f>ROUNDUP(([1]data_train_mod_est_multi!$H$5*[1]calc_pron!A85+[1]data_train_mod_est_multi!$I$5)*[1]calc_pron!D85,0)</f>
        <v>40</v>
      </c>
      <c r="C84" s="4">
        <f t="shared" si="1"/>
        <v>6</v>
      </c>
      <c r="D84">
        <f>INDEX(Hoja1!$D$2:$D$13,MATCH('Demanda (5)'!C84,Hoja1!$A$2:$A$13,0))</f>
        <v>2.8417221214229613</v>
      </c>
      <c r="E84">
        <f>INDEX(Hoja1!$C$2:$C$13,MATCH('Demanda (5)'!C84,Hoja1!$A$2:$A$13,0))</f>
        <v>43.884615384615387</v>
      </c>
    </row>
    <row r="85" spans="1:5" ht="16" x14ac:dyDescent="0.2">
      <c r="A85" s="1">
        <v>43990</v>
      </c>
      <c r="B85" s="4">
        <f>ROUNDUP(([1]data_train_mod_est_multi!$H$5*[1]calc_pron!A86+[1]data_train_mod_est_multi!$I$5)*[1]calc_pron!D86,0)</f>
        <v>44</v>
      </c>
      <c r="C85" s="4">
        <f t="shared" si="1"/>
        <v>6</v>
      </c>
      <c r="D85">
        <f>INDEX(Hoja1!$D$2:$D$13,MATCH('Demanda (5)'!C85,Hoja1!$A$2:$A$13,0))</f>
        <v>2.8417221214229613</v>
      </c>
      <c r="E85">
        <f>INDEX(Hoja1!$C$2:$C$13,MATCH('Demanda (5)'!C85,Hoja1!$A$2:$A$13,0))</f>
        <v>43.884615384615387</v>
      </c>
    </row>
    <row r="86" spans="1:5" ht="16" x14ac:dyDescent="0.2">
      <c r="A86" s="1">
        <v>43991</v>
      </c>
      <c r="B86" s="4">
        <f>ROUNDUP(([1]data_train_mod_est_multi!$H$5*[1]calc_pron!A87+[1]data_train_mod_est_multi!$I$5)*[1]calc_pron!D87,0)</f>
        <v>44</v>
      </c>
      <c r="C86" s="4">
        <f t="shared" si="1"/>
        <v>6</v>
      </c>
      <c r="D86">
        <f>INDEX(Hoja1!$D$2:$D$13,MATCH('Demanda (5)'!C86,Hoja1!$A$2:$A$13,0))</f>
        <v>2.8417221214229613</v>
      </c>
      <c r="E86">
        <f>INDEX(Hoja1!$C$2:$C$13,MATCH('Demanda (5)'!C86,Hoja1!$A$2:$A$13,0))</f>
        <v>43.884615384615387</v>
      </c>
    </row>
    <row r="87" spans="1:5" ht="16" x14ac:dyDescent="0.2">
      <c r="A87" s="1">
        <v>43992</v>
      </c>
      <c r="B87" s="4">
        <f>ROUNDUP(([1]data_train_mod_est_multi!$H$5*[1]calc_pron!A88+[1]data_train_mod_est_multi!$I$5)*[1]calc_pron!D88,0)</f>
        <v>46</v>
      </c>
      <c r="C87" s="4">
        <f t="shared" si="1"/>
        <v>6</v>
      </c>
      <c r="D87">
        <f>INDEX(Hoja1!$D$2:$D$13,MATCH('Demanda (5)'!C87,Hoja1!$A$2:$A$13,0))</f>
        <v>2.8417221214229613</v>
      </c>
      <c r="E87">
        <f>INDEX(Hoja1!$C$2:$C$13,MATCH('Demanda (5)'!C87,Hoja1!$A$2:$A$13,0))</f>
        <v>43.884615384615387</v>
      </c>
    </row>
    <row r="88" spans="1:5" ht="16" x14ac:dyDescent="0.2">
      <c r="A88" s="1">
        <v>43993</v>
      </c>
      <c r="B88" s="4">
        <f>ROUNDUP(([1]data_train_mod_est_multi!$H$5*[1]calc_pron!A89+[1]data_train_mod_est_multi!$I$5)*[1]calc_pron!D89,0)</f>
        <v>44</v>
      </c>
      <c r="C88" s="4">
        <f t="shared" si="1"/>
        <v>6</v>
      </c>
      <c r="D88">
        <f>INDEX(Hoja1!$D$2:$D$13,MATCH('Demanda (5)'!C88,Hoja1!$A$2:$A$13,0))</f>
        <v>2.8417221214229613</v>
      </c>
      <c r="E88">
        <f>INDEX(Hoja1!$C$2:$C$13,MATCH('Demanda (5)'!C88,Hoja1!$A$2:$A$13,0))</f>
        <v>43.884615384615387</v>
      </c>
    </row>
    <row r="89" spans="1:5" ht="16" x14ac:dyDescent="0.2">
      <c r="A89" s="1">
        <v>43994</v>
      </c>
      <c r="B89" s="4">
        <f>ROUNDUP(([1]data_train_mod_est_multi!$H$5*[1]calc_pron!A90+[1]data_train_mod_est_multi!$I$5)*[1]calc_pron!D90,0)</f>
        <v>44</v>
      </c>
      <c r="C89" s="4">
        <f t="shared" si="1"/>
        <v>6</v>
      </c>
      <c r="D89">
        <f>INDEX(Hoja1!$D$2:$D$13,MATCH('Demanda (5)'!C89,Hoja1!$A$2:$A$13,0))</f>
        <v>2.8417221214229613</v>
      </c>
      <c r="E89">
        <f>INDEX(Hoja1!$C$2:$C$13,MATCH('Demanda (5)'!C89,Hoja1!$A$2:$A$13,0))</f>
        <v>43.884615384615387</v>
      </c>
    </row>
    <row r="90" spans="1:5" ht="16" x14ac:dyDescent="0.2">
      <c r="A90" s="1">
        <v>43995</v>
      </c>
      <c r="B90" s="4">
        <f>ROUNDUP(([1]data_train_mod_est_multi!$H$5*[1]calc_pron!A91+[1]data_train_mod_est_multi!$I$5)*[1]calc_pron!D91,0)</f>
        <v>40</v>
      </c>
      <c r="C90" s="4">
        <f t="shared" si="1"/>
        <v>6</v>
      </c>
      <c r="D90">
        <f>INDEX(Hoja1!$D$2:$D$13,MATCH('Demanda (5)'!C90,Hoja1!$A$2:$A$13,0))</f>
        <v>2.8417221214229613</v>
      </c>
      <c r="E90">
        <f>INDEX(Hoja1!$C$2:$C$13,MATCH('Demanda (5)'!C90,Hoja1!$A$2:$A$13,0))</f>
        <v>43.884615384615387</v>
      </c>
    </row>
    <row r="91" spans="1:5" ht="16" x14ac:dyDescent="0.2">
      <c r="A91" s="1">
        <v>43997</v>
      </c>
      <c r="B91" s="4">
        <f>ROUNDUP(([1]data_train_mod_est_multi!$H$5*[1]calc_pron!A92+[1]data_train_mod_est_multi!$I$5)*[1]calc_pron!D92,0)</f>
        <v>44</v>
      </c>
      <c r="C91" s="4">
        <f t="shared" si="1"/>
        <v>6</v>
      </c>
      <c r="D91">
        <f>INDEX(Hoja1!$D$2:$D$13,MATCH('Demanda (5)'!C91,Hoja1!$A$2:$A$13,0))</f>
        <v>2.8417221214229613</v>
      </c>
      <c r="E91">
        <f>INDEX(Hoja1!$C$2:$C$13,MATCH('Demanda (5)'!C91,Hoja1!$A$2:$A$13,0))</f>
        <v>43.884615384615387</v>
      </c>
    </row>
    <row r="92" spans="1:5" ht="16" x14ac:dyDescent="0.2">
      <c r="A92" s="1">
        <v>43998</v>
      </c>
      <c r="B92" s="4">
        <f>ROUNDUP(([1]data_train_mod_est_multi!$H$5*[1]calc_pron!A93+[1]data_train_mod_est_multi!$I$5)*[1]calc_pron!D93,0)</f>
        <v>44</v>
      </c>
      <c r="C92" s="4">
        <f t="shared" si="1"/>
        <v>6</v>
      </c>
      <c r="D92">
        <f>INDEX(Hoja1!$D$2:$D$13,MATCH('Demanda (5)'!C92,Hoja1!$A$2:$A$13,0))</f>
        <v>2.8417221214229613</v>
      </c>
      <c r="E92">
        <f>INDEX(Hoja1!$C$2:$C$13,MATCH('Demanda (5)'!C92,Hoja1!$A$2:$A$13,0))</f>
        <v>43.884615384615387</v>
      </c>
    </row>
    <row r="93" spans="1:5" ht="16" x14ac:dyDescent="0.2">
      <c r="A93" s="1">
        <v>43999</v>
      </c>
      <c r="B93" s="4">
        <f>ROUNDUP(([1]data_train_mod_est_multi!$H$5*[1]calc_pron!A94+[1]data_train_mod_est_multi!$I$5)*[1]calc_pron!D94,0)</f>
        <v>46</v>
      </c>
      <c r="C93" s="4">
        <f t="shared" si="1"/>
        <v>6</v>
      </c>
      <c r="D93">
        <f>INDEX(Hoja1!$D$2:$D$13,MATCH('Demanda (5)'!C93,Hoja1!$A$2:$A$13,0))</f>
        <v>2.8417221214229613</v>
      </c>
      <c r="E93">
        <f>INDEX(Hoja1!$C$2:$C$13,MATCH('Demanda (5)'!C93,Hoja1!$A$2:$A$13,0))</f>
        <v>43.884615384615387</v>
      </c>
    </row>
    <row r="94" spans="1:5" ht="16" x14ac:dyDescent="0.2">
      <c r="A94" s="1">
        <v>44000</v>
      </c>
      <c r="B94" s="4">
        <f>ROUNDUP(([1]data_train_mod_est_multi!$H$5*[1]calc_pron!A95+[1]data_train_mod_est_multi!$I$5)*[1]calc_pron!D95,0)</f>
        <v>45</v>
      </c>
      <c r="C94" s="4">
        <f t="shared" si="1"/>
        <v>6</v>
      </c>
      <c r="D94">
        <f>INDEX(Hoja1!$D$2:$D$13,MATCH('Demanda (5)'!C94,Hoja1!$A$2:$A$13,0))</f>
        <v>2.8417221214229613</v>
      </c>
      <c r="E94">
        <f>INDEX(Hoja1!$C$2:$C$13,MATCH('Demanda (5)'!C94,Hoja1!$A$2:$A$13,0))</f>
        <v>43.884615384615387</v>
      </c>
    </row>
    <row r="95" spans="1:5" ht="16" x14ac:dyDescent="0.2">
      <c r="A95" s="1">
        <v>44001</v>
      </c>
      <c r="B95" s="4">
        <f>ROUNDUP(([1]data_train_mod_est_multi!$H$5*[1]calc_pron!A96+[1]data_train_mod_est_multi!$I$5)*[1]calc_pron!D96,0)</f>
        <v>44</v>
      </c>
      <c r="C95" s="4">
        <f t="shared" si="1"/>
        <v>6</v>
      </c>
      <c r="D95">
        <f>INDEX(Hoja1!$D$2:$D$13,MATCH('Demanda (5)'!C95,Hoja1!$A$2:$A$13,0))</f>
        <v>2.8417221214229613</v>
      </c>
      <c r="E95">
        <f>INDEX(Hoja1!$C$2:$C$13,MATCH('Demanda (5)'!C95,Hoja1!$A$2:$A$13,0))</f>
        <v>43.884615384615387</v>
      </c>
    </row>
    <row r="96" spans="1:5" ht="16" x14ac:dyDescent="0.2">
      <c r="A96" s="1">
        <v>44002</v>
      </c>
      <c r="B96" s="4">
        <f>ROUNDUP(([1]data_train_mod_est_multi!$H$5*[1]calc_pron!A97+[1]data_train_mod_est_multi!$I$5)*[1]calc_pron!D97,0)</f>
        <v>41</v>
      </c>
      <c r="C96" s="4">
        <f t="shared" si="1"/>
        <v>6</v>
      </c>
      <c r="D96">
        <f>INDEX(Hoja1!$D$2:$D$13,MATCH('Demanda (5)'!C96,Hoja1!$A$2:$A$13,0))</f>
        <v>2.8417221214229613</v>
      </c>
      <c r="E96">
        <f>INDEX(Hoja1!$C$2:$C$13,MATCH('Demanda (5)'!C96,Hoja1!$A$2:$A$13,0))</f>
        <v>43.884615384615387</v>
      </c>
    </row>
    <row r="97" spans="1:5" ht="16" x14ac:dyDescent="0.2">
      <c r="A97" s="1">
        <v>44004</v>
      </c>
      <c r="B97" s="4">
        <f>ROUNDUP(([1]data_train_mod_est_multi!$H$5*[1]calc_pron!A98+[1]data_train_mod_est_multi!$I$5)*[1]calc_pron!D98,0)</f>
        <v>44</v>
      </c>
      <c r="C97" s="4">
        <f t="shared" si="1"/>
        <v>6</v>
      </c>
      <c r="D97">
        <f>INDEX(Hoja1!$D$2:$D$13,MATCH('Demanda (5)'!C97,Hoja1!$A$2:$A$13,0))</f>
        <v>2.8417221214229613</v>
      </c>
      <c r="E97">
        <f>INDEX(Hoja1!$C$2:$C$13,MATCH('Demanda (5)'!C97,Hoja1!$A$2:$A$13,0))</f>
        <v>43.884615384615387</v>
      </c>
    </row>
    <row r="98" spans="1:5" ht="16" x14ac:dyDescent="0.2">
      <c r="A98" s="1">
        <v>44005</v>
      </c>
      <c r="B98" s="4">
        <f>ROUNDUP(([1]data_train_mod_est_multi!$H$5*[1]calc_pron!A99+[1]data_train_mod_est_multi!$I$5)*[1]calc_pron!D99,0)</f>
        <v>44</v>
      </c>
      <c r="C98" s="4">
        <f t="shared" si="1"/>
        <v>6</v>
      </c>
      <c r="D98">
        <f>INDEX(Hoja1!$D$2:$D$13,MATCH('Demanda (5)'!C98,Hoja1!$A$2:$A$13,0))</f>
        <v>2.8417221214229613</v>
      </c>
      <c r="E98">
        <f>INDEX(Hoja1!$C$2:$C$13,MATCH('Demanda (5)'!C98,Hoja1!$A$2:$A$13,0))</f>
        <v>43.884615384615387</v>
      </c>
    </row>
    <row r="99" spans="1:5" ht="16" x14ac:dyDescent="0.2">
      <c r="A99" s="1">
        <v>44006</v>
      </c>
      <c r="B99" s="4">
        <f>ROUNDUP(([1]data_train_mod_est_multi!$H$5*[1]calc_pron!A100+[1]data_train_mod_est_multi!$I$5)*[1]calc_pron!D100,0)</f>
        <v>46</v>
      </c>
      <c r="C99" s="4">
        <f t="shared" si="1"/>
        <v>6</v>
      </c>
      <c r="D99">
        <f>INDEX(Hoja1!$D$2:$D$13,MATCH('Demanda (5)'!C99,Hoja1!$A$2:$A$13,0))</f>
        <v>2.8417221214229613</v>
      </c>
      <c r="E99">
        <f>INDEX(Hoja1!$C$2:$C$13,MATCH('Demanda (5)'!C99,Hoja1!$A$2:$A$13,0))</f>
        <v>43.884615384615387</v>
      </c>
    </row>
    <row r="100" spans="1:5" ht="16" x14ac:dyDescent="0.2">
      <c r="A100" s="1">
        <v>44007</v>
      </c>
      <c r="B100" s="4">
        <f>ROUNDUP(([1]data_train_mod_est_multi!$H$5*[1]calc_pron!A101+[1]data_train_mod_est_multi!$I$5)*[1]calc_pron!D101,0)</f>
        <v>45</v>
      </c>
      <c r="C100" s="4">
        <f t="shared" si="1"/>
        <v>6</v>
      </c>
      <c r="D100">
        <f>INDEX(Hoja1!$D$2:$D$13,MATCH('Demanda (5)'!C100,Hoja1!$A$2:$A$13,0))</f>
        <v>2.8417221214229613</v>
      </c>
      <c r="E100">
        <f>INDEX(Hoja1!$C$2:$C$13,MATCH('Demanda (5)'!C100,Hoja1!$A$2:$A$13,0))</f>
        <v>43.884615384615387</v>
      </c>
    </row>
    <row r="101" spans="1:5" ht="16" x14ac:dyDescent="0.2">
      <c r="A101" s="1">
        <v>44008</v>
      </c>
      <c r="B101" s="4">
        <f>ROUNDUP(([1]data_train_mod_est_multi!$H$5*[1]calc_pron!A102+[1]data_train_mod_est_multi!$I$5)*[1]calc_pron!D102,0)</f>
        <v>44</v>
      </c>
      <c r="C101" s="4">
        <f t="shared" si="1"/>
        <v>6</v>
      </c>
      <c r="D101">
        <f>INDEX(Hoja1!$D$2:$D$13,MATCH('Demanda (5)'!C101,Hoja1!$A$2:$A$13,0))</f>
        <v>2.8417221214229613</v>
      </c>
      <c r="E101">
        <f>INDEX(Hoja1!$C$2:$C$13,MATCH('Demanda (5)'!C101,Hoja1!$A$2:$A$13,0))</f>
        <v>43.884615384615387</v>
      </c>
    </row>
    <row r="102" spans="1:5" ht="16" x14ac:dyDescent="0.2">
      <c r="A102" s="1">
        <v>44009</v>
      </c>
      <c r="B102" s="4">
        <f>ROUNDUP(([1]data_train_mod_est_multi!$H$5*[1]calc_pron!A103+[1]data_train_mod_est_multi!$I$5)*[1]calc_pron!D103,0)</f>
        <v>41</v>
      </c>
      <c r="C102" s="4">
        <f t="shared" si="1"/>
        <v>6</v>
      </c>
      <c r="D102">
        <f>INDEX(Hoja1!$D$2:$D$13,MATCH('Demanda (5)'!C102,Hoja1!$A$2:$A$13,0))</f>
        <v>2.8417221214229613</v>
      </c>
      <c r="E102">
        <f>INDEX(Hoja1!$C$2:$C$13,MATCH('Demanda (5)'!C102,Hoja1!$A$2:$A$13,0))</f>
        <v>43.884615384615387</v>
      </c>
    </row>
    <row r="103" spans="1:5" ht="16" x14ac:dyDescent="0.2">
      <c r="A103" s="1">
        <v>44011</v>
      </c>
      <c r="B103" s="4">
        <f>ROUNDUP(([1]data_train_mod_est_multi!$H$5*[1]calc_pron!A104+[1]data_train_mod_est_multi!$I$5)*[1]calc_pron!D104,0)</f>
        <v>45</v>
      </c>
      <c r="C103" s="4">
        <f t="shared" si="1"/>
        <v>6</v>
      </c>
      <c r="D103">
        <f>INDEX(Hoja1!$D$2:$D$13,MATCH('Demanda (5)'!C103,Hoja1!$A$2:$A$13,0))</f>
        <v>2.8417221214229613</v>
      </c>
      <c r="E103">
        <f>INDEX(Hoja1!$C$2:$C$13,MATCH('Demanda (5)'!C103,Hoja1!$A$2:$A$13,0))</f>
        <v>43.884615384615387</v>
      </c>
    </row>
    <row r="104" spans="1:5" ht="16" x14ac:dyDescent="0.2">
      <c r="A104" s="1">
        <v>44012</v>
      </c>
      <c r="B104" s="4">
        <f>ROUNDUP(([1]data_train_mod_est_multi!$H$5*[1]calc_pron!A105+[1]data_train_mod_est_multi!$I$5)*[1]calc_pron!D105,0)</f>
        <v>44</v>
      </c>
      <c r="C104" s="4">
        <f t="shared" si="1"/>
        <v>6</v>
      </c>
      <c r="D104">
        <f>INDEX(Hoja1!$D$2:$D$13,MATCH('Demanda (5)'!C104,Hoja1!$A$2:$A$13,0))</f>
        <v>2.8417221214229613</v>
      </c>
      <c r="E104">
        <f>INDEX(Hoja1!$C$2:$C$13,MATCH('Demanda (5)'!C104,Hoja1!$A$2:$A$13,0))</f>
        <v>43.884615384615387</v>
      </c>
    </row>
    <row r="105" spans="1:5" ht="16" x14ac:dyDescent="0.2">
      <c r="A105" s="1">
        <v>44013</v>
      </c>
      <c r="B105" s="4">
        <f>ROUNDUP(([1]data_train_mod_est_multi!$H$5*[1]calc_pron!A106+[1]data_train_mod_est_multi!$I$5)*[1]calc_pron!D106,0)</f>
        <v>44</v>
      </c>
      <c r="C105" s="4">
        <f t="shared" si="1"/>
        <v>7</v>
      </c>
      <c r="D105">
        <f>INDEX(Hoja1!$D$2:$D$13,MATCH('Demanda (5)'!C105,Hoja1!$A$2:$A$13,0))</f>
        <v>1.6571523304011149</v>
      </c>
      <c r="E105">
        <f>INDEX(Hoja1!$C$2:$C$13,MATCH('Demanda (5)'!C105,Hoja1!$A$2:$A$13,0))</f>
        <v>44.555555555555557</v>
      </c>
    </row>
    <row r="106" spans="1:5" ht="16" x14ac:dyDescent="0.2">
      <c r="A106" s="1">
        <v>44014</v>
      </c>
      <c r="B106" s="4">
        <f>ROUNDUP(([1]data_train_mod_est_multi!$H$5*[1]calc_pron!A107+[1]data_train_mod_est_multi!$I$5)*[1]calc_pron!D107,0)</f>
        <v>46</v>
      </c>
      <c r="C106" s="4">
        <f t="shared" si="1"/>
        <v>7</v>
      </c>
      <c r="D106">
        <f>INDEX(Hoja1!$D$2:$D$13,MATCH('Demanda (5)'!C106,Hoja1!$A$2:$A$13,0))</f>
        <v>1.6571523304011149</v>
      </c>
      <c r="E106">
        <f>INDEX(Hoja1!$C$2:$C$13,MATCH('Demanda (5)'!C106,Hoja1!$A$2:$A$13,0))</f>
        <v>44.555555555555557</v>
      </c>
    </row>
    <row r="107" spans="1:5" ht="16" x14ac:dyDescent="0.2">
      <c r="A107" s="1">
        <v>44015</v>
      </c>
      <c r="B107" s="4">
        <f>ROUNDUP(([1]data_train_mod_est_multi!$H$5*[1]calc_pron!A108+[1]data_train_mod_est_multi!$I$5)*[1]calc_pron!D108,0)</f>
        <v>45</v>
      </c>
      <c r="C107" s="4">
        <f t="shared" si="1"/>
        <v>7</v>
      </c>
      <c r="D107">
        <f>INDEX(Hoja1!$D$2:$D$13,MATCH('Demanda (5)'!C107,Hoja1!$A$2:$A$13,0))</f>
        <v>1.6571523304011149</v>
      </c>
      <c r="E107">
        <f>INDEX(Hoja1!$C$2:$C$13,MATCH('Demanda (5)'!C107,Hoja1!$A$2:$A$13,0))</f>
        <v>44.555555555555557</v>
      </c>
    </row>
    <row r="108" spans="1:5" ht="16" x14ac:dyDescent="0.2">
      <c r="A108" s="1">
        <v>44016</v>
      </c>
      <c r="B108" s="4">
        <f>ROUNDUP(([1]data_train_mod_est_multi!$H$5*[1]calc_pron!A109+[1]data_train_mod_est_multi!$I$5)*[1]calc_pron!D109,0)</f>
        <v>42</v>
      </c>
      <c r="C108" s="4">
        <f t="shared" si="1"/>
        <v>7</v>
      </c>
      <c r="D108">
        <f>INDEX(Hoja1!$D$2:$D$13,MATCH('Demanda (5)'!C108,Hoja1!$A$2:$A$13,0))</f>
        <v>1.6571523304011149</v>
      </c>
      <c r="E108">
        <f>INDEX(Hoja1!$C$2:$C$13,MATCH('Demanda (5)'!C108,Hoja1!$A$2:$A$13,0))</f>
        <v>44.555555555555557</v>
      </c>
    </row>
    <row r="109" spans="1:5" ht="16" x14ac:dyDescent="0.2">
      <c r="A109" s="1">
        <v>44018</v>
      </c>
      <c r="B109" s="4">
        <f>ROUNDUP(([1]data_train_mod_est_multi!$H$5*[1]calc_pron!A110+[1]data_train_mod_est_multi!$I$5)*[1]calc_pron!D110,0)</f>
        <v>45</v>
      </c>
      <c r="C109" s="4">
        <f t="shared" si="1"/>
        <v>7</v>
      </c>
      <c r="D109">
        <f>INDEX(Hoja1!$D$2:$D$13,MATCH('Demanda (5)'!C109,Hoja1!$A$2:$A$13,0))</f>
        <v>1.6571523304011149</v>
      </c>
      <c r="E109">
        <f>INDEX(Hoja1!$C$2:$C$13,MATCH('Demanda (5)'!C109,Hoja1!$A$2:$A$13,0))</f>
        <v>44.555555555555557</v>
      </c>
    </row>
    <row r="110" spans="1:5" ht="16" x14ac:dyDescent="0.2">
      <c r="A110" s="1">
        <v>44019</v>
      </c>
      <c r="B110" s="4">
        <f>ROUNDUP(([1]data_train_mod_est_multi!$H$5*[1]calc_pron!A111+[1]data_train_mod_est_multi!$I$5)*[1]calc_pron!D111,0)</f>
        <v>44</v>
      </c>
      <c r="C110" s="4">
        <f t="shared" si="1"/>
        <v>7</v>
      </c>
      <c r="D110">
        <f>INDEX(Hoja1!$D$2:$D$13,MATCH('Demanda (5)'!C110,Hoja1!$A$2:$A$13,0))</f>
        <v>1.6571523304011149</v>
      </c>
      <c r="E110">
        <f>INDEX(Hoja1!$C$2:$C$13,MATCH('Demanda (5)'!C110,Hoja1!$A$2:$A$13,0))</f>
        <v>44.555555555555557</v>
      </c>
    </row>
    <row r="111" spans="1:5" ht="16" x14ac:dyDescent="0.2">
      <c r="A111" s="1">
        <v>44020</v>
      </c>
      <c r="B111" s="4">
        <f>ROUNDUP(([1]data_train_mod_est_multi!$H$5*[1]calc_pron!A112+[1]data_train_mod_est_multi!$I$5)*[1]calc_pron!D112,0)</f>
        <v>44</v>
      </c>
      <c r="C111" s="4">
        <f t="shared" si="1"/>
        <v>7</v>
      </c>
      <c r="D111">
        <f>INDEX(Hoja1!$D$2:$D$13,MATCH('Demanda (5)'!C111,Hoja1!$A$2:$A$13,0))</f>
        <v>1.6571523304011149</v>
      </c>
      <c r="E111">
        <f>INDEX(Hoja1!$C$2:$C$13,MATCH('Demanda (5)'!C111,Hoja1!$A$2:$A$13,0))</f>
        <v>44.555555555555557</v>
      </c>
    </row>
    <row r="112" spans="1:5" ht="16" x14ac:dyDescent="0.2">
      <c r="A112" s="1">
        <v>44021</v>
      </c>
      <c r="B112" s="4">
        <f>ROUNDUP(([1]data_train_mod_est_multi!$H$5*[1]calc_pron!A113+[1]data_train_mod_est_multi!$I$5)*[1]calc_pron!D113,0)</f>
        <v>46</v>
      </c>
      <c r="C112" s="4">
        <f t="shared" si="1"/>
        <v>7</v>
      </c>
      <c r="D112">
        <f>INDEX(Hoja1!$D$2:$D$13,MATCH('Demanda (5)'!C112,Hoja1!$A$2:$A$13,0))</f>
        <v>1.6571523304011149</v>
      </c>
      <c r="E112">
        <f>INDEX(Hoja1!$C$2:$C$13,MATCH('Demanda (5)'!C112,Hoja1!$A$2:$A$13,0))</f>
        <v>44.555555555555557</v>
      </c>
    </row>
    <row r="113" spans="1:5" ht="16" x14ac:dyDescent="0.2">
      <c r="A113" s="1">
        <v>44022</v>
      </c>
      <c r="B113" s="4">
        <f>ROUNDUP(([1]data_train_mod_est_multi!$H$5*[1]calc_pron!A114+[1]data_train_mod_est_multi!$I$5)*[1]calc_pron!D114,0)</f>
        <v>46</v>
      </c>
      <c r="C113" s="4">
        <f t="shared" si="1"/>
        <v>7</v>
      </c>
      <c r="D113">
        <f>INDEX(Hoja1!$D$2:$D$13,MATCH('Demanda (5)'!C113,Hoja1!$A$2:$A$13,0))</f>
        <v>1.6571523304011149</v>
      </c>
      <c r="E113">
        <f>INDEX(Hoja1!$C$2:$C$13,MATCH('Demanda (5)'!C113,Hoja1!$A$2:$A$13,0))</f>
        <v>44.555555555555557</v>
      </c>
    </row>
    <row r="114" spans="1:5" ht="16" x14ac:dyDescent="0.2">
      <c r="A114" s="1">
        <v>44023</v>
      </c>
      <c r="B114" s="4">
        <f>ROUNDUP(([1]data_train_mod_est_multi!$H$5*[1]calc_pron!A115+[1]data_train_mod_est_multi!$I$5)*[1]calc_pron!D115,0)</f>
        <v>42</v>
      </c>
      <c r="C114" s="4">
        <f t="shared" si="1"/>
        <v>7</v>
      </c>
      <c r="D114">
        <f>INDEX(Hoja1!$D$2:$D$13,MATCH('Demanda (5)'!C114,Hoja1!$A$2:$A$13,0))</f>
        <v>1.6571523304011149</v>
      </c>
      <c r="E114">
        <f>INDEX(Hoja1!$C$2:$C$13,MATCH('Demanda (5)'!C114,Hoja1!$A$2:$A$13,0))</f>
        <v>44.555555555555557</v>
      </c>
    </row>
    <row r="115" spans="1:5" ht="16" x14ac:dyDescent="0.2">
      <c r="A115" s="1">
        <v>44025</v>
      </c>
      <c r="B115" s="4">
        <f>ROUNDUP(([1]data_train_mod_est_multi!$H$5*[1]calc_pron!A116+[1]data_train_mod_est_multi!$I$5)*[1]calc_pron!D116,0)</f>
        <v>45</v>
      </c>
      <c r="C115" s="4">
        <f t="shared" si="1"/>
        <v>7</v>
      </c>
      <c r="D115">
        <f>INDEX(Hoja1!$D$2:$D$13,MATCH('Demanda (5)'!C115,Hoja1!$A$2:$A$13,0))</f>
        <v>1.6571523304011149</v>
      </c>
      <c r="E115">
        <f>INDEX(Hoja1!$C$2:$C$13,MATCH('Demanda (5)'!C115,Hoja1!$A$2:$A$13,0))</f>
        <v>44.555555555555557</v>
      </c>
    </row>
    <row r="116" spans="1:5" ht="16" x14ac:dyDescent="0.2">
      <c r="A116" s="1">
        <v>44026</v>
      </c>
      <c r="B116" s="4">
        <f>ROUNDUP(([1]data_train_mod_est_multi!$H$5*[1]calc_pron!A117+[1]data_train_mod_est_multi!$I$5)*[1]calc_pron!D117,0)</f>
        <v>44</v>
      </c>
      <c r="C116" s="4">
        <f t="shared" si="1"/>
        <v>7</v>
      </c>
      <c r="D116">
        <f>INDEX(Hoja1!$D$2:$D$13,MATCH('Demanda (5)'!C116,Hoja1!$A$2:$A$13,0))</f>
        <v>1.6571523304011149</v>
      </c>
      <c r="E116">
        <f>INDEX(Hoja1!$C$2:$C$13,MATCH('Demanda (5)'!C116,Hoja1!$A$2:$A$13,0))</f>
        <v>44.555555555555557</v>
      </c>
    </row>
    <row r="117" spans="1:5" ht="16" x14ac:dyDescent="0.2">
      <c r="A117" s="1">
        <v>44027</v>
      </c>
      <c r="B117" s="4">
        <f>ROUNDUP(([1]data_train_mod_est_multi!$H$5*[1]calc_pron!A118+[1]data_train_mod_est_multi!$I$5)*[1]calc_pron!D118,0)</f>
        <v>44</v>
      </c>
      <c r="C117" s="4">
        <f t="shared" si="1"/>
        <v>7</v>
      </c>
      <c r="D117">
        <f>INDEX(Hoja1!$D$2:$D$13,MATCH('Demanda (5)'!C117,Hoja1!$A$2:$A$13,0))</f>
        <v>1.6571523304011149</v>
      </c>
      <c r="E117">
        <f>INDEX(Hoja1!$C$2:$C$13,MATCH('Demanda (5)'!C117,Hoja1!$A$2:$A$13,0))</f>
        <v>44.555555555555557</v>
      </c>
    </row>
    <row r="118" spans="1:5" ht="16" x14ac:dyDescent="0.2">
      <c r="A118" s="1">
        <v>44028</v>
      </c>
      <c r="B118" s="4">
        <f>ROUNDUP(([1]data_train_mod_est_multi!$H$5*[1]calc_pron!A119+[1]data_train_mod_est_multi!$I$5)*[1]calc_pron!D119,0)</f>
        <v>46</v>
      </c>
      <c r="C118" s="4">
        <f t="shared" si="1"/>
        <v>7</v>
      </c>
      <c r="D118">
        <f>INDEX(Hoja1!$D$2:$D$13,MATCH('Demanda (5)'!C118,Hoja1!$A$2:$A$13,0))</f>
        <v>1.6571523304011149</v>
      </c>
      <c r="E118">
        <f>INDEX(Hoja1!$C$2:$C$13,MATCH('Demanda (5)'!C118,Hoja1!$A$2:$A$13,0))</f>
        <v>44.555555555555557</v>
      </c>
    </row>
    <row r="119" spans="1:5" ht="16" x14ac:dyDescent="0.2">
      <c r="A119" s="1">
        <v>44029</v>
      </c>
      <c r="B119" s="4">
        <f>ROUNDUP(([1]data_train_mod_est_multi!$H$5*[1]calc_pron!A120+[1]data_train_mod_est_multi!$I$5)*[1]calc_pron!D120,0)</f>
        <v>46</v>
      </c>
      <c r="C119" s="4">
        <f t="shared" si="1"/>
        <v>7</v>
      </c>
      <c r="D119">
        <f>INDEX(Hoja1!$D$2:$D$13,MATCH('Demanda (5)'!C119,Hoja1!$A$2:$A$13,0))</f>
        <v>1.6571523304011149</v>
      </c>
      <c r="E119">
        <f>INDEX(Hoja1!$C$2:$C$13,MATCH('Demanda (5)'!C119,Hoja1!$A$2:$A$13,0))</f>
        <v>44.555555555555557</v>
      </c>
    </row>
    <row r="120" spans="1:5" ht="16" x14ac:dyDescent="0.2">
      <c r="A120" s="1">
        <v>44030</v>
      </c>
      <c r="B120" s="4">
        <f>ROUNDUP(([1]data_train_mod_est_multi!$H$5*[1]calc_pron!A121+[1]data_train_mod_est_multi!$I$5)*[1]calc_pron!D121,0)</f>
        <v>42</v>
      </c>
      <c r="C120" s="4">
        <f t="shared" si="1"/>
        <v>7</v>
      </c>
      <c r="D120">
        <f>INDEX(Hoja1!$D$2:$D$13,MATCH('Demanda (5)'!C120,Hoja1!$A$2:$A$13,0))</f>
        <v>1.6571523304011149</v>
      </c>
      <c r="E120">
        <f>INDEX(Hoja1!$C$2:$C$13,MATCH('Demanda (5)'!C120,Hoja1!$A$2:$A$13,0))</f>
        <v>44.555555555555557</v>
      </c>
    </row>
    <row r="121" spans="1:5" ht="16" x14ac:dyDescent="0.2">
      <c r="A121" s="1">
        <v>44032</v>
      </c>
      <c r="B121" s="4">
        <f>ROUNDUP(([1]data_train_mod_est_multi!$H$5*[1]calc_pron!A122+[1]data_train_mod_est_multi!$I$5)*[1]calc_pron!D122,0)</f>
        <v>45</v>
      </c>
      <c r="C121" s="4">
        <f t="shared" si="1"/>
        <v>7</v>
      </c>
      <c r="D121">
        <f>INDEX(Hoja1!$D$2:$D$13,MATCH('Demanda (5)'!C121,Hoja1!$A$2:$A$13,0))</f>
        <v>1.6571523304011149</v>
      </c>
      <c r="E121">
        <f>INDEX(Hoja1!$C$2:$C$13,MATCH('Demanda (5)'!C121,Hoja1!$A$2:$A$13,0))</f>
        <v>44.555555555555557</v>
      </c>
    </row>
    <row r="122" spans="1:5" ht="16" x14ac:dyDescent="0.2">
      <c r="A122" s="1">
        <v>44033</v>
      </c>
      <c r="B122" s="4">
        <f>ROUNDUP(([1]data_train_mod_est_multi!$H$5*[1]calc_pron!A123+[1]data_train_mod_est_multi!$I$5)*[1]calc_pron!D123,0)</f>
        <v>44</v>
      </c>
      <c r="C122" s="4">
        <f t="shared" si="1"/>
        <v>7</v>
      </c>
      <c r="D122">
        <f>INDEX(Hoja1!$D$2:$D$13,MATCH('Demanda (5)'!C122,Hoja1!$A$2:$A$13,0))</f>
        <v>1.6571523304011149</v>
      </c>
      <c r="E122">
        <f>INDEX(Hoja1!$C$2:$C$13,MATCH('Demanda (5)'!C122,Hoja1!$A$2:$A$13,0))</f>
        <v>44.555555555555557</v>
      </c>
    </row>
    <row r="123" spans="1:5" ht="16" x14ac:dyDescent="0.2">
      <c r="A123" s="1">
        <v>44034</v>
      </c>
      <c r="B123" s="4">
        <f>ROUNDUP(([1]data_train_mod_est_multi!$H$5*[1]calc_pron!A124+[1]data_train_mod_est_multi!$I$5)*[1]calc_pron!D124,0)</f>
        <v>44</v>
      </c>
      <c r="C123" s="4">
        <f t="shared" si="1"/>
        <v>7</v>
      </c>
      <c r="D123">
        <f>INDEX(Hoja1!$D$2:$D$13,MATCH('Demanda (5)'!C123,Hoja1!$A$2:$A$13,0))</f>
        <v>1.6571523304011149</v>
      </c>
      <c r="E123">
        <f>INDEX(Hoja1!$C$2:$C$13,MATCH('Demanda (5)'!C123,Hoja1!$A$2:$A$13,0))</f>
        <v>44.555555555555557</v>
      </c>
    </row>
    <row r="124" spans="1:5" ht="16" x14ac:dyDescent="0.2">
      <c r="A124" s="1">
        <v>44035</v>
      </c>
      <c r="B124" s="4">
        <f>ROUNDUP(([1]data_train_mod_est_multi!$H$5*[1]calc_pron!A125+[1]data_train_mod_est_multi!$I$5)*[1]calc_pron!D125,0)</f>
        <v>46</v>
      </c>
      <c r="C124" s="4">
        <f t="shared" si="1"/>
        <v>7</v>
      </c>
      <c r="D124">
        <f>INDEX(Hoja1!$D$2:$D$13,MATCH('Demanda (5)'!C124,Hoja1!$A$2:$A$13,0))</f>
        <v>1.6571523304011149</v>
      </c>
      <c r="E124">
        <f>INDEX(Hoja1!$C$2:$C$13,MATCH('Demanda (5)'!C124,Hoja1!$A$2:$A$13,0))</f>
        <v>44.555555555555557</v>
      </c>
    </row>
    <row r="125" spans="1:5" ht="16" x14ac:dyDescent="0.2">
      <c r="A125" s="1">
        <v>44036</v>
      </c>
      <c r="B125" s="4">
        <f>ROUNDUP(([1]data_train_mod_est_multi!$H$5*[1]calc_pron!A126+[1]data_train_mod_est_multi!$I$5)*[1]calc_pron!D126,0)</f>
        <v>46</v>
      </c>
      <c r="C125" s="4">
        <f t="shared" si="1"/>
        <v>7</v>
      </c>
      <c r="D125">
        <f>INDEX(Hoja1!$D$2:$D$13,MATCH('Demanda (5)'!C125,Hoja1!$A$2:$A$13,0))</f>
        <v>1.6571523304011149</v>
      </c>
      <c r="E125">
        <f>INDEX(Hoja1!$C$2:$C$13,MATCH('Demanda (5)'!C125,Hoja1!$A$2:$A$13,0))</f>
        <v>44.555555555555557</v>
      </c>
    </row>
    <row r="126" spans="1:5" ht="16" x14ac:dyDescent="0.2">
      <c r="A126" s="1">
        <v>44037</v>
      </c>
      <c r="B126" s="4">
        <f>ROUNDUP(([1]data_train_mod_est_multi!$H$5*[1]calc_pron!A127+[1]data_train_mod_est_multi!$I$5)*[1]calc_pron!D127,0)</f>
        <v>42</v>
      </c>
      <c r="C126" s="4">
        <f t="shared" si="1"/>
        <v>7</v>
      </c>
      <c r="D126">
        <f>INDEX(Hoja1!$D$2:$D$13,MATCH('Demanda (5)'!C126,Hoja1!$A$2:$A$13,0))</f>
        <v>1.6571523304011149</v>
      </c>
      <c r="E126">
        <f>INDEX(Hoja1!$C$2:$C$13,MATCH('Demanda (5)'!C126,Hoja1!$A$2:$A$13,0))</f>
        <v>44.555555555555557</v>
      </c>
    </row>
    <row r="127" spans="1:5" ht="16" x14ac:dyDescent="0.2">
      <c r="A127" s="1">
        <v>44039</v>
      </c>
      <c r="B127" s="4">
        <f>ROUNDUP(([1]data_train_mod_est_multi!$H$5*[1]calc_pron!A128+[1]data_train_mod_est_multi!$I$5)*[1]calc_pron!D128,0)</f>
        <v>45</v>
      </c>
      <c r="C127" s="4">
        <f t="shared" si="1"/>
        <v>7</v>
      </c>
      <c r="D127">
        <f>INDEX(Hoja1!$D$2:$D$13,MATCH('Demanda (5)'!C127,Hoja1!$A$2:$A$13,0))</f>
        <v>1.6571523304011149</v>
      </c>
      <c r="E127">
        <f>INDEX(Hoja1!$C$2:$C$13,MATCH('Demanda (5)'!C127,Hoja1!$A$2:$A$13,0))</f>
        <v>44.555555555555557</v>
      </c>
    </row>
    <row r="128" spans="1:5" ht="16" x14ac:dyDescent="0.2">
      <c r="A128" s="1">
        <v>44040</v>
      </c>
      <c r="B128" s="4">
        <f>ROUNDUP(([1]data_train_mod_est_multi!$H$5*[1]calc_pron!A129+[1]data_train_mod_est_multi!$I$5)*[1]calc_pron!D129,0)</f>
        <v>44</v>
      </c>
      <c r="C128" s="4">
        <f t="shared" si="1"/>
        <v>7</v>
      </c>
      <c r="D128">
        <f>INDEX(Hoja1!$D$2:$D$13,MATCH('Demanda (5)'!C128,Hoja1!$A$2:$A$13,0))</f>
        <v>1.6571523304011149</v>
      </c>
      <c r="E128">
        <f>INDEX(Hoja1!$C$2:$C$13,MATCH('Demanda (5)'!C128,Hoja1!$A$2:$A$13,0))</f>
        <v>44.555555555555557</v>
      </c>
    </row>
    <row r="129" spans="1:5" ht="16" x14ac:dyDescent="0.2">
      <c r="A129" s="1">
        <v>44041</v>
      </c>
      <c r="B129" s="4">
        <f>ROUNDUP(([1]data_train_mod_est_multi!$H$5*[1]calc_pron!A130+[1]data_train_mod_est_multi!$I$5)*[1]calc_pron!D130,0)</f>
        <v>44</v>
      </c>
      <c r="C129" s="4">
        <f t="shared" si="1"/>
        <v>7</v>
      </c>
      <c r="D129">
        <f>INDEX(Hoja1!$D$2:$D$13,MATCH('Demanda (5)'!C129,Hoja1!$A$2:$A$13,0))</f>
        <v>1.6571523304011149</v>
      </c>
      <c r="E129">
        <f>INDEX(Hoja1!$C$2:$C$13,MATCH('Demanda (5)'!C129,Hoja1!$A$2:$A$13,0))</f>
        <v>44.555555555555557</v>
      </c>
    </row>
    <row r="130" spans="1:5" ht="16" x14ac:dyDescent="0.2">
      <c r="A130" s="1">
        <v>44042</v>
      </c>
      <c r="B130" s="4">
        <f>ROUNDUP(([1]data_train_mod_est_multi!$H$5*[1]calc_pron!A131+[1]data_train_mod_est_multi!$I$5)*[1]calc_pron!D131,0)</f>
        <v>46</v>
      </c>
      <c r="C130" s="4">
        <f t="shared" si="1"/>
        <v>7</v>
      </c>
      <c r="D130">
        <f>INDEX(Hoja1!$D$2:$D$13,MATCH('Demanda (5)'!C130,Hoja1!$A$2:$A$13,0))</f>
        <v>1.6571523304011149</v>
      </c>
      <c r="E130">
        <f>INDEX(Hoja1!$C$2:$C$13,MATCH('Demanda (5)'!C130,Hoja1!$A$2:$A$13,0))</f>
        <v>44.555555555555557</v>
      </c>
    </row>
    <row r="131" spans="1:5" ht="16" x14ac:dyDescent="0.2">
      <c r="A131" s="1">
        <v>44043</v>
      </c>
      <c r="B131" s="4">
        <f>ROUNDUP(([1]data_train_mod_est_multi!$H$5*[1]calc_pron!A132+[1]data_train_mod_est_multi!$I$5)*[1]calc_pron!D132,0)</f>
        <v>46</v>
      </c>
      <c r="C131" s="4">
        <f t="shared" ref="C131:C194" si="2">MONTH(A131)</f>
        <v>7</v>
      </c>
      <c r="D131">
        <f>INDEX(Hoja1!$D$2:$D$13,MATCH('Demanda (5)'!C131,Hoja1!$A$2:$A$13,0))</f>
        <v>1.6571523304011149</v>
      </c>
      <c r="E131">
        <f>INDEX(Hoja1!$C$2:$C$13,MATCH('Demanda (5)'!C131,Hoja1!$A$2:$A$13,0))</f>
        <v>44.555555555555557</v>
      </c>
    </row>
    <row r="132" spans="1:5" ht="16" x14ac:dyDescent="0.2">
      <c r="A132" s="1">
        <v>44044</v>
      </c>
      <c r="B132" s="4">
        <f>ROUNDUP(([1]data_train_mod_est_multi!$H$5*[1]calc_pron!A133+[1]data_train_mod_est_multi!$I$5)*[1]calc_pron!D133,0)</f>
        <v>39</v>
      </c>
      <c r="C132" s="4">
        <f t="shared" si="2"/>
        <v>8</v>
      </c>
      <c r="D132">
        <f>INDEX(Hoja1!$D$2:$D$13,MATCH('Demanda (5)'!C132,Hoja1!$A$2:$A$13,0))</f>
        <v>2.8643699803997706</v>
      </c>
      <c r="E132">
        <f>INDEX(Hoja1!$C$2:$C$13,MATCH('Demanda (5)'!C132,Hoja1!$A$2:$A$13,0))</f>
        <v>44.730769230769234</v>
      </c>
    </row>
    <row r="133" spans="1:5" ht="16" x14ac:dyDescent="0.2">
      <c r="A133" s="1">
        <v>44046</v>
      </c>
      <c r="B133" s="4">
        <f>ROUNDUP(([1]data_train_mod_est_multi!$H$5*[1]calc_pron!A134+[1]data_train_mod_est_multi!$I$5)*[1]calc_pron!D134,0)</f>
        <v>46</v>
      </c>
      <c r="C133" s="4">
        <f t="shared" si="2"/>
        <v>8</v>
      </c>
      <c r="D133">
        <f>INDEX(Hoja1!$D$2:$D$13,MATCH('Demanda (5)'!C133,Hoja1!$A$2:$A$13,0))</f>
        <v>2.8643699803997706</v>
      </c>
      <c r="E133">
        <f>INDEX(Hoja1!$C$2:$C$13,MATCH('Demanda (5)'!C133,Hoja1!$A$2:$A$13,0))</f>
        <v>44.730769230769234</v>
      </c>
    </row>
    <row r="134" spans="1:5" ht="16" x14ac:dyDescent="0.2">
      <c r="A134" s="1">
        <v>44047</v>
      </c>
      <c r="B134" s="4">
        <f>ROUNDUP(([1]data_train_mod_est_multi!$H$5*[1]calc_pron!A135+[1]data_train_mod_est_multi!$I$5)*[1]calc_pron!D135,0)</f>
        <v>46</v>
      </c>
      <c r="C134" s="4">
        <f t="shared" si="2"/>
        <v>8</v>
      </c>
      <c r="D134">
        <f>INDEX(Hoja1!$D$2:$D$13,MATCH('Demanda (5)'!C134,Hoja1!$A$2:$A$13,0))</f>
        <v>2.8643699803997706</v>
      </c>
      <c r="E134">
        <f>INDEX(Hoja1!$C$2:$C$13,MATCH('Demanda (5)'!C134,Hoja1!$A$2:$A$13,0))</f>
        <v>44.730769230769234</v>
      </c>
    </row>
    <row r="135" spans="1:5" ht="16" x14ac:dyDescent="0.2">
      <c r="A135" s="1">
        <v>44048</v>
      </c>
      <c r="B135" s="4">
        <f>ROUNDUP(([1]data_train_mod_est_multi!$H$5*[1]calc_pron!A136+[1]data_train_mod_est_multi!$I$5)*[1]calc_pron!D136,0)</f>
        <v>46</v>
      </c>
      <c r="C135" s="4">
        <f t="shared" si="2"/>
        <v>8</v>
      </c>
      <c r="D135">
        <f>INDEX(Hoja1!$D$2:$D$13,MATCH('Demanda (5)'!C135,Hoja1!$A$2:$A$13,0))</f>
        <v>2.8643699803997706</v>
      </c>
      <c r="E135">
        <f>INDEX(Hoja1!$C$2:$C$13,MATCH('Demanda (5)'!C135,Hoja1!$A$2:$A$13,0))</f>
        <v>44.730769230769234</v>
      </c>
    </row>
    <row r="136" spans="1:5" ht="16" x14ac:dyDescent="0.2">
      <c r="A136" s="1">
        <v>44049</v>
      </c>
      <c r="B136" s="4">
        <f>ROUNDUP(([1]data_train_mod_est_multi!$H$5*[1]calc_pron!A137+[1]data_train_mod_est_multi!$I$5)*[1]calc_pron!D137,0)</f>
        <v>46</v>
      </c>
      <c r="C136" s="4">
        <f t="shared" si="2"/>
        <v>8</v>
      </c>
      <c r="D136">
        <f>INDEX(Hoja1!$D$2:$D$13,MATCH('Demanda (5)'!C136,Hoja1!$A$2:$A$13,0))</f>
        <v>2.8643699803997706</v>
      </c>
      <c r="E136">
        <f>INDEX(Hoja1!$C$2:$C$13,MATCH('Demanda (5)'!C136,Hoja1!$A$2:$A$13,0))</f>
        <v>44.730769230769234</v>
      </c>
    </row>
    <row r="137" spans="1:5" ht="16" x14ac:dyDescent="0.2">
      <c r="A137" s="1">
        <v>44050</v>
      </c>
      <c r="B137" s="4">
        <f>ROUNDUP(([1]data_train_mod_est_multi!$H$5*[1]calc_pron!A138+[1]data_train_mod_est_multi!$I$5)*[1]calc_pron!D138,0)</f>
        <v>46</v>
      </c>
      <c r="C137" s="4">
        <f t="shared" si="2"/>
        <v>8</v>
      </c>
      <c r="D137">
        <f>INDEX(Hoja1!$D$2:$D$13,MATCH('Demanda (5)'!C137,Hoja1!$A$2:$A$13,0))</f>
        <v>2.8643699803997706</v>
      </c>
      <c r="E137">
        <f>INDEX(Hoja1!$C$2:$C$13,MATCH('Demanda (5)'!C137,Hoja1!$A$2:$A$13,0))</f>
        <v>44.730769230769234</v>
      </c>
    </row>
    <row r="138" spans="1:5" ht="16" x14ac:dyDescent="0.2">
      <c r="A138" s="1">
        <v>44051</v>
      </c>
      <c r="B138" s="4">
        <f>ROUNDUP(([1]data_train_mod_est_multi!$H$5*[1]calc_pron!A139+[1]data_train_mod_est_multi!$I$5)*[1]calc_pron!D139,0)</f>
        <v>39</v>
      </c>
      <c r="C138" s="4">
        <f t="shared" si="2"/>
        <v>8</v>
      </c>
      <c r="D138">
        <f>INDEX(Hoja1!$D$2:$D$13,MATCH('Demanda (5)'!C138,Hoja1!$A$2:$A$13,0))</f>
        <v>2.8643699803997706</v>
      </c>
      <c r="E138">
        <f>INDEX(Hoja1!$C$2:$C$13,MATCH('Demanda (5)'!C138,Hoja1!$A$2:$A$13,0))</f>
        <v>44.730769230769234</v>
      </c>
    </row>
    <row r="139" spans="1:5" ht="16" x14ac:dyDescent="0.2">
      <c r="A139" s="1">
        <v>44053</v>
      </c>
      <c r="B139" s="4">
        <f>ROUNDUP(([1]data_train_mod_est_multi!$H$5*[1]calc_pron!A140+[1]data_train_mod_est_multi!$I$5)*[1]calc_pron!D140,0)</f>
        <v>46</v>
      </c>
      <c r="C139" s="4">
        <f t="shared" si="2"/>
        <v>8</v>
      </c>
      <c r="D139">
        <f>INDEX(Hoja1!$D$2:$D$13,MATCH('Demanda (5)'!C139,Hoja1!$A$2:$A$13,0))</f>
        <v>2.8643699803997706</v>
      </c>
      <c r="E139">
        <f>INDEX(Hoja1!$C$2:$C$13,MATCH('Demanda (5)'!C139,Hoja1!$A$2:$A$13,0))</f>
        <v>44.730769230769234</v>
      </c>
    </row>
    <row r="140" spans="1:5" ht="16" x14ac:dyDescent="0.2">
      <c r="A140" s="1">
        <v>44054</v>
      </c>
      <c r="B140" s="4">
        <f>ROUNDUP(([1]data_train_mod_est_multi!$H$5*[1]calc_pron!A141+[1]data_train_mod_est_multi!$I$5)*[1]calc_pron!D141,0)</f>
        <v>46</v>
      </c>
      <c r="C140" s="4">
        <f t="shared" si="2"/>
        <v>8</v>
      </c>
      <c r="D140">
        <f>INDEX(Hoja1!$D$2:$D$13,MATCH('Demanda (5)'!C140,Hoja1!$A$2:$A$13,0))</f>
        <v>2.8643699803997706</v>
      </c>
      <c r="E140">
        <f>INDEX(Hoja1!$C$2:$C$13,MATCH('Demanda (5)'!C140,Hoja1!$A$2:$A$13,0))</f>
        <v>44.730769230769234</v>
      </c>
    </row>
    <row r="141" spans="1:5" ht="16" x14ac:dyDescent="0.2">
      <c r="A141" s="1">
        <v>44055</v>
      </c>
      <c r="B141" s="4">
        <f>ROUNDUP(([1]data_train_mod_est_multi!$H$5*[1]calc_pron!A142+[1]data_train_mod_est_multi!$I$5)*[1]calc_pron!D142,0)</f>
        <v>46</v>
      </c>
      <c r="C141" s="4">
        <f t="shared" si="2"/>
        <v>8</v>
      </c>
      <c r="D141">
        <f>INDEX(Hoja1!$D$2:$D$13,MATCH('Demanda (5)'!C141,Hoja1!$A$2:$A$13,0))</f>
        <v>2.8643699803997706</v>
      </c>
      <c r="E141">
        <f>INDEX(Hoja1!$C$2:$C$13,MATCH('Demanda (5)'!C141,Hoja1!$A$2:$A$13,0))</f>
        <v>44.730769230769234</v>
      </c>
    </row>
    <row r="142" spans="1:5" ht="16" x14ac:dyDescent="0.2">
      <c r="A142" s="1">
        <v>44056</v>
      </c>
      <c r="B142" s="4">
        <f>ROUNDUP(([1]data_train_mod_est_multi!$H$5*[1]calc_pron!A143+[1]data_train_mod_est_multi!$I$5)*[1]calc_pron!D143,0)</f>
        <v>46</v>
      </c>
      <c r="C142" s="4">
        <f t="shared" si="2"/>
        <v>8</v>
      </c>
      <c r="D142">
        <f>INDEX(Hoja1!$D$2:$D$13,MATCH('Demanda (5)'!C142,Hoja1!$A$2:$A$13,0))</f>
        <v>2.8643699803997706</v>
      </c>
      <c r="E142">
        <f>INDEX(Hoja1!$C$2:$C$13,MATCH('Demanda (5)'!C142,Hoja1!$A$2:$A$13,0))</f>
        <v>44.730769230769234</v>
      </c>
    </row>
    <row r="143" spans="1:5" ht="16" x14ac:dyDescent="0.2">
      <c r="A143" s="1">
        <v>44057</v>
      </c>
      <c r="B143" s="4">
        <f>ROUNDUP(([1]data_train_mod_est_multi!$H$5*[1]calc_pron!A144+[1]data_train_mod_est_multi!$I$5)*[1]calc_pron!D144,0)</f>
        <v>46</v>
      </c>
      <c r="C143" s="4">
        <f t="shared" si="2"/>
        <v>8</v>
      </c>
      <c r="D143">
        <f>INDEX(Hoja1!$D$2:$D$13,MATCH('Demanda (5)'!C143,Hoja1!$A$2:$A$13,0))</f>
        <v>2.8643699803997706</v>
      </c>
      <c r="E143">
        <f>INDEX(Hoja1!$C$2:$C$13,MATCH('Demanda (5)'!C143,Hoja1!$A$2:$A$13,0))</f>
        <v>44.730769230769234</v>
      </c>
    </row>
    <row r="144" spans="1:5" ht="16" x14ac:dyDescent="0.2">
      <c r="A144" s="1">
        <v>44058</v>
      </c>
      <c r="B144" s="4">
        <f>ROUNDUP(([1]data_train_mod_est_multi!$H$5*[1]calc_pron!A145+[1]data_train_mod_est_multi!$I$5)*[1]calc_pron!D145,0)</f>
        <v>39</v>
      </c>
      <c r="C144" s="4">
        <f t="shared" si="2"/>
        <v>8</v>
      </c>
      <c r="D144">
        <f>INDEX(Hoja1!$D$2:$D$13,MATCH('Demanda (5)'!C144,Hoja1!$A$2:$A$13,0))</f>
        <v>2.8643699803997706</v>
      </c>
      <c r="E144">
        <f>INDEX(Hoja1!$C$2:$C$13,MATCH('Demanda (5)'!C144,Hoja1!$A$2:$A$13,0))</f>
        <v>44.730769230769234</v>
      </c>
    </row>
    <row r="145" spans="1:5" ht="16" x14ac:dyDescent="0.2">
      <c r="A145" s="1">
        <v>44060</v>
      </c>
      <c r="B145" s="4">
        <f>ROUNDUP(([1]data_train_mod_est_multi!$H$5*[1]calc_pron!A146+[1]data_train_mod_est_multi!$I$5)*[1]calc_pron!D146,0)</f>
        <v>46</v>
      </c>
      <c r="C145" s="4">
        <f t="shared" si="2"/>
        <v>8</v>
      </c>
      <c r="D145">
        <f>INDEX(Hoja1!$D$2:$D$13,MATCH('Demanda (5)'!C145,Hoja1!$A$2:$A$13,0))</f>
        <v>2.8643699803997706</v>
      </c>
      <c r="E145">
        <f>INDEX(Hoja1!$C$2:$C$13,MATCH('Demanda (5)'!C145,Hoja1!$A$2:$A$13,0))</f>
        <v>44.730769230769234</v>
      </c>
    </row>
    <row r="146" spans="1:5" ht="16" x14ac:dyDescent="0.2">
      <c r="A146" s="1">
        <v>44061</v>
      </c>
      <c r="B146" s="4">
        <f>ROUNDUP(([1]data_train_mod_est_multi!$H$5*[1]calc_pron!A147+[1]data_train_mod_est_multi!$I$5)*[1]calc_pron!D147,0)</f>
        <v>47</v>
      </c>
      <c r="C146" s="4">
        <f t="shared" si="2"/>
        <v>8</v>
      </c>
      <c r="D146">
        <f>INDEX(Hoja1!$D$2:$D$13,MATCH('Demanda (5)'!C146,Hoja1!$A$2:$A$13,0))</f>
        <v>2.8643699803997706</v>
      </c>
      <c r="E146">
        <f>INDEX(Hoja1!$C$2:$C$13,MATCH('Demanda (5)'!C146,Hoja1!$A$2:$A$13,0))</f>
        <v>44.730769230769234</v>
      </c>
    </row>
    <row r="147" spans="1:5" ht="16" x14ac:dyDescent="0.2">
      <c r="A147" s="1">
        <v>44062</v>
      </c>
      <c r="B147" s="4">
        <f>ROUNDUP(([1]data_train_mod_est_multi!$H$5*[1]calc_pron!A148+[1]data_train_mod_est_multi!$I$5)*[1]calc_pron!D148,0)</f>
        <v>46</v>
      </c>
      <c r="C147" s="4">
        <f t="shared" si="2"/>
        <v>8</v>
      </c>
      <c r="D147">
        <f>INDEX(Hoja1!$D$2:$D$13,MATCH('Demanda (5)'!C147,Hoja1!$A$2:$A$13,0))</f>
        <v>2.8643699803997706</v>
      </c>
      <c r="E147">
        <f>INDEX(Hoja1!$C$2:$C$13,MATCH('Demanda (5)'!C147,Hoja1!$A$2:$A$13,0))</f>
        <v>44.730769230769234</v>
      </c>
    </row>
    <row r="148" spans="1:5" ht="16" x14ac:dyDescent="0.2">
      <c r="A148" s="1">
        <v>44063</v>
      </c>
      <c r="B148" s="4">
        <f>ROUNDUP(([1]data_train_mod_est_multi!$H$5*[1]calc_pron!A149+[1]data_train_mod_est_multi!$I$5)*[1]calc_pron!D149,0)</f>
        <v>46</v>
      </c>
      <c r="C148" s="4">
        <f t="shared" si="2"/>
        <v>8</v>
      </c>
      <c r="D148">
        <f>INDEX(Hoja1!$D$2:$D$13,MATCH('Demanda (5)'!C148,Hoja1!$A$2:$A$13,0))</f>
        <v>2.8643699803997706</v>
      </c>
      <c r="E148">
        <f>INDEX(Hoja1!$C$2:$C$13,MATCH('Demanda (5)'!C148,Hoja1!$A$2:$A$13,0))</f>
        <v>44.730769230769234</v>
      </c>
    </row>
    <row r="149" spans="1:5" ht="16" x14ac:dyDescent="0.2">
      <c r="A149" s="1">
        <v>44064</v>
      </c>
      <c r="B149" s="4">
        <f>ROUNDUP(([1]data_train_mod_est_multi!$H$5*[1]calc_pron!A150+[1]data_train_mod_est_multi!$I$5)*[1]calc_pron!D150,0)</f>
        <v>46</v>
      </c>
      <c r="C149" s="4">
        <f t="shared" si="2"/>
        <v>8</v>
      </c>
      <c r="D149">
        <f>INDEX(Hoja1!$D$2:$D$13,MATCH('Demanda (5)'!C149,Hoja1!$A$2:$A$13,0))</f>
        <v>2.8643699803997706</v>
      </c>
      <c r="E149">
        <f>INDEX(Hoja1!$C$2:$C$13,MATCH('Demanda (5)'!C149,Hoja1!$A$2:$A$13,0))</f>
        <v>44.730769230769234</v>
      </c>
    </row>
    <row r="150" spans="1:5" ht="16" x14ac:dyDescent="0.2">
      <c r="A150" s="1">
        <v>44065</v>
      </c>
      <c r="B150" s="4">
        <f>ROUNDUP(([1]data_train_mod_est_multi!$H$5*[1]calc_pron!A151+[1]data_train_mod_est_multi!$I$5)*[1]calc_pron!D151,0)</f>
        <v>39</v>
      </c>
      <c r="C150" s="4">
        <f t="shared" si="2"/>
        <v>8</v>
      </c>
      <c r="D150">
        <f>INDEX(Hoja1!$D$2:$D$13,MATCH('Demanda (5)'!C150,Hoja1!$A$2:$A$13,0))</f>
        <v>2.8643699803997706</v>
      </c>
      <c r="E150">
        <f>INDEX(Hoja1!$C$2:$C$13,MATCH('Demanda (5)'!C150,Hoja1!$A$2:$A$13,0))</f>
        <v>44.730769230769234</v>
      </c>
    </row>
    <row r="151" spans="1:5" ht="16" x14ac:dyDescent="0.2">
      <c r="A151" s="1">
        <v>44067</v>
      </c>
      <c r="B151" s="4">
        <f>ROUNDUP(([1]data_train_mod_est_multi!$H$5*[1]calc_pron!A152+[1]data_train_mod_est_multi!$I$5)*[1]calc_pron!D152,0)</f>
        <v>46</v>
      </c>
      <c r="C151" s="4">
        <f t="shared" si="2"/>
        <v>8</v>
      </c>
      <c r="D151">
        <f>INDEX(Hoja1!$D$2:$D$13,MATCH('Demanda (5)'!C151,Hoja1!$A$2:$A$13,0))</f>
        <v>2.8643699803997706</v>
      </c>
      <c r="E151">
        <f>INDEX(Hoja1!$C$2:$C$13,MATCH('Demanda (5)'!C151,Hoja1!$A$2:$A$13,0))</f>
        <v>44.730769230769234</v>
      </c>
    </row>
    <row r="152" spans="1:5" ht="16" x14ac:dyDescent="0.2">
      <c r="A152" s="1">
        <v>44068</v>
      </c>
      <c r="B152" s="4">
        <f>ROUNDUP(([1]data_train_mod_est_multi!$H$5*[1]calc_pron!A153+[1]data_train_mod_est_multi!$I$5)*[1]calc_pron!D153,0)</f>
        <v>47</v>
      </c>
      <c r="C152" s="4">
        <f t="shared" si="2"/>
        <v>8</v>
      </c>
      <c r="D152">
        <f>INDEX(Hoja1!$D$2:$D$13,MATCH('Demanda (5)'!C152,Hoja1!$A$2:$A$13,0))</f>
        <v>2.8643699803997706</v>
      </c>
      <c r="E152">
        <f>INDEX(Hoja1!$C$2:$C$13,MATCH('Demanda (5)'!C152,Hoja1!$A$2:$A$13,0))</f>
        <v>44.730769230769234</v>
      </c>
    </row>
    <row r="153" spans="1:5" ht="16" x14ac:dyDescent="0.2">
      <c r="A153" s="1">
        <v>44069</v>
      </c>
      <c r="B153" s="4">
        <f>ROUNDUP(([1]data_train_mod_est_multi!$H$5*[1]calc_pron!A154+[1]data_train_mod_est_multi!$I$5)*[1]calc_pron!D154,0)</f>
        <v>46</v>
      </c>
      <c r="C153" s="4">
        <f t="shared" si="2"/>
        <v>8</v>
      </c>
      <c r="D153">
        <f>INDEX(Hoja1!$D$2:$D$13,MATCH('Demanda (5)'!C153,Hoja1!$A$2:$A$13,0))</f>
        <v>2.8643699803997706</v>
      </c>
      <c r="E153">
        <f>INDEX(Hoja1!$C$2:$C$13,MATCH('Demanda (5)'!C153,Hoja1!$A$2:$A$13,0))</f>
        <v>44.730769230769234</v>
      </c>
    </row>
    <row r="154" spans="1:5" ht="16" x14ac:dyDescent="0.2">
      <c r="A154" s="1">
        <v>44070</v>
      </c>
      <c r="B154" s="4">
        <f>ROUNDUP(([1]data_train_mod_est_multi!$H$5*[1]calc_pron!A155+[1]data_train_mod_est_multi!$I$5)*[1]calc_pron!D155,0)</f>
        <v>46</v>
      </c>
      <c r="C154" s="4">
        <f t="shared" si="2"/>
        <v>8</v>
      </c>
      <c r="D154">
        <f>INDEX(Hoja1!$D$2:$D$13,MATCH('Demanda (5)'!C154,Hoja1!$A$2:$A$13,0))</f>
        <v>2.8643699803997706</v>
      </c>
      <c r="E154">
        <f>INDEX(Hoja1!$C$2:$C$13,MATCH('Demanda (5)'!C154,Hoja1!$A$2:$A$13,0))</f>
        <v>44.730769230769234</v>
      </c>
    </row>
    <row r="155" spans="1:5" ht="16" x14ac:dyDescent="0.2">
      <c r="A155" s="1">
        <v>44071</v>
      </c>
      <c r="B155" s="4">
        <f>ROUNDUP(([1]data_train_mod_est_multi!$H$5*[1]calc_pron!A156+[1]data_train_mod_est_multi!$I$5)*[1]calc_pron!D156,0)</f>
        <v>46</v>
      </c>
      <c r="C155" s="4">
        <f t="shared" si="2"/>
        <v>8</v>
      </c>
      <c r="D155">
        <f>INDEX(Hoja1!$D$2:$D$13,MATCH('Demanda (5)'!C155,Hoja1!$A$2:$A$13,0))</f>
        <v>2.8643699803997706</v>
      </c>
      <c r="E155">
        <f>INDEX(Hoja1!$C$2:$C$13,MATCH('Demanda (5)'!C155,Hoja1!$A$2:$A$13,0))</f>
        <v>44.730769230769234</v>
      </c>
    </row>
    <row r="156" spans="1:5" ht="16" x14ac:dyDescent="0.2">
      <c r="A156" s="1">
        <v>44072</v>
      </c>
      <c r="B156" s="4">
        <f>ROUNDUP(([1]data_train_mod_est_multi!$H$5*[1]calc_pron!A157+[1]data_train_mod_est_multi!$I$5)*[1]calc_pron!D157,0)</f>
        <v>39</v>
      </c>
      <c r="C156" s="4">
        <f t="shared" si="2"/>
        <v>8</v>
      </c>
      <c r="D156">
        <f>INDEX(Hoja1!$D$2:$D$13,MATCH('Demanda (5)'!C156,Hoja1!$A$2:$A$13,0))</f>
        <v>2.8643699803997706</v>
      </c>
      <c r="E156">
        <f>INDEX(Hoja1!$C$2:$C$13,MATCH('Demanda (5)'!C156,Hoja1!$A$2:$A$13,0))</f>
        <v>44.730769230769234</v>
      </c>
    </row>
    <row r="157" spans="1:5" ht="16" x14ac:dyDescent="0.2">
      <c r="A157" s="1">
        <v>44074</v>
      </c>
      <c r="B157" s="4">
        <f>ROUNDUP(([1]data_train_mod_est_multi!$H$5*[1]calc_pron!A158+[1]data_train_mod_est_multi!$I$5)*[1]calc_pron!D158,0)</f>
        <v>46</v>
      </c>
      <c r="C157" s="4">
        <f t="shared" si="2"/>
        <v>8</v>
      </c>
      <c r="D157">
        <f>INDEX(Hoja1!$D$2:$D$13,MATCH('Demanda (5)'!C157,Hoja1!$A$2:$A$13,0))</f>
        <v>2.8643699803997706</v>
      </c>
      <c r="E157">
        <f>INDEX(Hoja1!$C$2:$C$13,MATCH('Demanda (5)'!C157,Hoja1!$A$2:$A$13,0))</f>
        <v>44.730769230769234</v>
      </c>
    </row>
    <row r="158" spans="1:5" ht="16" x14ac:dyDescent="0.2">
      <c r="A158" s="1">
        <v>44075</v>
      </c>
      <c r="B158" s="4">
        <f>ROUNDUP(([1]data_train_mod_est_multi!$H$5*[1]calc_pron!A159+[1]data_train_mod_est_multi!$I$5)*[1]calc_pron!D159,0)</f>
        <v>54</v>
      </c>
      <c r="C158" s="4">
        <f t="shared" si="2"/>
        <v>9</v>
      </c>
      <c r="D158">
        <f>INDEX(Hoja1!$D$2:$D$13,MATCH('Demanda (5)'!C158,Hoja1!$A$2:$A$13,0))</f>
        <v>2.1827998956879631</v>
      </c>
      <c r="E158">
        <f>INDEX(Hoja1!$C$2:$C$13,MATCH('Demanda (5)'!C158,Hoja1!$A$2:$A$13,0))</f>
        <v>54.730769230769234</v>
      </c>
    </row>
    <row r="159" spans="1:5" ht="16" x14ac:dyDescent="0.2">
      <c r="A159" s="1">
        <v>44076</v>
      </c>
      <c r="B159" s="4">
        <f>ROUNDUP(([1]data_train_mod_est_multi!$H$5*[1]calc_pron!A160+[1]data_train_mod_est_multi!$I$5)*[1]calc_pron!D160,0)</f>
        <v>56</v>
      </c>
      <c r="C159" s="4">
        <f t="shared" si="2"/>
        <v>9</v>
      </c>
      <c r="D159">
        <f>INDEX(Hoja1!$D$2:$D$13,MATCH('Demanda (5)'!C159,Hoja1!$A$2:$A$13,0))</f>
        <v>2.1827998956879631</v>
      </c>
      <c r="E159">
        <f>INDEX(Hoja1!$C$2:$C$13,MATCH('Demanda (5)'!C159,Hoja1!$A$2:$A$13,0))</f>
        <v>54.730769230769234</v>
      </c>
    </row>
    <row r="160" spans="1:5" ht="16" x14ac:dyDescent="0.2">
      <c r="A160" s="1">
        <v>44077</v>
      </c>
      <c r="B160" s="4">
        <f>ROUNDUP(([1]data_train_mod_est_multi!$H$5*[1]calc_pron!A161+[1]data_train_mod_est_multi!$I$5)*[1]calc_pron!D161,0)</f>
        <v>55</v>
      </c>
      <c r="C160" s="4">
        <f t="shared" si="2"/>
        <v>9</v>
      </c>
      <c r="D160">
        <f>INDEX(Hoja1!$D$2:$D$13,MATCH('Demanda (5)'!C160,Hoja1!$A$2:$A$13,0))</f>
        <v>2.1827998956879631</v>
      </c>
      <c r="E160">
        <f>INDEX(Hoja1!$C$2:$C$13,MATCH('Demanda (5)'!C160,Hoja1!$A$2:$A$13,0))</f>
        <v>54.730769230769234</v>
      </c>
    </row>
    <row r="161" spans="1:5" ht="16" x14ac:dyDescent="0.2">
      <c r="A161" s="1">
        <v>44078</v>
      </c>
      <c r="B161" s="4">
        <f>ROUNDUP(([1]data_train_mod_est_multi!$H$5*[1]calc_pron!A162+[1]data_train_mod_est_multi!$I$5)*[1]calc_pron!D162,0)</f>
        <v>57</v>
      </c>
      <c r="C161" s="4">
        <f t="shared" si="2"/>
        <v>9</v>
      </c>
      <c r="D161">
        <f>INDEX(Hoja1!$D$2:$D$13,MATCH('Demanda (5)'!C161,Hoja1!$A$2:$A$13,0))</f>
        <v>2.1827998956879631</v>
      </c>
      <c r="E161">
        <f>INDEX(Hoja1!$C$2:$C$13,MATCH('Demanda (5)'!C161,Hoja1!$A$2:$A$13,0))</f>
        <v>54.730769230769234</v>
      </c>
    </row>
    <row r="162" spans="1:5" ht="16" x14ac:dyDescent="0.2">
      <c r="A162" s="1">
        <v>44079</v>
      </c>
      <c r="B162" s="4">
        <f>ROUNDUP(([1]data_train_mod_est_multi!$H$5*[1]calc_pron!A163+[1]data_train_mod_est_multi!$I$5)*[1]calc_pron!D163,0)</f>
        <v>50</v>
      </c>
      <c r="C162" s="4">
        <f t="shared" si="2"/>
        <v>9</v>
      </c>
      <c r="D162">
        <f>INDEX(Hoja1!$D$2:$D$13,MATCH('Demanda (5)'!C162,Hoja1!$A$2:$A$13,0))</f>
        <v>2.1827998956879631</v>
      </c>
      <c r="E162">
        <f>INDEX(Hoja1!$C$2:$C$13,MATCH('Demanda (5)'!C162,Hoja1!$A$2:$A$13,0))</f>
        <v>54.730769230769234</v>
      </c>
    </row>
    <row r="163" spans="1:5" ht="16" x14ac:dyDescent="0.2">
      <c r="A163" s="1">
        <v>44081</v>
      </c>
      <c r="B163" s="4">
        <f>ROUNDUP(([1]data_train_mod_est_multi!$H$5*[1]calc_pron!A164+[1]data_train_mod_est_multi!$I$5)*[1]calc_pron!D164,0)</f>
        <v>56</v>
      </c>
      <c r="C163" s="4">
        <f t="shared" si="2"/>
        <v>9</v>
      </c>
      <c r="D163">
        <f>INDEX(Hoja1!$D$2:$D$13,MATCH('Demanda (5)'!C163,Hoja1!$A$2:$A$13,0))</f>
        <v>2.1827998956879631</v>
      </c>
      <c r="E163">
        <f>INDEX(Hoja1!$C$2:$C$13,MATCH('Demanda (5)'!C163,Hoja1!$A$2:$A$13,0))</f>
        <v>54.730769230769234</v>
      </c>
    </row>
    <row r="164" spans="1:5" ht="16" x14ac:dyDescent="0.2">
      <c r="A164" s="1">
        <v>44082</v>
      </c>
      <c r="B164" s="4">
        <f>ROUNDUP(([1]data_train_mod_est_multi!$H$5*[1]calc_pron!A165+[1]data_train_mod_est_multi!$I$5)*[1]calc_pron!D165,0)</f>
        <v>54</v>
      </c>
      <c r="C164" s="4">
        <f t="shared" si="2"/>
        <v>9</v>
      </c>
      <c r="D164">
        <f>INDEX(Hoja1!$D$2:$D$13,MATCH('Demanda (5)'!C164,Hoja1!$A$2:$A$13,0))</f>
        <v>2.1827998956879631</v>
      </c>
      <c r="E164">
        <f>INDEX(Hoja1!$C$2:$C$13,MATCH('Demanda (5)'!C164,Hoja1!$A$2:$A$13,0))</f>
        <v>54.730769230769234</v>
      </c>
    </row>
    <row r="165" spans="1:5" ht="16" x14ac:dyDescent="0.2">
      <c r="A165" s="1">
        <v>44083</v>
      </c>
      <c r="B165" s="4">
        <f>ROUNDUP(([1]data_train_mod_est_multi!$H$5*[1]calc_pron!A166+[1]data_train_mod_est_multi!$I$5)*[1]calc_pron!D166,0)</f>
        <v>56</v>
      </c>
      <c r="C165" s="4">
        <f t="shared" si="2"/>
        <v>9</v>
      </c>
      <c r="D165">
        <f>INDEX(Hoja1!$D$2:$D$13,MATCH('Demanda (5)'!C165,Hoja1!$A$2:$A$13,0))</f>
        <v>2.1827998956879631</v>
      </c>
      <c r="E165">
        <f>INDEX(Hoja1!$C$2:$C$13,MATCH('Demanda (5)'!C165,Hoja1!$A$2:$A$13,0))</f>
        <v>54.730769230769234</v>
      </c>
    </row>
    <row r="166" spans="1:5" ht="16" x14ac:dyDescent="0.2">
      <c r="A166" s="1">
        <v>44084</v>
      </c>
      <c r="B166" s="4">
        <f>ROUNDUP(([1]data_train_mod_est_multi!$H$5*[1]calc_pron!A167+[1]data_train_mod_est_multi!$I$5)*[1]calc_pron!D167,0)</f>
        <v>55</v>
      </c>
      <c r="C166" s="4">
        <f t="shared" si="2"/>
        <v>9</v>
      </c>
      <c r="D166">
        <f>INDEX(Hoja1!$D$2:$D$13,MATCH('Demanda (5)'!C166,Hoja1!$A$2:$A$13,0))</f>
        <v>2.1827998956879631</v>
      </c>
      <c r="E166">
        <f>INDEX(Hoja1!$C$2:$C$13,MATCH('Demanda (5)'!C166,Hoja1!$A$2:$A$13,0))</f>
        <v>54.730769230769234</v>
      </c>
    </row>
    <row r="167" spans="1:5" ht="16" x14ac:dyDescent="0.2">
      <c r="A167" s="1">
        <v>44085</v>
      </c>
      <c r="B167" s="4">
        <f>ROUNDUP(([1]data_train_mod_est_multi!$H$5*[1]calc_pron!A168+[1]data_train_mod_est_multi!$I$5)*[1]calc_pron!D168,0)</f>
        <v>57</v>
      </c>
      <c r="C167" s="4">
        <f t="shared" si="2"/>
        <v>9</v>
      </c>
      <c r="D167">
        <f>INDEX(Hoja1!$D$2:$D$13,MATCH('Demanda (5)'!C167,Hoja1!$A$2:$A$13,0))</f>
        <v>2.1827998956879631</v>
      </c>
      <c r="E167">
        <f>INDEX(Hoja1!$C$2:$C$13,MATCH('Demanda (5)'!C167,Hoja1!$A$2:$A$13,0))</f>
        <v>54.730769230769234</v>
      </c>
    </row>
    <row r="168" spans="1:5" ht="16" x14ac:dyDescent="0.2">
      <c r="A168" s="1">
        <v>44086</v>
      </c>
      <c r="B168" s="4">
        <f>ROUNDUP(([1]data_train_mod_est_multi!$H$5*[1]calc_pron!A169+[1]data_train_mod_est_multi!$I$5)*[1]calc_pron!D169,0)</f>
        <v>50</v>
      </c>
      <c r="C168" s="4">
        <f t="shared" si="2"/>
        <v>9</v>
      </c>
      <c r="D168">
        <f>INDEX(Hoja1!$D$2:$D$13,MATCH('Demanda (5)'!C168,Hoja1!$A$2:$A$13,0))</f>
        <v>2.1827998956879631</v>
      </c>
      <c r="E168">
        <f>INDEX(Hoja1!$C$2:$C$13,MATCH('Demanda (5)'!C168,Hoja1!$A$2:$A$13,0))</f>
        <v>54.730769230769234</v>
      </c>
    </row>
    <row r="169" spans="1:5" ht="16" x14ac:dyDescent="0.2">
      <c r="A169" s="1">
        <v>44088</v>
      </c>
      <c r="B169" s="4">
        <f>ROUNDUP(([1]data_train_mod_est_multi!$H$5*[1]calc_pron!A170+[1]data_train_mod_est_multi!$I$5)*[1]calc_pron!D170,0)</f>
        <v>56</v>
      </c>
      <c r="C169" s="4">
        <f t="shared" si="2"/>
        <v>9</v>
      </c>
      <c r="D169">
        <f>INDEX(Hoja1!$D$2:$D$13,MATCH('Demanda (5)'!C169,Hoja1!$A$2:$A$13,0))</f>
        <v>2.1827998956879631</v>
      </c>
      <c r="E169">
        <f>INDEX(Hoja1!$C$2:$C$13,MATCH('Demanda (5)'!C169,Hoja1!$A$2:$A$13,0))</f>
        <v>54.730769230769234</v>
      </c>
    </row>
    <row r="170" spans="1:5" ht="16" x14ac:dyDescent="0.2">
      <c r="A170" s="1">
        <v>44089</v>
      </c>
      <c r="B170" s="4">
        <f>ROUNDUP(([1]data_train_mod_est_multi!$H$5*[1]calc_pron!A171+[1]data_train_mod_est_multi!$I$5)*[1]calc_pron!D171,0)</f>
        <v>54</v>
      </c>
      <c r="C170" s="4">
        <f t="shared" si="2"/>
        <v>9</v>
      </c>
      <c r="D170">
        <f>INDEX(Hoja1!$D$2:$D$13,MATCH('Demanda (5)'!C170,Hoja1!$A$2:$A$13,0))</f>
        <v>2.1827998956879631</v>
      </c>
      <c r="E170">
        <f>INDEX(Hoja1!$C$2:$C$13,MATCH('Demanda (5)'!C170,Hoja1!$A$2:$A$13,0))</f>
        <v>54.730769230769234</v>
      </c>
    </row>
    <row r="171" spans="1:5" ht="16" x14ac:dyDescent="0.2">
      <c r="A171" s="1">
        <v>44090</v>
      </c>
      <c r="B171" s="4">
        <f>ROUNDUP(([1]data_train_mod_est_multi!$H$5*[1]calc_pron!A172+[1]data_train_mod_est_multi!$I$5)*[1]calc_pron!D172,0)</f>
        <v>56</v>
      </c>
      <c r="C171" s="4">
        <f t="shared" si="2"/>
        <v>9</v>
      </c>
      <c r="D171">
        <f>INDEX(Hoja1!$D$2:$D$13,MATCH('Demanda (5)'!C171,Hoja1!$A$2:$A$13,0))</f>
        <v>2.1827998956879631</v>
      </c>
      <c r="E171">
        <f>INDEX(Hoja1!$C$2:$C$13,MATCH('Demanda (5)'!C171,Hoja1!$A$2:$A$13,0))</f>
        <v>54.730769230769234</v>
      </c>
    </row>
    <row r="172" spans="1:5" ht="16" x14ac:dyDescent="0.2">
      <c r="A172" s="1">
        <v>44091</v>
      </c>
      <c r="B172" s="4">
        <f>ROUNDUP(([1]data_train_mod_est_multi!$H$5*[1]calc_pron!A173+[1]data_train_mod_est_multi!$I$5)*[1]calc_pron!D173,0)</f>
        <v>55</v>
      </c>
      <c r="C172" s="4">
        <f t="shared" si="2"/>
        <v>9</v>
      </c>
      <c r="D172">
        <f>INDEX(Hoja1!$D$2:$D$13,MATCH('Demanda (5)'!C172,Hoja1!$A$2:$A$13,0))</f>
        <v>2.1827998956879631</v>
      </c>
      <c r="E172">
        <f>INDEX(Hoja1!$C$2:$C$13,MATCH('Demanda (5)'!C172,Hoja1!$A$2:$A$13,0))</f>
        <v>54.730769230769234</v>
      </c>
    </row>
    <row r="173" spans="1:5" ht="16" x14ac:dyDescent="0.2">
      <c r="A173" s="1">
        <v>44092</v>
      </c>
      <c r="B173" s="4">
        <f>ROUNDUP(([1]data_train_mod_est_multi!$H$5*[1]calc_pron!A174+[1]data_train_mod_est_multi!$I$5)*[1]calc_pron!D174,0)</f>
        <v>57</v>
      </c>
      <c r="C173" s="4">
        <f t="shared" si="2"/>
        <v>9</v>
      </c>
      <c r="D173">
        <f>INDEX(Hoja1!$D$2:$D$13,MATCH('Demanda (5)'!C173,Hoja1!$A$2:$A$13,0))</f>
        <v>2.1827998956879631</v>
      </c>
      <c r="E173">
        <f>INDEX(Hoja1!$C$2:$C$13,MATCH('Demanda (5)'!C173,Hoja1!$A$2:$A$13,0))</f>
        <v>54.730769230769234</v>
      </c>
    </row>
    <row r="174" spans="1:5" ht="16" x14ac:dyDescent="0.2">
      <c r="A174" s="1">
        <v>44093</v>
      </c>
      <c r="B174" s="4">
        <f>ROUNDUP(([1]data_train_mod_est_multi!$H$5*[1]calc_pron!A175+[1]data_train_mod_est_multi!$I$5)*[1]calc_pron!D175,0)</f>
        <v>50</v>
      </c>
      <c r="C174" s="4">
        <f t="shared" si="2"/>
        <v>9</v>
      </c>
      <c r="D174">
        <f>INDEX(Hoja1!$D$2:$D$13,MATCH('Demanda (5)'!C174,Hoja1!$A$2:$A$13,0))</f>
        <v>2.1827998956879631</v>
      </c>
      <c r="E174">
        <f>INDEX(Hoja1!$C$2:$C$13,MATCH('Demanda (5)'!C174,Hoja1!$A$2:$A$13,0))</f>
        <v>54.730769230769234</v>
      </c>
    </row>
    <row r="175" spans="1:5" ht="16" x14ac:dyDescent="0.2">
      <c r="A175" s="1">
        <v>44095</v>
      </c>
      <c r="B175" s="4">
        <f>ROUNDUP(([1]data_train_mod_est_multi!$H$5*[1]calc_pron!A176+[1]data_train_mod_est_multi!$I$5)*[1]calc_pron!D176,0)</f>
        <v>56</v>
      </c>
      <c r="C175" s="4">
        <f t="shared" si="2"/>
        <v>9</v>
      </c>
      <c r="D175">
        <f>INDEX(Hoja1!$D$2:$D$13,MATCH('Demanda (5)'!C175,Hoja1!$A$2:$A$13,0))</f>
        <v>2.1827998956879631</v>
      </c>
      <c r="E175">
        <f>INDEX(Hoja1!$C$2:$C$13,MATCH('Demanda (5)'!C175,Hoja1!$A$2:$A$13,0))</f>
        <v>54.730769230769234</v>
      </c>
    </row>
    <row r="176" spans="1:5" ht="16" x14ac:dyDescent="0.2">
      <c r="A176" s="1">
        <v>44096</v>
      </c>
      <c r="B176" s="4">
        <f>ROUNDUP(([1]data_train_mod_est_multi!$H$5*[1]calc_pron!A177+[1]data_train_mod_est_multi!$I$5)*[1]calc_pron!D177,0)</f>
        <v>54</v>
      </c>
      <c r="C176" s="4">
        <f t="shared" si="2"/>
        <v>9</v>
      </c>
      <c r="D176">
        <f>INDEX(Hoja1!$D$2:$D$13,MATCH('Demanda (5)'!C176,Hoja1!$A$2:$A$13,0))</f>
        <v>2.1827998956879631</v>
      </c>
      <c r="E176">
        <f>INDEX(Hoja1!$C$2:$C$13,MATCH('Demanda (5)'!C176,Hoja1!$A$2:$A$13,0))</f>
        <v>54.730769230769234</v>
      </c>
    </row>
    <row r="177" spans="1:5" ht="16" x14ac:dyDescent="0.2">
      <c r="A177" s="1">
        <v>44097</v>
      </c>
      <c r="B177" s="4">
        <f>ROUNDUP(([1]data_train_mod_est_multi!$H$5*[1]calc_pron!A178+[1]data_train_mod_est_multi!$I$5)*[1]calc_pron!D178,0)</f>
        <v>56</v>
      </c>
      <c r="C177" s="4">
        <f t="shared" si="2"/>
        <v>9</v>
      </c>
      <c r="D177">
        <f>INDEX(Hoja1!$D$2:$D$13,MATCH('Demanda (5)'!C177,Hoja1!$A$2:$A$13,0))</f>
        <v>2.1827998956879631</v>
      </c>
      <c r="E177">
        <f>INDEX(Hoja1!$C$2:$C$13,MATCH('Demanda (5)'!C177,Hoja1!$A$2:$A$13,0))</f>
        <v>54.730769230769234</v>
      </c>
    </row>
    <row r="178" spans="1:5" ht="16" x14ac:dyDescent="0.2">
      <c r="A178" s="1">
        <v>44098</v>
      </c>
      <c r="B178" s="4">
        <f>ROUNDUP(([1]data_train_mod_est_multi!$H$5*[1]calc_pron!A179+[1]data_train_mod_est_multi!$I$5)*[1]calc_pron!D179,0)</f>
        <v>55</v>
      </c>
      <c r="C178" s="4">
        <f t="shared" si="2"/>
        <v>9</v>
      </c>
      <c r="D178">
        <f>INDEX(Hoja1!$D$2:$D$13,MATCH('Demanda (5)'!C178,Hoja1!$A$2:$A$13,0))</f>
        <v>2.1827998956879631</v>
      </c>
      <c r="E178">
        <f>INDEX(Hoja1!$C$2:$C$13,MATCH('Demanda (5)'!C178,Hoja1!$A$2:$A$13,0))</f>
        <v>54.730769230769234</v>
      </c>
    </row>
    <row r="179" spans="1:5" ht="16" x14ac:dyDescent="0.2">
      <c r="A179" s="1">
        <v>44099</v>
      </c>
      <c r="B179" s="4">
        <f>ROUNDUP(([1]data_train_mod_est_multi!$H$5*[1]calc_pron!A180+[1]data_train_mod_est_multi!$I$5)*[1]calc_pron!D180,0)</f>
        <v>57</v>
      </c>
      <c r="C179" s="4">
        <f t="shared" si="2"/>
        <v>9</v>
      </c>
      <c r="D179">
        <f>INDEX(Hoja1!$D$2:$D$13,MATCH('Demanda (5)'!C179,Hoja1!$A$2:$A$13,0))</f>
        <v>2.1827998956879631</v>
      </c>
      <c r="E179">
        <f>INDEX(Hoja1!$C$2:$C$13,MATCH('Demanda (5)'!C179,Hoja1!$A$2:$A$13,0))</f>
        <v>54.730769230769234</v>
      </c>
    </row>
    <row r="180" spans="1:5" ht="16" x14ac:dyDescent="0.2">
      <c r="A180" s="1">
        <v>44100</v>
      </c>
      <c r="B180" s="4">
        <f>ROUNDUP(([1]data_train_mod_est_multi!$H$5*[1]calc_pron!A181+[1]data_train_mod_est_multi!$I$5)*[1]calc_pron!D181,0)</f>
        <v>51</v>
      </c>
      <c r="C180" s="4">
        <f t="shared" si="2"/>
        <v>9</v>
      </c>
      <c r="D180">
        <f>INDEX(Hoja1!$D$2:$D$13,MATCH('Demanda (5)'!C180,Hoja1!$A$2:$A$13,0))</f>
        <v>2.1827998956879631</v>
      </c>
      <c r="E180">
        <f>INDEX(Hoja1!$C$2:$C$13,MATCH('Demanda (5)'!C180,Hoja1!$A$2:$A$13,0))</f>
        <v>54.730769230769234</v>
      </c>
    </row>
    <row r="181" spans="1:5" ht="16" x14ac:dyDescent="0.2">
      <c r="A181" s="1">
        <v>44102</v>
      </c>
      <c r="B181" s="4">
        <f>ROUNDUP(([1]data_train_mod_est_multi!$H$5*[1]calc_pron!A182+[1]data_train_mod_est_multi!$I$5)*[1]calc_pron!D182,0)</f>
        <v>56</v>
      </c>
      <c r="C181" s="4">
        <f t="shared" si="2"/>
        <v>9</v>
      </c>
      <c r="D181">
        <f>INDEX(Hoja1!$D$2:$D$13,MATCH('Demanda (5)'!C181,Hoja1!$A$2:$A$13,0))</f>
        <v>2.1827998956879631</v>
      </c>
      <c r="E181">
        <f>INDEX(Hoja1!$C$2:$C$13,MATCH('Demanda (5)'!C181,Hoja1!$A$2:$A$13,0))</f>
        <v>54.730769230769234</v>
      </c>
    </row>
    <row r="182" spans="1:5" ht="16" x14ac:dyDescent="0.2">
      <c r="A182" s="1">
        <v>44103</v>
      </c>
      <c r="B182" s="4">
        <f>ROUNDUP(([1]data_train_mod_est_multi!$H$5*[1]calc_pron!A183+[1]data_train_mod_est_multi!$I$5)*[1]calc_pron!D183,0)</f>
        <v>54</v>
      </c>
      <c r="C182" s="4">
        <f t="shared" si="2"/>
        <v>9</v>
      </c>
      <c r="D182">
        <f>INDEX(Hoja1!$D$2:$D$13,MATCH('Demanda (5)'!C182,Hoja1!$A$2:$A$13,0))</f>
        <v>2.1827998956879631</v>
      </c>
      <c r="E182">
        <f>INDEX(Hoja1!$C$2:$C$13,MATCH('Demanda (5)'!C182,Hoja1!$A$2:$A$13,0))</f>
        <v>54.730769230769234</v>
      </c>
    </row>
    <row r="183" spans="1:5" ht="16" x14ac:dyDescent="0.2">
      <c r="A183" s="1">
        <v>44104</v>
      </c>
      <c r="B183" s="4">
        <f>ROUNDUP(([1]data_train_mod_est_multi!$H$5*[1]calc_pron!A184+[1]data_train_mod_est_multi!$I$5)*[1]calc_pron!D184,0)</f>
        <v>56</v>
      </c>
      <c r="C183" s="4">
        <f t="shared" si="2"/>
        <v>9</v>
      </c>
      <c r="D183">
        <f>INDEX(Hoja1!$D$2:$D$13,MATCH('Demanda (5)'!C183,Hoja1!$A$2:$A$13,0))</f>
        <v>2.1827998956879631</v>
      </c>
      <c r="E183">
        <f>INDEX(Hoja1!$C$2:$C$13,MATCH('Demanda (5)'!C183,Hoja1!$A$2:$A$13,0))</f>
        <v>54.730769230769234</v>
      </c>
    </row>
    <row r="184" spans="1:5" ht="16" x14ac:dyDescent="0.2">
      <c r="A184" s="1">
        <v>44105</v>
      </c>
      <c r="B184" s="4">
        <f>ROUNDUP(([1]data_train_mod_est_multi!$H$5*[1]calc_pron!A185+[1]data_train_mod_est_multi!$I$5)*[1]calc_pron!D185,0)</f>
        <v>64</v>
      </c>
      <c r="C184" s="4">
        <f t="shared" si="2"/>
        <v>10</v>
      </c>
      <c r="D184">
        <f>INDEX(Hoja1!$D$2:$D$13,MATCH('Demanda (5)'!C184,Hoja1!$A$2:$A$13,0))</f>
        <v>2.3038429433649141</v>
      </c>
      <c r="E184">
        <f>INDEX(Hoja1!$C$2:$C$13,MATCH('Demanda (5)'!C184,Hoja1!$A$2:$A$13,0))</f>
        <v>64.666666666666671</v>
      </c>
    </row>
    <row r="185" spans="1:5" ht="16" x14ac:dyDescent="0.2">
      <c r="A185" s="1">
        <v>44106</v>
      </c>
      <c r="B185" s="4">
        <f>ROUNDUP(([1]data_train_mod_est_multi!$H$5*[1]calc_pron!A186+[1]data_train_mod_est_multi!$I$5)*[1]calc_pron!D186,0)</f>
        <v>65</v>
      </c>
      <c r="C185" s="4">
        <f t="shared" si="2"/>
        <v>10</v>
      </c>
      <c r="D185">
        <f>INDEX(Hoja1!$D$2:$D$13,MATCH('Demanda (5)'!C185,Hoja1!$A$2:$A$13,0))</f>
        <v>2.3038429433649141</v>
      </c>
      <c r="E185">
        <f>INDEX(Hoja1!$C$2:$C$13,MATCH('Demanda (5)'!C185,Hoja1!$A$2:$A$13,0))</f>
        <v>64.666666666666671</v>
      </c>
    </row>
    <row r="186" spans="1:5" ht="16" x14ac:dyDescent="0.2">
      <c r="A186" s="1">
        <v>44107</v>
      </c>
      <c r="B186" s="4">
        <f>ROUNDUP(([1]data_train_mod_est_multi!$H$5*[1]calc_pron!A187+[1]data_train_mod_est_multi!$I$5)*[1]calc_pron!D187,0)</f>
        <v>60</v>
      </c>
      <c r="C186" s="4">
        <f t="shared" si="2"/>
        <v>10</v>
      </c>
      <c r="D186">
        <f>INDEX(Hoja1!$D$2:$D$13,MATCH('Demanda (5)'!C186,Hoja1!$A$2:$A$13,0))</f>
        <v>2.3038429433649141</v>
      </c>
      <c r="E186">
        <f>INDEX(Hoja1!$C$2:$C$13,MATCH('Demanda (5)'!C186,Hoja1!$A$2:$A$13,0))</f>
        <v>64.666666666666671</v>
      </c>
    </row>
    <row r="187" spans="1:5" ht="16" x14ac:dyDescent="0.2">
      <c r="A187" s="1">
        <v>44109</v>
      </c>
      <c r="B187" s="4">
        <f>ROUNDUP(([1]data_train_mod_est_multi!$H$5*[1]calc_pron!A188+[1]data_train_mod_est_multi!$I$5)*[1]calc_pron!D188,0)</f>
        <v>67</v>
      </c>
      <c r="C187" s="4">
        <f t="shared" si="2"/>
        <v>10</v>
      </c>
      <c r="D187">
        <f>INDEX(Hoja1!$D$2:$D$13,MATCH('Demanda (5)'!C187,Hoja1!$A$2:$A$13,0))</f>
        <v>2.3038429433649141</v>
      </c>
      <c r="E187">
        <f>INDEX(Hoja1!$C$2:$C$13,MATCH('Demanda (5)'!C187,Hoja1!$A$2:$A$13,0))</f>
        <v>64.666666666666671</v>
      </c>
    </row>
    <row r="188" spans="1:5" ht="16" x14ac:dyDescent="0.2">
      <c r="A188" s="1">
        <v>44110</v>
      </c>
      <c r="B188" s="4">
        <f>ROUNDUP(([1]data_train_mod_est_multi!$H$5*[1]calc_pron!A189+[1]data_train_mod_est_multi!$I$5)*[1]calc_pron!D189,0)</f>
        <v>67</v>
      </c>
      <c r="C188" s="4">
        <f t="shared" si="2"/>
        <v>10</v>
      </c>
      <c r="D188">
        <f>INDEX(Hoja1!$D$2:$D$13,MATCH('Demanda (5)'!C188,Hoja1!$A$2:$A$13,0))</f>
        <v>2.3038429433649141</v>
      </c>
      <c r="E188">
        <f>INDEX(Hoja1!$C$2:$C$13,MATCH('Demanda (5)'!C188,Hoja1!$A$2:$A$13,0))</f>
        <v>64.666666666666671</v>
      </c>
    </row>
    <row r="189" spans="1:5" ht="16" x14ac:dyDescent="0.2">
      <c r="A189" s="1">
        <v>44111</v>
      </c>
      <c r="B189" s="4">
        <f>ROUNDUP(([1]data_train_mod_est_multi!$H$5*[1]calc_pron!A190+[1]data_train_mod_est_multi!$I$5)*[1]calc_pron!D190,0)</f>
        <v>65</v>
      </c>
      <c r="C189" s="4">
        <f t="shared" si="2"/>
        <v>10</v>
      </c>
      <c r="D189">
        <f>INDEX(Hoja1!$D$2:$D$13,MATCH('Demanda (5)'!C189,Hoja1!$A$2:$A$13,0))</f>
        <v>2.3038429433649141</v>
      </c>
      <c r="E189">
        <f>INDEX(Hoja1!$C$2:$C$13,MATCH('Demanda (5)'!C189,Hoja1!$A$2:$A$13,0))</f>
        <v>64.666666666666671</v>
      </c>
    </row>
    <row r="190" spans="1:5" ht="16" x14ac:dyDescent="0.2">
      <c r="A190" s="1">
        <v>44112</v>
      </c>
      <c r="B190" s="4">
        <f>ROUNDUP(([1]data_train_mod_est_multi!$H$5*[1]calc_pron!A191+[1]data_train_mod_est_multi!$I$5)*[1]calc_pron!D191,0)</f>
        <v>64</v>
      </c>
      <c r="C190" s="4">
        <f t="shared" si="2"/>
        <v>10</v>
      </c>
      <c r="D190">
        <f>INDEX(Hoja1!$D$2:$D$13,MATCH('Demanda (5)'!C190,Hoja1!$A$2:$A$13,0))</f>
        <v>2.3038429433649141</v>
      </c>
      <c r="E190">
        <f>INDEX(Hoja1!$C$2:$C$13,MATCH('Demanda (5)'!C190,Hoja1!$A$2:$A$13,0))</f>
        <v>64.666666666666671</v>
      </c>
    </row>
    <row r="191" spans="1:5" ht="16" x14ac:dyDescent="0.2">
      <c r="A191" s="1">
        <v>44113</v>
      </c>
      <c r="B191" s="4">
        <f>ROUNDUP(([1]data_train_mod_est_multi!$H$5*[1]calc_pron!A192+[1]data_train_mod_est_multi!$I$5)*[1]calc_pron!D192,0)</f>
        <v>65</v>
      </c>
      <c r="C191" s="4">
        <f t="shared" si="2"/>
        <v>10</v>
      </c>
      <c r="D191">
        <f>INDEX(Hoja1!$D$2:$D$13,MATCH('Demanda (5)'!C191,Hoja1!$A$2:$A$13,0))</f>
        <v>2.3038429433649141</v>
      </c>
      <c r="E191">
        <f>INDEX(Hoja1!$C$2:$C$13,MATCH('Demanda (5)'!C191,Hoja1!$A$2:$A$13,0))</f>
        <v>64.666666666666671</v>
      </c>
    </row>
    <row r="192" spans="1:5" ht="16" x14ac:dyDescent="0.2">
      <c r="A192" s="1">
        <v>44114</v>
      </c>
      <c r="B192" s="4">
        <f>ROUNDUP(([1]data_train_mod_est_multi!$H$5*[1]calc_pron!A193+[1]data_train_mod_est_multi!$I$5)*[1]calc_pron!D193,0)</f>
        <v>60</v>
      </c>
      <c r="C192" s="4">
        <f t="shared" si="2"/>
        <v>10</v>
      </c>
      <c r="D192">
        <f>INDEX(Hoja1!$D$2:$D$13,MATCH('Demanda (5)'!C192,Hoja1!$A$2:$A$13,0))</f>
        <v>2.3038429433649141</v>
      </c>
      <c r="E192">
        <f>INDEX(Hoja1!$C$2:$C$13,MATCH('Demanda (5)'!C192,Hoja1!$A$2:$A$13,0))</f>
        <v>64.666666666666671</v>
      </c>
    </row>
    <row r="193" spans="1:5" ht="16" x14ac:dyDescent="0.2">
      <c r="A193" s="1">
        <v>44116</v>
      </c>
      <c r="B193" s="4">
        <f>ROUNDUP(([1]data_train_mod_est_multi!$H$5*[1]calc_pron!A194+[1]data_train_mod_est_multi!$I$5)*[1]calc_pron!D194,0)</f>
        <v>67</v>
      </c>
      <c r="C193" s="4">
        <f t="shared" si="2"/>
        <v>10</v>
      </c>
      <c r="D193">
        <f>INDEX(Hoja1!$D$2:$D$13,MATCH('Demanda (5)'!C193,Hoja1!$A$2:$A$13,0))</f>
        <v>2.3038429433649141</v>
      </c>
      <c r="E193">
        <f>INDEX(Hoja1!$C$2:$C$13,MATCH('Demanda (5)'!C193,Hoja1!$A$2:$A$13,0))</f>
        <v>64.666666666666671</v>
      </c>
    </row>
    <row r="194" spans="1:5" ht="16" x14ac:dyDescent="0.2">
      <c r="A194" s="1">
        <v>44117</v>
      </c>
      <c r="B194" s="4">
        <f>ROUNDUP(([1]data_train_mod_est_multi!$H$5*[1]calc_pron!A195+[1]data_train_mod_est_multi!$I$5)*[1]calc_pron!D195,0)</f>
        <v>67</v>
      </c>
      <c r="C194" s="4">
        <f t="shared" si="2"/>
        <v>10</v>
      </c>
      <c r="D194">
        <f>INDEX(Hoja1!$D$2:$D$13,MATCH('Demanda (5)'!C194,Hoja1!$A$2:$A$13,0))</f>
        <v>2.3038429433649141</v>
      </c>
      <c r="E194">
        <f>INDEX(Hoja1!$C$2:$C$13,MATCH('Demanda (5)'!C194,Hoja1!$A$2:$A$13,0))</f>
        <v>64.666666666666671</v>
      </c>
    </row>
    <row r="195" spans="1:5" ht="16" x14ac:dyDescent="0.2">
      <c r="A195" s="1">
        <v>44118</v>
      </c>
      <c r="B195" s="4">
        <f>ROUNDUP(([1]data_train_mod_est_multi!$H$5*[1]calc_pron!A196+[1]data_train_mod_est_multi!$I$5)*[1]calc_pron!D196,0)</f>
        <v>65</v>
      </c>
      <c r="C195" s="4">
        <f t="shared" ref="C195:C258" si="3">MONTH(A195)</f>
        <v>10</v>
      </c>
      <c r="D195">
        <f>INDEX(Hoja1!$D$2:$D$13,MATCH('Demanda (5)'!C195,Hoja1!$A$2:$A$13,0))</f>
        <v>2.3038429433649141</v>
      </c>
      <c r="E195">
        <f>INDEX(Hoja1!$C$2:$C$13,MATCH('Demanda (5)'!C195,Hoja1!$A$2:$A$13,0))</f>
        <v>64.666666666666671</v>
      </c>
    </row>
    <row r="196" spans="1:5" ht="16" x14ac:dyDescent="0.2">
      <c r="A196" s="1">
        <v>44119</v>
      </c>
      <c r="B196" s="4">
        <f>ROUNDUP(([1]data_train_mod_est_multi!$H$5*[1]calc_pron!A197+[1]data_train_mod_est_multi!$I$5)*[1]calc_pron!D197,0)</f>
        <v>65</v>
      </c>
      <c r="C196" s="4">
        <f t="shared" si="3"/>
        <v>10</v>
      </c>
      <c r="D196">
        <f>INDEX(Hoja1!$D$2:$D$13,MATCH('Demanda (5)'!C196,Hoja1!$A$2:$A$13,0))</f>
        <v>2.3038429433649141</v>
      </c>
      <c r="E196">
        <f>INDEX(Hoja1!$C$2:$C$13,MATCH('Demanda (5)'!C196,Hoja1!$A$2:$A$13,0))</f>
        <v>64.666666666666671</v>
      </c>
    </row>
    <row r="197" spans="1:5" ht="16" x14ac:dyDescent="0.2">
      <c r="A197" s="1">
        <v>44120</v>
      </c>
      <c r="B197" s="4">
        <f>ROUNDUP(([1]data_train_mod_est_multi!$H$5*[1]calc_pron!A198+[1]data_train_mod_est_multi!$I$5)*[1]calc_pron!D198,0)</f>
        <v>65</v>
      </c>
      <c r="C197" s="4">
        <f t="shared" si="3"/>
        <v>10</v>
      </c>
      <c r="D197">
        <f>INDEX(Hoja1!$D$2:$D$13,MATCH('Demanda (5)'!C197,Hoja1!$A$2:$A$13,0))</f>
        <v>2.3038429433649141</v>
      </c>
      <c r="E197">
        <f>INDEX(Hoja1!$C$2:$C$13,MATCH('Demanda (5)'!C197,Hoja1!$A$2:$A$13,0))</f>
        <v>64.666666666666671</v>
      </c>
    </row>
    <row r="198" spans="1:5" ht="16" x14ac:dyDescent="0.2">
      <c r="A198" s="1">
        <v>44121</v>
      </c>
      <c r="B198" s="4">
        <f>ROUNDUP(([1]data_train_mod_est_multi!$H$5*[1]calc_pron!A199+[1]data_train_mod_est_multi!$I$5)*[1]calc_pron!D199,0)</f>
        <v>60</v>
      </c>
      <c r="C198" s="4">
        <f t="shared" si="3"/>
        <v>10</v>
      </c>
      <c r="D198">
        <f>INDEX(Hoja1!$D$2:$D$13,MATCH('Demanda (5)'!C198,Hoja1!$A$2:$A$13,0))</f>
        <v>2.3038429433649141</v>
      </c>
      <c r="E198">
        <f>INDEX(Hoja1!$C$2:$C$13,MATCH('Demanda (5)'!C198,Hoja1!$A$2:$A$13,0))</f>
        <v>64.666666666666671</v>
      </c>
    </row>
    <row r="199" spans="1:5" ht="16" x14ac:dyDescent="0.2">
      <c r="A199" s="1">
        <v>44123</v>
      </c>
      <c r="B199" s="4">
        <f>ROUNDUP(([1]data_train_mod_est_multi!$H$5*[1]calc_pron!A200+[1]data_train_mod_est_multi!$I$5)*[1]calc_pron!D200,0)</f>
        <v>67</v>
      </c>
      <c r="C199" s="4">
        <f t="shared" si="3"/>
        <v>10</v>
      </c>
      <c r="D199">
        <f>INDEX(Hoja1!$D$2:$D$13,MATCH('Demanda (5)'!C199,Hoja1!$A$2:$A$13,0))</f>
        <v>2.3038429433649141</v>
      </c>
      <c r="E199">
        <f>INDEX(Hoja1!$C$2:$C$13,MATCH('Demanda (5)'!C199,Hoja1!$A$2:$A$13,0))</f>
        <v>64.666666666666671</v>
      </c>
    </row>
    <row r="200" spans="1:5" ht="16" x14ac:dyDescent="0.2">
      <c r="A200" s="1">
        <v>44124</v>
      </c>
      <c r="B200" s="4">
        <f>ROUNDUP(([1]data_train_mod_est_multi!$H$5*[1]calc_pron!A201+[1]data_train_mod_est_multi!$I$5)*[1]calc_pron!D201,0)</f>
        <v>67</v>
      </c>
      <c r="C200" s="4">
        <f t="shared" si="3"/>
        <v>10</v>
      </c>
      <c r="D200">
        <f>INDEX(Hoja1!$D$2:$D$13,MATCH('Demanda (5)'!C200,Hoja1!$A$2:$A$13,0))</f>
        <v>2.3038429433649141</v>
      </c>
      <c r="E200">
        <f>INDEX(Hoja1!$C$2:$C$13,MATCH('Demanda (5)'!C200,Hoja1!$A$2:$A$13,0))</f>
        <v>64.666666666666671</v>
      </c>
    </row>
    <row r="201" spans="1:5" ht="16" x14ac:dyDescent="0.2">
      <c r="A201" s="1">
        <v>44125</v>
      </c>
      <c r="B201" s="4">
        <f>ROUNDUP(([1]data_train_mod_est_multi!$H$5*[1]calc_pron!A202+[1]data_train_mod_est_multi!$I$5)*[1]calc_pron!D202,0)</f>
        <v>65</v>
      </c>
      <c r="C201" s="4">
        <f t="shared" si="3"/>
        <v>10</v>
      </c>
      <c r="D201">
        <f>INDEX(Hoja1!$D$2:$D$13,MATCH('Demanda (5)'!C201,Hoja1!$A$2:$A$13,0))</f>
        <v>2.3038429433649141</v>
      </c>
      <c r="E201">
        <f>INDEX(Hoja1!$C$2:$C$13,MATCH('Demanda (5)'!C201,Hoja1!$A$2:$A$13,0))</f>
        <v>64.666666666666671</v>
      </c>
    </row>
    <row r="202" spans="1:5" ht="16" x14ac:dyDescent="0.2">
      <c r="A202" s="1">
        <v>44126</v>
      </c>
      <c r="B202" s="4">
        <f>ROUNDUP(([1]data_train_mod_est_multi!$H$5*[1]calc_pron!A203+[1]data_train_mod_est_multi!$I$5)*[1]calc_pron!D203,0)</f>
        <v>65</v>
      </c>
      <c r="C202" s="4">
        <f t="shared" si="3"/>
        <v>10</v>
      </c>
      <c r="D202">
        <f>INDEX(Hoja1!$D$2:$D$13,MATCH('Demanda (5)'!C202,Hoja1!$A$2:$A$13,0))</f>
        <v>2.3038429433649141</v>
      </c>
      <c r="E202">
        <f>INDEX(Hoja1!$C$2:$C$13,MATCH('Demanda (5)'!C202,Hoja1!$A$2:$A$13,0))</f>
        <v>64.666666666666671</v>
      </c>
    </row>
    <row r="203" spans="1:5" ht="16" x14ac:dyDescent="0.2">
      <c r="A203" s="1">
        <v>44127</v>
      </c>
      <c r="B203" s="4">
        <f>ROUNDUP(([1]data_train_mod_est_multi!$H$5*[1]calc_pron!A204+[1]data_train_mod_est_multi!$I$5)*[1]calc_pron!D204,0)</f>
        <v>65</v>
      </c>
      <c r="C203" s="4">
        <f t="shared" si="3"/>
        <v>10</v>
      </c>
      <c r="D203">
        <f>INDEX(Hoja1!$D$2:$D$13,MATCH('Demanda (5)'!C203,Hoja1!$A$2:$A$13,0))</f>
        <v>2.3038429433649141</v>
      </c>
      <c r="E203">
        <f>INDEX(Hoja1!$C$2:$C$13,MATCH('Demanda (5)'!C203,Hoja1!$A$2:$A$13,0))</f>
        <v>64.666666666666671</v>
      </c>
    </row>
    <row r="204" spans="1:5" ht="16" x14ac:dyDescent="0.2">
      <c r="A204" s="1">
        <v>44128</v>
      </c>
      <c r="B204" s="4">
        <f>ROUNDUP(([1]data_train_mod_est_multi!$H$5*[1]calc_pron!A205+[1]data_train_mod_est_multi!$I$5)*[1]calc_pron!D205,0)</f>
        <v>61</v>
      </c>
      <c r="C204" s="4">
        <f t="shared" si="3"/>
        <v>10</v>
      </c>
      <c r="D204">
        <f>INDEX(Hoja1!$D$2:$D$13,MATCH('Demanda (5)'!C204,Hoja1!$A$2:$A$13,0))</f>
        <v>2.3038429433649141</v>
      </c>
      <c r="E204">
        <f>INDEX(Hoja1!$C$2:$C$13,MATCH('Demanda (5)'!C204,Hoja1!$A$2:$A$13,0))</f>
        <v>64.666666666666671</v>
      </c>
    </row>
    <row r="205" spans="1:5" ht="16" x14ac:dyDescent="0.2">
      <c r="A205" s="1">
        <v>44130</v>
      </c>
      <c r="B205" s="4">
        <f>ROUNDUP(([1]data_train_mod_est_multi!$H$5*[1]calc_pron!A206+[1]data_train_mod_est_multi!$I$5)*[1]calc_pron!D206,0)</f>
        <v>67</v>
      </c>
      <c r="C205" s="4">
        <f t="shared" si="3"/>
        <v>10</v>
      </c>
      <c r="D205">
        <f>INDEX(Hoja1!$D$2:$D$13,MATCH('Demanda (5)'!C205,Hoja1!$A$2:$A$13,0))</f>
        <v>2.3038429433649141</v>
      </c>
      <c r="E205">
        <f>INDEX(Hoja1!$C$2:$C$13,MATCH('Demanda (5)'!C205,Hoja1!$A$2:$A$13,0))</f>
        <v>64.666666666666671</v>
      </c>
    </row>
    <row r="206" spans="1:5" ht="16" x14ac:dyDescent="0.2">
      <c r="A206" s="1">
        <v>44131</v>
      </c>
      <c r="B206" s="4">
        <f>ROUNDUP(([1]data_train_mod_est_multi!$H$5*[1]calc_pron!A207+[1]data_train_mod_est_multi!$I$5)*[1]calc_pron!D207,0)</f>
        <v>67</v>
      </c>
      <c r="C206" s="4">
        <f t="shared" si="3"/>
        <v>10</v>
      </c>
      <c r="D206">
        <f>INDEX(Hoja1!$D$2:$D$13,MATCH('Demanda (5)'!C206,Hoja1!$A$2:$A$13,0))</f>
        <v>2.3038429433649141</v>
      </c>
      <c r="E206">
        <f>INDEX(Hoja1!$C$2:$C$13,MATCH('Demanda (5)'!C206,Hoja1!$A$2:$A$13,0))</f>
        <v>64.666666666666671</v>
      </c>
    </row>
    <row r="207" spans="1:5" ht="16" x14ac:dyDescent="0.2">
      <c r="A207" s="1">
        <v>44132</v>
      </c>
      <c r="B207" s="4">
        <f>ROUNDUP(([1]data_train_mod_est_multi!$H$5*[1]calc_pron!A208+[1]data_train_mod_est_multi!$I$5)*[1]calc_pron!D208,0)</f>
        <v>65</v>
      </c>
      <c r="C207" s="4">
        <f t="shared" si="3"/>
        <v>10</v>
      </c>
      <c r="D207">
        <f>INDEX(Hoja1!$D$2:$D$13,MATCH('Demanda (5)'!C207,Hoja1!$A$2:$A$13,0))</f>
        <v>2.3038429433649141</v>
      </c>
      <c r="E207">
        <f>INDEX(Hoja1!$C$2:$C$13,MATCH('Demanda (5)'!C207,Hoja1!$A$2:$A$13,0))</f>
        <v>64.666666666666671</v>
      </c>
    </row>
    <row r="208" spans="1:5" ht="16" x14ac:dyDescent="0.2">
      <c r="A208" s="1">
        <v>44133</v>
      </c>
      <c r="B208" s="4">
        <f>ROUNDUP(([1]data_train_mod_est_multi!$H$5*[1]calc_pron!A209+[1]data_train_mod_est_multi!$I$5)*[1]calc_pron!D209,0)</f>
        <v>65</v>
      </c>
      <c r="C208" s="4">
        <f t="shared" si="3"/>
        <v>10</v>
      </c>
      <c r="D208">
        <f>INDEX(Hoja1!$D$2:$D$13,MATCH('Demanda (5)'!C208,Hoja1!$A$2:$A$13,0))</f>
        <v>2.3038429433649141</v>
      </c>
      <c r="E208">
        <f>INDEX(Hoja1!$C$2:$C$13,MATCH('Demanda (5)'!C208,Hoja1!$A$2:$A$13,0))</f>
        <v>64.666666666666671</v>
      </c>
    </row>
    <row r="209" spans="1:5" ht="16" x14ac:dyDescent="0.2">
      <c r="A209" s="1">
        <v>44134</v>
      </c>
      <c r="B209" s="4">
        <f>ROUNDUP(([1]data_train_mod_est_multi!$H$5*[1]calc_pron!A210+[1]data_train_mod_est_multi!$I$5)*[1]calc_pron!D210,0)</f>
        <v>65</v>
      </c>
      <c r="C209" s="4">
        <f t="shared" si="3"/>
        <v>10</v>
      </c>
      <c r="D209">
        <f>INDEX(Hoja1!$D$2:$D$13,MATCH('Demanda (5)'!C209,Hoja1!$A$2:$A$13,0))</f>
        <v>2.3038429433649141</v>
      </c>
      <c r="E209">
        <f>INDEX(Hoja1!$C$2:$C$13,MATCH('Demanda (5)'!C209,Hoja1!$A$2:$A$13,0))</f>
        <v>64.666666666666671</v>
      </c>
    </row>
    <row r="210" spans="1:5" ht="16" x14ac:dyDescent="0.2">
      <c r="A210" s="1">
        <v>44135</v>
      </c>
      <c r="B210" s="4">
        <f>ROUNDUP(([1]data_train_mod_est_multi!$H$5*[1]calc_pron!A211+[1]data_train_mod_est_multi!$I$5)*[1]calc_pron!D211,0)</f>
        <v>61</v>
      </c>
      <c r="C210" s="4">
        <f t="shared" si="3"/>
        <v>10</v>
      </c>
      <c r="D210">
        <f>INDEX(Hoja1!$D$2:$D$13,MATCH('Demanda (5)'!C210,Hoja1!$A$2:$A$13,0))</f>
        <v>2.3038429433649141</v>
      </c>
      <c r="E210">
        <f>INDEX(Hoja1!$C$2:$C$13,MATCH('Demanda (5)'!C210,Hoja1!$A$2:$A$13,0))</f>
        <v>64.666666666666671</v>
      </c>
    </row>
    <row r="211" spans="1:5" ht="16" x14ac:dyDescent="0.2">
      <c r="A211" s="1">
        <v>44137</v>
      </c>
      <c r="B211" s="4">
        <f>ROUNDUP(([1]data_train_mod_est_multi!$H$5*[1]calc_pron!A212+[1]data_train_mod_est_multi!$I$5)*[1]calc_pron!D212,0)</f>
        <v>77</v>
      </c>
      <c r="C211" s="4">
        <f t="shared" si="3"/>
        <v>11</v>
      </c>
      <c r="D211">
        <f>INDEX(Hoja1!$D$2:$D$13,MATCH('Demanda (5)'!C211,Hoja1!$A$2:$A$13,0))</f>
        <v>5.078713747922138</v>
      </c>
      <c r="E211">
        <f>INDEX(Hoja1!$C$2:$C$13,MATCH('Demanda (5)'!C211,Hoja1!$A$2:$A$13,0))</f>
        <v>75.72</v>
      </c>
    </row>
    <row r="212" spans="1:5" ht="16" x14ac:dyDescent="0.2">
      <c r="A212" s="1">
        <v>44138</v>
      </c>
      <c r="B212" s="4">
        <f>ROUNDUP(([1]data_train_mod_est_multi!$H$5*[1]calc_pron!A213+[1]data_train_mod_est_multi!$I$5)*[1]calc_pron!D213,0)</f>
        <v>77</v>
      </c>
      <c r="C212" s="4">
        <f t="shared" si="3"/>
        <v>11</v>
      </c>
      <c r="D212">
        <f>INDEX(Hoja1!$D$2:$D$13,MATCH('Demanda (5)'!C212,Hoja1!$A$2:$A$13,0))</f>
        <v>5.078713747922138</v>
      </c>
      <c r="E212">
        <f>INDEX(Hoja1!$C$2:$C$13,MATCH('Demanda (5)'!C212,Hoja1!$A$2:$A$13,0))</f>
        <v>75.72</v>
      </c>
    </row>
    <row r="213" spans="1:5" ht="16" x14ac:dyDescent="0.2">
      <c r="A213" s="1">
        <v>44139</v>
      </c>
      <c r="B213" s="4">
        <f>ROUNDUP(([1]data_train_mod_est_multi!$H$5*[1]calc_pron!A214+[1]data_train_mod_est_multi!$I$5)*[1]calc_pron!D214,0)</f>
        <v>79</v>
      </c>
      <c r="C213" s="4">
        <f t="shared" si="3"/>
        <v>11</v>
      </c>
      <c r="D213">
        <f>INDEX(Hoja1!$D$2:$D$13,MATCH('Demanda (5)'!C213,Hoja1!$A$2:$A$13,0))</f>
        <v>5.078713747922138</v>
      </c>
      <c r="E213">
        <f>INDEX(Hoja1!$C$2:$C$13,MATCH('Demanda (5)'!C213,Hoja1!$A$2:$A$13,0))</f>
        <v>75.72</v>
      </c>
    </row>
    <row r="214" spans="1:5" ht="16" x14ac:dyDescent="0.2">
      <c r="A214" s="1">
        <v>44140</v>
      </c>
      <c r="B214" s="4">
        <f>ROUNDUP(([1]data_train_mod_est_multi!$H$5*[1]calc_pron!A215+[1]data_train_mod_est_multi!$I$5)*[1]calc_pron!D215,0)</f>
        <v>78</v>
      </c>
      <c r="C214" s="4">
        <f t="shared" si="3"/>
        <v>11</v>
      </c>
      <c r="D214">
        <f>INDEX(Hoja1!$D$2:$D$13,MATCH('Demanda (5)'!C214,Hoja1!$A$2:$A$13,0))</f>
        <v>5.078713747922138</v>
      </c>
      <c r="E214">
        <f>INDEX(Hoja1!$C$2:$C$13,MATCH('Demanda (5)'!C214,Hoja1!$A$2:$A$13,0))</f>
        <v>75.72</v>
      </c>
    </row>
    <row r="215" spans="1:5" ht="16" x14ac:dyDescent="0.2">
      <c r="A215" s="1">
        <v>44141</v>
      </c>
      <c r="B215" s="4">
        <f>ROUNDUP(([1]data_train_mod_est_multi!$H$5*[1]calc_pron!A216+[1]data_train_mod_est_multi!$I$5)*[1]calc_pron!D216,0)</f>
        <v>75</v>
      </c>
      <c r="C215" s="4">
        <f t="shared" si="3"/>
        <v>11</v>
      </c>
      <c r="D215">
        <f>INDEX(Hoja1!$D$2:$D$13,MATCH('Demanda (5)'!C215,Hoja1!$A$2:$A$13,0))</f>
        <v>5.078713747922138</v>
      </c>
      <c r="E215">
        <f>INDEX(Hoja1!$C$2:$C$13,MATCH('Demanda (5)'!C215,Hoja1!$A$2:$A$13,0))</f>
        <v>75.72</v>
      </c>
    </row>
    <row r="216" spans="1:5" ht="16" x14ac:dyDescent="0.2">
      <c r="A216" s="1">
        <v>44142</v>
      </c>
      <c r="B216" s="4">
        <f>ROUNDUP(([1]data_train_mod_est_multi!$H$5*[1]calc_pron!A217+[1]data_train_mod_est_multi!$I$5)*[1]calc_pron!D217,0)</f>
        <v>68</v>
      </c>
      <c r="C216" s="4">
        <f t="shared" si="3"/>
        <v>11</v>
      </c>
      <c r="D216">
        <f>INDEX(Hoja1!$D$2:$D$13,MATCH('Demanda (5)'!C216,Hoja1!$A$2:$A$13,0))</f>
        <v>5.078713747922138</v>
      </c>
      <c r="E216">
        <f>INDEX(Hoja1!$C$2:$C$13,MATCH('Demanda (5)'!C216,Hoja1!$A$2:$A$13,0))</f>
        <v>75.72</v>
      </c>
    </row>
    <row r="217" spans="1:5" ht="16" x14ac:dyDescent="0.2">
      <c r="A217" s="1">
        <v>44144</v>
      </c>
      <c r="B217" s="4">
        <f>ROUNDUP(([1]data_train_mod_est_multi!$H$5*[1]calc_pron!A218+[1]data_train_mod_est_multi!$I$5)*[1]calc_pron!D218,0)</f>
        <v>77</v>
      </c>
      <c r="C217" s="4">
        <f t="shared" si="3"/>
        <v>11</v>
      </c>
      <c r="D217">
        <f>INDEX(Hoja1!$D$2:$D$13,MATCH('Demanda (5)'!C217,Hoja1!$A$2:$A$13,0))</f>
        <v>5.078713747922138</v>
      </c>
      <c r="E217">
        <f>INDEX(Hoja1!$C$2:$C$13,MATCH('Demanda (5)'!C217,Hoja1!$A$2:$A$13,0))</f>
        <v>75.72</v>
      </c>
    </row>
    <row r="218" spans="1:5" ht="16" x14ac:dyDescent="0.2">
      <c r="A218" s="1">
        <v>44145</v>
      </c>
      <c r="B218" s="4">
        <f>ROUNDUP(([1]data_train_mod_est_multi!$H$5*[1]calc_pron!A219+[1]data_train_mod_est_multi!$I$5)*[1]calc_pron!D219,0)</f>
        <v>77</v>
      </c>
      <c r="C218" s="4">
        <f t="shared" si="3"/>
        <v>11</v>
      </c>
      <c r="D218">
        <f>INDEX(Hoja1!$D$2:$D$13,MATCH('Demanda (5)'!C218,Hoja1!$A$2:$A$13,0))</f>
        <v>5.078713747922138</v>
      </c>
      <c r="E218">
        <f>INDEX(Hoja1!$C$2:$C$13,MATCH('Demanda (5)'!C218,Hoja1!$A$2:$A$13,0))</f>
        <v>75.72</v>
      </c>
    </row>
    <row r="219" spans="1:5" ht="16" x14ac:dyDescent="0.2">
      <c r="A219" s="1">
        <v>44146</v>
      </c>
      <c r="B219" s="4">
        <f>ROUNDUP(([1]data_train_mod_est_multi!$H$5*[1]calc_pron!A220+[1]data_train_mod_est_multi!$I$5)*[1]calc_pron!D220,0)</f>
        <v>79</v>
      </c>
      <c r="C219" s="4">
        <f t="shared" si="3"/>
        <v>11</v>
      </c>
      <c r="D219">
        <f>INDEX(Hoja1!$D$2:$D$13,MATCH('Demanda (5)'!C219,Hoja1!$A$2:$A$13,0))</f>
        <v>5.078713747922138</v>
      </c>
      <c r="E219">
        <f>INDEX(Hoja1!$C$2:$C$13,MATCH('Demanda (5)'!C219,Hoja1!$A$2:$A$13,0))</f>
        <v>75.72</v>
      </c>
    </row>
    <row r="220" spans="1:5" ht="16" x14ac:dyDescent="0.2">
      <c r="A220" s="1">
        <v>44147</v>
      </c>
      <c r="B220" s="4">
        <f>ROUNDUP(([1]data_train_mod_est_multi!$H$5*[1]calc_pron!A221+[1]data_train_mod_est_multi!$I$5)*[1]calc_pron!D221,0)</f>
        <v>78</v>
      </c>
      <c r="C220" s="4">
        <f t="shared" si="3"/>
        <v>11</v>
      </c>
      <c r="D220">
        <f>INDEX(Hoja1!$D$2:$D$13,MATCH('Demanda (5)'!C220,Hoja1!$A$2:$A$13,0))</f>
        <v>5.078713747922138</v>
      </c>
      <c r="E220">
        <f>INDEX(Hoja1!$C$2:$C$13,MATCH('Demanda (5)'!C220,Hoja1!$A$2:$A$13,0))</f>
        <v>75.72</v>
      </c>
    </row>
    <row r="221" spans="1:5" ht="16" x14ac:dyDescent="0.2">
      <c r="A221" s="1">
        <v>44148</v>
      </c>
      <c r="B221" s="4">
        <f>ROUNDUP(([1]data_train_mod_est_multi!$H$5*[1]calc_pron!A222+[1]data_train_mod_est_multi!$I$5)*[1]calc_pron!D222,0)</f>
        <v>75</v>
      </c>
      <c r="C221" s="4">
        <f t="shared" si="3"/>
        <v>11</v>
      </c>
      <c r="D221">
        <f>INDEX(Hoja1!$D$2:$D$13,MATCH('Demanda (5)'!C221,Hoja1!$A$2:$A$13,0))</f>
        <v>5.078713747922138</v>
      </c>
      <c r="E221">
        <f>INDEX(Hoja1!$C$2:$C$13,MATCH('Demanda (5)'!C221,Hoja1!$A$2:$A$13,0))</f>
        <v>75.72</v>
      </c>
    </row>
    <row r="222" spans="1:5" ht="16" x14ac:dyDescent="0.2">
      <c r="A222" s="1">
        <v>44149</v>
      </c>
      <c r="B222" s="4">
        <f>ROUNDUP(([1]data_train_mod_est_multi!$H$5*[1]calc_pron!A223+[1]data_train_mod_est_multi!$I$5)*[1]calc_pron!D223,0)</f>
        <v>68</v>
      </c>
      <c r="C222" s="4">
        <f t="shared" si="3"/>
        <v>11</v>
      </c>
      <c r="D222">
        <f>INDEX(Hoja1!$D$2:$D$13,MATCH('Demanda (5)'!C222,Hoja1!$A$2:$A$13,0))</f>
        <v>5.078713747922138</v>
      </c>
      <c r="E222">
        <f>INDEX(Hoja1!$C$2:$C$13,MATCH('Demanda (5)'!C222,Hoja1!$A$2:$A$13,0))</f>
        <v>75.72</v>
      </c>
    </row>
    <row r="223" spans="1:5" ht="16" x14ac:dyDescent="0.2">
      <c r="A223" s="1">
        <v>44151</v>
      </c>
      <c r="B223" s="4">
        <f>ROUNDUP(([1]data_train_mod_est_multi!$H$5*[1]calc_pron!A224+[1]data_train_mod_est_multi!$I$5)*[1]calc_pron!D224,0)</f>
        <v>77</v>
      </c>
      <c r="C223" s="4">
        <f t="shared" si="3"/>
        <v>11</v>
      </c>
      <c r="D223">
        <f>INDEX(Hoja1!$D$2:$D$13,MATCH('Demanda (5)'!C223,Hoja1!$A$2:$A$13,0))</f>
        <v>5.078713747922138</v>
      </c>
      <c r="E223">
        <f>INDEX(Hoja1!$C$2:$C$13,MATCH('Demanda (5)'!C223,Hoja1!$A$2:$A$13,0))</f>
        <v>75.72</v>
      </c>
    </row>
    <row r="224" spans="1:5" ht="16" x14ac:dyDescent="0.2">
      <c r="A224" s="1">
        <v>44152</v>
      </c>
      <c r="B224" s="4">
        <f>ROUNDUP(([1]data_train_mod_est_multi!$H$5*[1]calc_pron!A225+[1]data_train_mod_est_multi!$I$5)*[1]calc_pron!D225,0)</f>
        <v>77</v>
      </c>
      <c r="C224" s="4">
        <f t="shared" si="3"/>
        <v>11</v>
      </c>
      <c r="D224">
        <f>INDEX(Hoja1!$D$2:$D$13,MATCH('Demanda (5)'!C224,Hoja1!$A$2:$A$13,0))</f>
        <v>5.078713747922138</v>
      </c>
      <c r="E224">
        <f>INDEX(Hoja1!$C$2:$C$13,MATCH('Demanda (5)'!C224,Hoja1!$A$2:$A$13,0))</f>
        <v>75.72</v>
      </c>
    </row>
    <row r="225" spans="1:5" ht="16" x14ac:dyDescent="0.2">
      <c r="A225" s="1">
        <v>44153</v>
      </c>
      <c r="B225" s="4">
        <f>ROUNDUP(([1]data_train_mod_est_multi!$H$5*[1]calc_pron!A226+[1]data_train_mod_est_multi!$I$5)*[1]calc_pron!D226,0)</f>
        <v>79</v>
      </c>
      <c r="C225" s="4">
        <f t="shared" si="3"/>
        <v>11</v>
      </c>
      <c r="D225">
        <f>INDEX(Hoja1!$D$2:$D$13,MATCH('Demanda (5)'!C225,Hoja1!$A$2:$A$13,0))</f>
        <v>5.078713747922138</v>
      </c>
      <c r="E225">
        <f>INDEX(Hoja1!$C$2:$C$13,MATCH('Demanda (5)'!C225,Hoja1!$A$2:$A$13,0))</f>
        <v>75.72</v>
      </c>
    </row>
    <row r="226" spans="1:5" ht="16" x14ac:dyDescent="0.2">
      <c r="A226" s="1">
        <v>44154</v>
      </c>
      <c r="B226" s="4">
        <f>ROUNDUP(([1]data_train_mod_est_multi!$H$5*[1]calc_pron!A227+[1]data_train_mod_est_multi!$I$5)*[1]calc_pron!D227,0)</f>
        <v>78</v>
      </c>
      <c r="C226" s="4">
        <f t="shared" si="3"/>
        <v>11</v>
      </c>
      <c r="D226">
        <f>INDEX(Hoja1!$D$2:$D$13,MATCH('Demanda (5)'!C226,Hoja1!$A$2:$A$13,0))</f>
        <v>5.078713747922138</v>
      </c>
      <c r="E226">
        <f>INDEX(Hoja1!$C$2:$C$13,MATCH('Demanda (5)'!C226,Hoja1!$A$2:$A$13,0))</f>
        <v>75.72</v>
      </c>
    </row>
    <row r="227" spans="1:5" ht="16" x14ac:dyDescent="0.2">
      <c r="A227" s="1">
        <v>44155</v>
      </c>
      <c r="B227" s="4">
        <f>ROUNDUP(([1]data_train_mod_est_multi!$H$5*[1]calc_pron!A228+[1]data_train_mod_est_multi!$I$5)*[1]calc_pron!D228,0)</f>
        <v>75</v>
      </c>
      <c r="C227" s="4">
        <f t="shared" si="3"/>
        <v>11</v>
      </c>
      <c r="D227">
        <f>INDEX(Hoja1!$D$2:$D$13,MATCH('Demanda (5)'!C227,Hoja1!$A$2:$A$13,0))</f>
        <v>5.078713747922138</v>
      </c>
      <c r="E227">
        <f>INDEX(Hoja1!$C$2:$C$13,MATCH('Demanda (5)'!C227,Hoja1!$A$2:$A$13,0))</f>
        <v>75.72</v>
      </c>
    </row>
    <row r="228" spans="1:5" ht="16" x14ac:dyDescent="0.2">
      <c r="A228" s="1">
        <v>44156</v>
      </c>
      <c r="B228" s="4">
        <f>ROUNDUP(([1]data_train_mod_est_multi!$H$5*[1]calc_pron!A229+[1]data_train_mod_est_multi!$I$5)*[1]calc_pron!D229,0)</f>
        <v>68</v>
      </c>
      <c r="C228" s="4">
        <f t="shared" si="3"/>
        <v>11</v>
      </c>
      <c r="D228">
        <f>INDEX(Hoja1!$D$2:$D$13,MATCH('Demanda (5)'!C228,Hoja1!$A$2:$A$13,0))</f>
        <v>5.078713747922138</v>
      </c>
      <c r="E228">
        <f>INDEX(Hoja1!$C$2:$C$13,MATCH('Demanda (5)'!C228,Hoja1!$A$2:$A$13,0))</f>
        <v>75.72</v>
      </c>
    </row>
    <row r="229" spans="1:5" ht="16" x14ac:dyDescent="0.2">
      <c r="A229" s="1">
        <v>44158</v>
      </c>
      <c r="B229" s="4">
        <f>ROUNDUP(([1]data_train_mod_est_multi!$H$5*[1]calc_pron!A230+[1]data_train_mod_est_multi!$I$5)*[1]calc_pron!D230,0)</f>
        <v>77</v>
      </c>
      <c r="C229" s="4">
        <f t="shared" si="3"/>
        <v>11</v>
      </c>
      <c r="D229">
        <f>INDEX(Hoja1!$D$2:$D$13,MATCH('Demanda (5)'!C229,Hoja1!$A$2:$A$13,0))</f>
        <v>5.078713747922138</v>
      </c>
      <c r="E229">
        <f>INDEX(Hoja1!$C$2:$C$13,MATCH('Demanda (5)'!C229,Hoja1!$A$2:$A$13,0))</f>
        <v>75.72</v>
      </c>
    </row>
    <row r="230" spans="1:5" ht="16" x14ac:dyDescent="0.2">
      <c r="A230" s="1">
        <v>44159</v>
      </c>
      <c r="B230" s="4">
        <f>ROUNDUP(([1]data_train_mod_est_multi!$H$5*[1]calc_pron!A231+[1]data_train_mod_est_multi!$I$5)*[1]calc_pron!D231,0)</f>
        <v>77</v>
      </c>
      <c r="C230" s="4">
        <f t="shared" si="3"/>
        <v>11</v>
      </c>
      <c r="D230">
        <f>INDEX(Hoja1!$D$2:$D$13,MATCH('Demanda (5)'!C230,Hoja1!$A$2:$A$13,0))</f>
        <v>5.078713747922138</v>
      </c>
      <c r="E230">
        <f>INDEX(Hoja1!$C$2:$C$13,MATCH('Demanda (5)'!C230,Hoja1!$A$2:$A$13,0))</f>
        <v>75.72</v>
      </c>
    </row>
    <row r="231" spans="1:5" ht="16" x14ac:dyDescent="0.2">
      <c r="A231" s="1">
        <v>44160</v>
      </c>
      <c r="B231" s="4">
        <f>ROUNDUP(([1]data_train_mod_est_multi!$H$5*[1]calc_pron!A232+[1]data_train_mod_est_multi!$I$5)*[1]calc_pron!D232,0)</f>
        <v>79</v>
      </c>
      <c r="C231" s="4">
        <f t="shared" si="3"/>
        <v>11</v>
      </c>
      <c r="D231">
        <f>INDEX(Hoja1!$D$2:$D$13,MATCH('Demanda (5)'!C231,Hoja1!$A$2:$A$13,0))</f>
        <v>5.078713747922138</v>
      </c>
      <c r="E231">
        <f>INDEX(Hoja1!$C$2:$C$13,MATCH('Demanda (5)'!C231,Hoja1!$A$2:$A$13,0))</f>
        <v>75.72</v>
      </c>
    </row>
    <row r="232" spans="1:5" ht="16" x14ac:dyDescent="0.2">
      <c r="A232" s="1">
        <v>44161</v>
      </c>
      <c r="B232" s="4">
        <f>ROUNDUP(([1]data_train_mod_est_multi!$H$5*[1]calc_pron!A233+[1]data_train_mod_est_multi!$I$5)*[1]calc_pron!D233,0)</f>
        <v>78</v>
      </c>
      <c r="C232" s="4">
        <f t="shared" si="3"/>
        <v>11</v>
      </c>
      <c r="D232">
        <f>INDEX(Hoja1!$D$2:$D$13,MATCH('Demanda (5)'!C232,Hoja1!$A$2:$A$13,0))</f>
        <v>5.078713747922138</v>
      </c>
      <c r="E232">
        <f>INDEX(Hoja1!$C$2:$C$13,MATCH('Demanda (5)'!C232,Hoja1!$A$2:$A$13,0))</f>
        <v>75.72</v>
      </c>
    </row>
    <row r="233" spans="1:5" ht="16" x14ac:dyDescent="0.2">
      <c r="A233" s="1">
        <v>44162</v>
      </c>
      <c r="B233" s="4">
        <f>ROUNDUP(([1]data_train_mod_est_multi!$H$5*[1]calc_pron!A234+[1]data_train_mod_est_multi!$I$5)*[1]calc_pron!D234,0)</f>
        <v>75</v>
      </c>
      <c r="C233" s="4">
        <f t="shared" si="3"/>
        <v>11</v>
      </c>
      <c r="D233">
        <f>INDEX(Hoja1!$D$2:$D$13,MATCH('Demanda (5)'!C233,Hoja1!$A$2:$A$13,0))</f>
        <v>5.078713747922138</v>
      </c>
      <c r="E233">
        <f>INDEX(Hoja1!$C$2:$C$13,MATCH('Demanda (5)'!C233,Hoja1!$A$2:$A$13,0))</f>
        <v>75.72</v>
      </c>
    </row>
    <row r="234" spans="1:5" ht="16" x14ac:dyDescent="0.2">
      <c r="A234" s="1">
        <v>44163</v>
      </c>
      <c r="B234" s="4">
        <f>ROUNDUP(([1]data_train_mod_est_multi!$H$5*[1]calc_pron!A235+[1]data_train_mod_est_multi!$I$5)*[1]calc_pron!D235,0)</f>
        <v>68</v>
      </c>
      <c r="C234" s="4">
        <f t="shared" si="3"/>
        <v>11</v>
      </c>
      <c r="D234">
        <f>INDEX(Hoja1!$D$2:$D$13,MATCH('Demanda (5)'!C234,Hoja1!$A$2:$A$13,0))</f>
        <v>5.078713747922138</v>
      </c>
      <c r="E234">
        <f>INDEX(Hoja1!$C$2:$C$13,MATCH('Demanda (5)'!C234,Hoja1!$A$2:$A$13,0))</f>
        <v>75.72</v>
      </c>
    </row>
    <row r="235" spans="1:5" ht="16" x14ac:dyDescent="0.2">
      <c r="A235" s="1">
        <v>44165</v>
      </c>
      <c r="B235" s="4">
        <f>ROUNDUP(([1]data_train_mod_est_multi!$H$5*[1]calc_pron!A236+[1]data_train_mod_est_multi!$I$5)*[1]calc_pron!D236,0)</f>
        <v>77</v>
      </c>
      <c r="C235" s="4">
        <f t="shared" si="3"/>
        <v>11</v>
      </c>
      <c r="D235">
        <f>INDEX(Hoja1!$D$2:$D$13,MATCH('Demanda (5)'!C235,Hoja1!$A$2:$A$13,0))</f>
        <v>5.078713747922138</v>
      </c>
      <c r="E235">
        <f>INDEX(Hoja1!$C$2:$C$13,MATCH('Demanda (5)'!C235,Hoja1!$A$2:$A$13,0))</f>
        <v>75.72</v>
      </c>
    </row>
    <row r="236" spans="1:5" ht="16" x14ac:dyDescent="0.2">
      <c r="A236" s="1">
        <v>44166</v>
      </c>
      <c r="B236" s="4">
        <f>ROUNDUP(([1]data_train_mod_est_multi!$H$5*[1]calc_pron!A237+[1]data_train_mod_est_multi!$I$5)*[1]calc_pron!D237,0)</f>
        <v>87</v>
      </c>
      <c r="C236" s="4">
        <f t="shared" si="3"/>
        <v>12</v>
      </c>
      <c r="D236">
        <f>INDEX(Hoja1!$D$2:$D$13,MATCH('Demanda (5)'!C236,Hoja1!$A$2:$A$13,0))</f>
        <v>2.5626064010986096</v>
      </c>
      <c r="E236">
        <f>INDEX(Hoja1!$C$2:$C$13,MATCH('Demanda (5)'!C236,Hoja1!$A$2:$A$13,0))</f>
        <v>86.481481481481481</v>
      </c>
    </row>
    <row r="237" spans="1:5" ht="16" x14ac:dyDescent="0.2">
      <c r="A237" s="1">
        <v>44167</v>
      </c>
      <c r="B237" s="4">
        <f>ROUNDUP(([1]data_train_mod_est_multi!$H$5*[1]calc_pron!A238+[1]data_train_mod_est_multi!$I$5)*[1]calc_pron!D238,0)</f>
        <v>88</v>
      </c>
      <c r="C237" s="4">
        <f t="shared" si="3"/>
        <v>12</v>
      </c>
      <c r="D237">
        <f>INDEX(Hoja1!$D$2:$D$13,MATCH('Demanda (5)'!C237,Hoja1!$A$2:$A$13,0))</f>
        <v>2.5626064010986096</v>
      </c>
      <c r="E237">
        <f>INDEX(Hoja1!$C$2:$C$13,MATCH('Demanda (5)'!C237,Hoja1!$A$2:$A$13,0))</f>
        <v>86.481481481481481</v>
      </c>
    </row>
    <row r="238" spans="1:5" ht="16" x14ac:dyDescent="0.2">
      <c r="A238" s="1">
        <v>44168</v>
      </c>
      <c r="B238" s="4">
        <f>ROUNDUP(([1]data_train_mod_est_multi!$H$5*[1]calc_pron!A239+[1]data_train_mod_est_multi!$I$5)*[1]calc_pron!D239,0)</f>
        <v>87</v>
      </c>
      <c r="C238" s="4">
        <f t="shared" si="3"/>
        <v>12</v>
      </c>
      <c r="D238">
        <f>INDEX(Hoja1!$D$2:$D$13,MATCH('Demanda (5)'!C238,Hoja1!$A$2:$A$13,0))</f>
        <v>2.5626064010986096</v>
      </c>
      <c r="E238">
        <f>INDEX(Hoja1!$C$2:$C$13,MATCH('Demanda (5)'!C238,Hoja1!$A$2:$A$13,0))</f>
        <v>86.481481481481481</v>
      </c>
    </row>
    <row r="239" spans="1:5" ht="16" x14ac:dyDescent="0.2">
      <c r="A239" s="1">
        <v>44169</v>
      </c>
      <c r="B239" s="4">
        <f>ROUNDUP(([1]data_train_mod_est_multi!$H$5*[1]calc_pron!A240+[1]data_train_mod_est_multi!$I$5)*[1]calc_pron!D240,0)</f>
        <v>89</v>
      </c>
      <c r="C239" s="4">
        <f t="shared" si="3"/>
        <v>12</v>
      </c>
      <c r="D239">
        <f>INDEX(Hoja1!$D$2:$D$13,MATCH('Demanda (5)'!C239,Hoja1!$A$2:$A$13,0))</f>
        <v>2.5626064010986096</v>
      </c>
      <c r="E239">
        <f>INDEX(Hoja1!$C$2:$C$13,MATCH('Demanda (5)'!C239,Hoja1!$A$2:$A$13,0))</f>
        <v>86.481481481481481</v>
      </c>
    </row>
    <row r="240" spans="1:5" ht="16" x14ac:dyDescent="0.2">
      <c r="A240" s="1">
        <v>44170</v>
      </c>
      <c r="B240" s="4">
        <f>ROUNDUP(([1]data_train_mod_est_multi!$H$5*[1]calc_pron!A241+[1]data_train_mod_est_multi!$I$5)*[1]calc_pron!D241,0)</f>
        <v>81</v>
      </c>
      <c r="C240" s="4">
        <f t="shared" si="3"/>
        <v>12</v>
      </c>
      <c r="D240">
        <f>INDEX(Hoja1!$D$2:$D$13,MATCH('Demanda (5)'!C240,Hoja1!$A$2:$A$13,0))</f>
        <v>2.5626064010986096</v>
      </c>
      <c r="E240">
        <f>INDEX(Hoja1!$C$2:$C$13,MATCH('Demanda (5)'!C240,Hoja1!$A$2:$A$13,0))</f>
        <v>86.481481481481481</v>
      </c>
    </row>
    <row r="241" spans="1:5" ht="16" x14ac:dyDescent="0.2">
      <c r="A241" s="1">
        <v>44172</v>
      </c>
      <c r="B241" s="4">
        <f>ROUNDUP(([1]data_train_mod_est_multi!$H$5*[1]calc_pron!A242+[1]data_train_mod_est_multi!$I$5)*[1]calc_pron!D242,0)</f>
        <v>85</v>
      </c>
      <c r="C241" s="4">
        <f t="shared" si="3"/>
        <v>12</v>
      </c>
      <c r="D241">
        <f>INDEX(Hoja1!$D$2:$D$13,MATCH('Demanda (5)'!C241,Hoja1!$A$2:$A$13,0))</f>
        <v>2.5626064010986096</v>
      </c>
      <c r="E241">
        <f>INDEX(Hoja1!$C$2:$C$13,MATCH('Demanda (5)'!C241,Hoja1!$A$2:$A$13,0))</f>
        <v>86.481481481481481</v>
      </c>
    </row>
    <row r="242" spans="1:5" ht="16" x14ac:dyDescent="0.2">
      <c r="A242" s="1">
        <v>44173</v>
      </c>
      <c r="B242" s="4">
        <f>ROUNDUP(([1]data_train_mod_est_multi!$H$5*[1]calc_pron!A243+[1]data_train_mod_est_multi!$I$5)*[1]calc_pron!D243,0)</f>
        <v>87</v>
      </c>
      <c r="C242" s="4">
        <f t="shared" si="3"/>
        <v>12</v>
      </c>
      <c r="D242">
        <f>INDEX(Hoja1!$D$2:$D$13,MATCH('Demanda (5)'!C242,Hoja1!$A$2:$A$13,0))</f>
        <v>2.5626064010986096</v>
      </c>
      <c r="E242">
        <f>INDEX(Hoja1!$C$2:$C$13,MATCH('Demanda (5)'!C242,Hoja1!$A$2:$A$13,0))</f>
        <v>86.481481481481481</v>
      </c>
    </row>
    <row r="243" spans="1:5" ht="16" x14ac:dyDescent="0.2">
      <c r="A243" s="1">
        <v>44174</v>
      </c>
      <c r="B243" s="4">
        <f>ROUNDUP(([1]data_train_mod_est_multi!$H$5*[1]calc_pron!A244+[1]data_train_mod_est_multi!$I$5)*[1]calc_pron!D244,0)</f>
        <v>88</v>
      </c>
      <c r="C243" s="4">
        <f t="shared" si="3"/>
        <v>12</v>
      </c>
      <c r="D243">
        <f>INDEX(Hoja1!$D$2:$D$13,MATCH('Demanda (5)'!C243,Hoja1!$A$2:$A$13,0))</f>
        <v>2.5626064010986096</v>
      </c>
      <c r="E243">
        <f>INDEX(Hoja1!$C$2:$C$13,MATCH('Demanda (5)'!C243,Hoja1!$A$2:$A$13,0))</f>
        <v>86.481481481481481</v>
      </c>
    </row>
    <row r="244" spans="1:5" ht="16" x14ac:dyDescent="0.2">
      <c r="A244" s="1">
        <v>44175</v>
      </c>
      <c r="B244" s="4">
        <f>ROUNDUP(([1]data_train_mod_est_multi!$H$5*[1]calc_pron!A245+[1]data_train_mod_est_multi!$I$5)*[1]calc_pron!D245,0)</f>
        <v>87</v>
      </c>
      <c r="C244" s="4">
        <f t="shared" si="3"/>
        <v>12</v>
      </c>
      <c r="D244">
        <f>INDEX(Hoja1!$D$2:$D$13,MATCH('Demanda (5)'!C244,Hoja1!$A$2:$A$13,0))</f>
        <v>2.5626064010986096</v>
      </c>
      <c r="E244">
        <f>INDEX(Hoja1!$C$2:$C$13,MATCH('Demanda (5)'!C244,Hoja1!$A$2:$A$13,0))</f>
        <v>86.481481481481481</v>
      </c>
    </row>
    <row r="245" spans="1:5" ht="16" x14ac:dyDescent="0.2">
      <c r="A245" s="1">
        <v>44176</v>
      </c>
      <c r="B245" s="4">
        <f>ROUNDUP(([1]data_train_mod_est_multi!$H$5*[1]calc_pron!A246+[1]data_train_mod_est_multi!$I$5)*[1]calc_pron!D246,0)</f>
        <v>89</v>
      </c>
      <c r="C245" s="4">
        <f t="shared" si="3"/>
        <v>12</v>
      </c>
      <c r="D245">
        <f>INDEX(Hoja1!$D$2:$D$13,MATCH('Demanda (5)'!C245,Hoja1!$A$2:$A$13,0))</f>
        <v>2.5626064010986096</v>
      </c>
      <c r="E245">
        <f>INDEX(Hoja1!$C$2:$C$13,MATCH('Demanda (5)'!C245,Hoja1!$A$2:$A$13,0))</f>
        <v>86.481481481481481</v>
      </c>
    </row>
    <row r="246" spans="1:5" ht="16" x14ac:dyDescent="0.2">
      <c r="A246" s="1">
        <v>44177</v>
      </c>
      <c r="B246" s="4">
        <f>ROUNDUP(([1]data_train_mod_est_multi!$H$5*[1]calc_pron!A247+[1]data_train_mod_est_multi!$I$5)*[1]calc_pron!D247,0)</f>
        <v>81</v>
      </c>
      <c r="C246" s="4">
        <f t="shared" si="3"/>
        <v>12</v>
      </c>
      <c r="D246">
        <f>INDEX(Hoja1!$D$2:$D$13,MATCH('Demanda (5)'!C246,Hoja1!$A$2:$A$13,0))</f>
        <v>2.5626064010986096</v>
      </c>
      <c r="E246">
        <f>INDEX(Hoja1!$C$2:$C$13,MATCH('Demanda (5)'!C246,Hoja1!$A$2:$A$13,0))</f>
        <v>86.481481481481481</v>
      </c>
    </row>
    <row r="247" spans="1:5" ht="16" x14ac:dyDescent="0.2">
      <c r="A247" s="1">
        <v>44179</v>
      </c>
      <c r="B247" s="4">
        <f>ROUNDUP(([1]data_train_mod_est_multi!$H$5*[1]calc_pron!A248+[1]data_train_mod_est_multi!$I$5)*[1]calc_pron!D248,0)</f>
        <v>85</v>
      </c>
      <c r="C247" s="4">
        <f t="shared" si="3"/>
        <v>12</v>
      </c>
      <c r="D247">
        <f>INDEX(Hoja1!$D$2:$D$13,MATCH('Demanda (5)'!C247,Hoja1!$A$2:$A$13,0))</f>
        <v>2.5626064010986096</v>
      </c>
      <c r="E247">
        <f>INDEX(Hoja1!$C$2:$C$13,MATCH('Demanda (5)'!C247,Hoja1!$A$2:$A$13,0))</f>
        <v>86.481481481481481</v>
      </c>
    </row>
    <row r="248" spans="1:5" ht="16" x14ac:dyDescent="0.2">
      <c r="A248" s="1">
        <v>44180</v>
      </c>
      <c r="B248" s="4">
        <f>ROUNDUP(([1]data_train_mod_est_multi!$H$5*[1]calc_pron!A249+[1]data_train_mod_est_multi!$I$5)*[1]calc_pron!D249,0)</f>
        <v>87</v>
      </c>
      <c r="C248" s="4">
        <f t="shared" si="3"/>
        <v>12</v>
      </c>
      <c r="D248">
        <f>INDEX(Hoja1!$D$2:$D$13,MATCH('Demanda (5)'!C248,Hoja1!$A$2:$A$13,0))</f>
        <v>2.5626064010986096</v>
      </c>
      <c r="E248">
        <f>INDEX(Hoja1!$C$2:$C$13,MATCH('Demanda (5)'!C248,Hoja1!$A$2:$A$13,0))</f>
        <v>86.481481481481481</v>
      </c>
    </row>
    <row r="249" spans="1:5" ht="16" x14ac:dyDescent="0.2">
      <c r="A249" s="1">
        <v>44181</v>
      </c>
      <c r="B249" s="4">
        <f>ROUNDUP(([1]data_train_mod_est_multi!$H$5*[1]calc_pron!A250+[1]data_train_mod_est_multi!$I$5)*[1]calc_pron!D250,0)</f>
        <v>88</v>
      </c>
      <c r="C249" s="4">
        <f t="shared" si="3"/>
        <v>12</v>
      </c>
      <c r="D249">
        <f>INDEX(Hoja1!$D$2:$D$13,MATCH('Demanda (5)'!C249,Hoja1!$A$2:$A$13,0))</f>
        <v>2.5626064010986096</v>
      </c>
      <c r="E249">
        <f>INDEX(Hoja1!$C$2:$C$13,MATCH('Demanda (5)'!C249,Hoja1!$A$2:$A$13,0))</f>
        <v>86.481481481481481</v>
      </c>
    </row>
    <row r="250" spans="1:5" ht="16" x14ac:dyDescent="0.2">
      <c r="A250" s="1">
        <v>44182</v>
      </c>
      <c r="B250" s="4">
        <f>ROUNDUP(([1]data_train_mod_est_multi!$H$5*[1]calc_pron!A251+[1]data_train_mod_est_multi!$I$5)*[1]calc_pron!D251,0)</f>
        <v>88</v>
      </c>
      <c r="C250" s="4">
        <f t="shared" si="3"/>
        <v>12</v>
      </c>
      <c r="D250">
        <f>INDEX(Hoja1!$D$2:$D$13,MATCH('Demanda (5)'!C250,Hoja1!$A$2:$A$13,0))</f>
        <v>2.5626064010986096</v>
      </c>
      <c r="E250">
        <f>INDEX(Hoja1!$C$2:$C$13,MATCH('Demanda (5)'!C250,Hoja1!$A$2:$A$13,0))</f>
        <v>86.481481481481481</v>
      </c>
    </row>
    <row r="251" spans="1:5" ht="16" x14ac:dyDescent="0.2">
      <c r="A251" s="1">
        <v>44183</v>
      </c>
      <c r="B251" s="4">
        <f>ROUNDUP(([1]data_train_mod_est_multi!$H$5*[1]calc_pron!A252+[1]data_train_mod_est_multi!$I$5)*[1]calc_pron!D252,0)</f>
        <v>89</v>
      </c>
      <c r="C251" s="4">
        <f t="shared" si="3"/>
        <v>12</v>
      </c>
      <c r="D251">
        <f>INDEX(Hoja1!$D$2:$D$13,MATCH('Demanda (5)'!C251,Hoja1!$A$2:$A$13,0))</f>
        <v>2.5626064010986096</v>
      </c>
      <c r="E251">
        <f>INDEX(Hoja1!$C$2:$C$13,MATCH('Demanda (5)'!C251,Hoja1!$A$2:$A$13,0))</f>
        <v>86.481481481481481</v>
      </c>
    </row>
    <row r="252" spans="1:5" ht="16" x14ac:dyDescent="0.2">
      <c r="A252" s="1">
        <v>44184</v>
      </c>
      <c r="B252" s="4">
        <f>ROUNDUP(([1]data_train_mod_est_multi!$H$5*[1]calc_pron!A253+[1]data_train_mod_est_multi!$I$5)*[1]calc_pron!D253,0)</f>
        <v>81</v>
      </c>
      <c r="C252" s="4">
        <f t="shared" si="3"/>
        <v>12</v>
      </c>
      <c r="D252">
        <f>INDEX(Hoja1!$D$2:$D$13,MATCH('Demanda (5)'!C252,Hoja1!$A$2:$A$13,0))</f>
        <v>2.5626064010986096</v>
      </c>
      <c r="E252">
        <f>INDEX(Hoja1!$C$2:$C$13,MATCH('Demanda (5)'!C252,Hoja1!$A$2:$A$13,0))</f>
        <v>86.481481481481481</v>
      </c>
    </row>
    <row r="253" spans="1:5" ht="16" x14ac:dyDescent="0.2">
      <c r="A253" s="1">
        <v>44186</v>
      </c>
      <c r="B253" s="4">
        <f>ROUNDUP(([1]data_train_mod_est_multi!$H$5*[1]calc_pron!A254+[1]data_train_mod_est_multi!$I$5)*[1]calc_pron!D254,0)</f>
        <v>86</v>
      </c>
      <c r="C253" s="4">
        <f t="shared" si="3"/>
        <v>12</v>
      </c>
      <c r="D253">
        <f>INDEX(Hoja1!$D$2:$D$13,MATCH('Demanda (5)'!C253,Hoja1!$A$2:$A$13,0))</f>
        <v>2.5626064010986096</v>
      </c>
      <c r="E253">
        <f>INDEX(Hoja1!$C$2:$C$13,MATCH('Demanda (5)'!C253,Hoja1!$A$2:$A$13,0))</f>
        <v>86.481481481481481</v>
      </c>
    </row>
    <row r="254" spans="1:5" ht="16" x14ac:dyDescent="0.2">
      <c r="A254" s="1">
        <v>44187</v>
      </c>
      <c r="B254" s="4">
        <f>ROUNDUP(([1]data_train_mod_est_multi!$H$5*[1]calc_pron!A255+[1]data_train_mod_est_multi!$I$5)*[1]calc_pron!D255,0)</f>
        <v>87</v>
      </c>
      <c r="C254" s="4">
        <f t="shared" si="3"/>
        <v>12</v>
      </c>
      <c r="D254">
        <f>INDEX(Hoja1!$D$2:$D$13,MATCH('Demanda (5)'!C254,Hoja1!$A$2:$A$13,0))</f>
        <v>2.5626064010986096</v>
      </c>
      <c r="E254">
        <f>INDEX(Hoja1!$C$2:$C$13,MATCH('Demanda (5)'!C254,Hoja1!$A$2:$A$13,0))</f>
        <v>86.481481481481481</v>
      </c>
    </row>
    <row r="255" spans="1:5" ht="16" x14ac:dyDescent="0.2">
      <c r="A255" s="1">
        <v>44188</v>
      </c>
      <c r="B255" s="4">
        <f>ROUNDUP(([1]data_train_mod_est_multi!$H$5*[1]calc_pron!A256+[1]data_train_mod_est_multi!$I$5)*[1]calc_pron!D256,0)</f>
        <v>88</v>
      </c>
      <c r="C255" s="4">
        <f t="shared" si="3"/>
        <v>12</v>
      </c>
      <c r="D255">
        <f>INDEX(Hoja1!$D$2:$D$13,MATCH('Demanda (5)'!C255,Hoja1!$A$2:$A$13,0))</f>
        <v>2.5626064010986096</v>
      </c>
      <c r="E255">
        <f>INDEX(Hoja1!$C$2:$C$13,MATCH('Demanda (5)'!C255,Hoja1!$A$2:$A$13,0))</f>
        <v>86.481481481481481</v>
      </c>
    </row>
    <row r="256" spans="1:5" ht="16" x14ac:dyDescent="0.2">
      <c r="A256" s="1">
        <v>44189</v>
      </c>
      <c r="B256" s="4">
        <f>ROUNDUP(([1]data_train_mod_est_multi!$H$5*[1]calc_pron!A257+[1]data_train_mod_est_multi!$I$5)*[1]calc_pron!D257,0)</f>
        <v>88</v>
      </c>
      <c r="C256" s="4">
        <f t="shared" si="3"/>
        <v>12</v>
      </c>
      <c r="D256">
        <f>INDEX(Hoja1!$D$2:$D$13,MATCH('Demanda (5)'!C256,Hoja1!$A$2:$A$13,0))</f>
        <v>2.5626064010986096</v>
      </c>
      <c r="E256">
        <f>INDEX(Hoja1!$C$2:$C$13,MATCH('Demanda (5)'!C256,Hoja1!$A$2:$A$13,0))</f>
        <v>86.481481481481481</v>
      </c>
    </row>
    <row r="257" spans="1:5" ht="16" x14ac:dyDescent="0.2">
      <c r="A257" s="1">
        <v>44190</v>
      </c>
      <c r="B257" s="4">
        <f>ROUNDUP(([1]data_train_mod_est_multi!$H$5*[1]calc_pron!A258+[1]data_train_mod_est_multi!$I$5)*[1]calc_pron!D258,0)</f>
        <v>89</v>
      </c>
      <c r="C257" s="4">
        <f t="shared" si="3"/>
        <v>12</v>
      </c>
      <c r="D257">
        <f>INDEX(Hoja1!$D$2:$D$13,MATCH('Demanda (5)'!C257,Hoja1!$A$2:$A$13,0))</f>
        <v>2.5626064010986096</v>
      </c>
      <c r="E257">
        <f>INDEX(Hoja1!$C$2:$C$13,MATCH('Demanda (5)'!C257,Hoja1!$A$2:$A$13,0))</f>
        <v>86.481481481481481</v>
      </c>
    </row>
    <row r="258" spans="1:5" ht="16" x14ac:dyDescent="0.2">
      <c r="A258" s="1">
        <v>44191</v>
      </c>
      <c r="B258" s="4">
        <f>ROUNDUP(([1]data_train_mod_est_multi!$H$5*[1]calc_pron!A259+[1]data_train_mod_est_multi!$I$5)*[1]calc_pron!D259,0)</f>
        <v>81</v>
      </c>
      <c r="C258" s="4">
        <f t="shared" si="3"/>
        <v>12</v>
      </c>
      <c r="D258">
        <f>INDEX(Hoja1!$D$2:$D$13,MATCH('Demanda (5)'!C258,Hoja1!$A$2:$A$13,0))</f>
        <v>2.5626064010986096</v>
      </c>
      <c r="E258">
        <f>INDEX(Hoja1!$C$2:$C$13,MATCH('Demanda (5)'!C258,Hoja1!$A$2:$A$13,0))</f>
        <v>86.481481481481481</v>
      </c>
    </row>
    <row r="259" spans="1:5" ht="16" x14ac:dyDescent="0.2">
      <c r="A259" s="1">
        <v>44193</v>
      </c>
      <c r="B259" s="4">
        <f>ROUNDUP(([1]data_train_mod_est_multi!$H$5*[1]calc_pron!A260+[1]data_train_mod_est_multi!$I$5)*[1]calc_pron!D260,0)</f>
        <v>86</v>
      </c>
      <c r="C259" s="4">
        <f t="shared" ref="C259:C314" si="4">MONTH(A259)</f>
        <v>12</v>
      </c>
      <c r="D259">
        <f>INDEX(Hoja1!$D$2:$D$13,MATCH('Demanda (5)'!C259,Hoja1!$A$2:$A$13,0))</f>
        <v>2.5626064010986096</v>
      </c>
      <c r="E259">
        <f>INDEX(Hoja1!$C$2:$C$13,MATCH('Demanda (5)'!C259,Hoja1!$A$2:$A$13,0))</f>
        <v>86.481481481481481</v>
      </c>
    </row>
    <row r="260" spans="1:5" ht="16" x14ac:dyDescent="0.2">
      <c r="A260" s="1">
        <v>44194</v>
      </c>
      <c r="B260" s="4">
        <f>ROUNDUP(([1]data_train_mod_est_multi!$H$5*[1]calc_pron!A261+[1]data_train_mod_est_multi!$I$5)*[1]calc_pron!D261,0)</f>
        <v>87</v>
      </c>
      <c r="C260" s="4">
        <f t="shared" si="4"/>
        <v>12</v>
      </c>
      <c r="D260">
        <f>INDEX(Hoja1!$D$2:$D$13,MATCH('Demanda (5)'!C260,Hoja1!$A$2:$A$13,0))</f>
        <v>2.5626064010986096</v>
      </c>
      <c r="E260">
        <f>INDEX(Hoja1!$C$2:$C$13,MATCH('Demanda (5)'!C260,Hoja1!$A$2:$A$13,0))</f>
        <v>86.481481481481481</v>
      </c>
    </row>
    <row r="261" spans="1:5" ht="16" x14ac:dyDescent="0.2">
      <c r="A261" s="1">
        <v>44195</v>
      </c>
      <c r="B261" s="4">
        <f>ROUNDUP(([1]data_train_mod_est_multi!$H$5*[1]calc_pron!A262+[1]data_train_mod_est_multi!$I$5)*[1]calc_pron!D262,0)</f>
        <v>88</v>
      </c>
      <c r="C261" s="4">
        <f t="shared" si="4"/>
        <v>12</v>
      </c>
      <c r="D261">
        <f>INDEX(Hoja1!$D$2:$D$13,MATCH('Demanda (5)'!C261,Hoja1!$A$2:$A$13,0))</f>
        <v>2.5626064010986096</v>
      </c>
      <c r="E261">
        <f>INDEX(Hoja1!$C$2:$C$13,MATCH('Demanda (5)'!C261,Hoja1!$A$2:$A$13,0))</f>
        <v>86.481481481481481</v>
      </c>
    </row>
    <row r="262" spans="1:5" ht="16" x14ac:dyDescent="0.2">
      <c r="A262" s="1">
        <v>44196</v>
      </c>
      <c r="B262" s="4">
        <f>ROUNDUP(([1]data_train_mod_est_multi!$H$5*[1]calc_pron!A263+[1]data_train_mod_est_multi!$I$5)*[1]calc_pron!D263,0)</f>
        <v>88</v>
      </c>
      <c r="C262" s="4">
        <f t="shared" si="4"/>
        <v>12</v>
      </c>
      <c r="D262">
        <f>INDEX(Hoja1!$D$2:$D$13,MATCH('Demanda (5)'!C262,Hoja1!$A$2:$A$13,0))</f>
        <v>2.5626064010986096</v>
      </c>
      <c r="E262">
        <f>INDEX(Hoja1!$C$2:$C$13,MATCH('Demanda (5)'!C262,Hoja1!$A$2:$A$13,0))</f>
        <v>86.481481481481481</v>
      </c>
    </row>
    <row r="263" spans="1:5" ht="16" x14ac:dyDescent="0.2">
      <c r="A263" s="1">
        <v>44197</v>
      </c>
      <c r="B263" s="4">
        <f>ROUNDUP(([1]data_train_mod_est_multi!$H$5*[1]calc_pron!A264+[1]data_train_mod_est_multi!$I$5)*[1]calc_pron!D264,0)</f>
        <v>80</v>
      </c>
      <c r="C263" s="4">
        <f t="shared" si="4"/>
        <v>1</v>
      </c>
      <c r="D263">
        <f>INDEX(Hoja1!$D$2:$D$13,MATCH('Demanda (5)'!C263,Hoja1!$A$2:$A$13,0))</f>
        <v>3.1045871768178026</v>
      </c>
      <c r="E263">
        <f>INDEX(Hoja1!$C$2:$C$13,MATCH('Demanda (5)'!C263,Hoja1!$A$2:$A$13,0))</f>
        <v>78.038461538461533</v>
      </c>
    </row>
    <row r="264" spans="1:5" ht="16" x14ac:dyDescent="0.2">
      <c r="A264" s="1">
        <v>44198</v>
      </c>
      <c r="B264" s="4">
        <f>ROUNDUP(([1]data_train_mod_est_multi!$H$5*[1]calc_pron!A265+[1]data_train_mod_est_multi!$I$5)*[1]calc_pron!D265,0)</f>
        <v>72</v>
      </c>
      <c r="C264" s="4">
        <f t="shared" si="4"/>
        <v>1</v>
      </c>
      <c r="D264">
        <f>INDEX(Hoja1!$D$2:$D$13,MATCH('Demanda (5)'!C264,Hoja1!$A$2:$A$13,0))</f>
        <v>3.1045871768178026</v>
      </c>
      <c r="E264">
        <f>INDEX(Hoja1!$C$2:$C$13,MATCH('Demanda (5)'!C264,Hoja1!$A$2:$A$13,0))</f>
        <v>78.038461538461533</v>
      </c>
    </row>
    <row r="265" spans="1:5" ht="16" x14ac:dyDescent="0.2">
      <c r="A265" s="1">
        <v>44200</v>
      </c>
      <c r="B265" s="4">
        <f>ROUNDUP(([1]data_train_mod_est_multi!$H$5*[1]calc_pron!A266+[1]data_train_mod_est_multi!$I$5)*[1]calc_pron!D266,0)</f>
        <v>81</v>
      </c>
      <c r="C265" s="4">
        <f t="shared" si="4"/>
        <v>1</v>
      </c>
      <c r="D265">
        <f>INDEX(Hoja1!$D$2:$D$13,MATCH('Demanda (5)'!C265,Hoja1!$A$2:$A$13,0))</f>
        <v>3.1045871768178026</v>
      </c>
      <c r="E265">
        <f>INDEX(Hoja1!$C$2:$C$13,MATCH('Demanda (5)'!C265,Hoja1!$A$2:$A$13,0))</f>
        <v>78.038461538461533</v>
      </c>
    </row>
    <row r="266" spans="1:5" ht="16" x14ac:dyDescent="0.2">
      <c r="A266" s="1">
        <v>44201</v>
      </c>
      <c r="B266" s="4">
        <f>ROUNDUP(([1]data_train_mod_est_multi!$H$5*[1]calc_pron!A267+[1]data_train_mod_est_multi!$I$5)*[1]calc_pron!D267,0)</f>
        <v>80</v>
      </c>
      <c r="C266" s="4">
        <f t="shared" si="4"/>
        <v>1</v>
      </c>
      <c r="D266">
        <f>INDEX(Hoja1!$D$2:$D$13,MATCH('Demanda (5)'!C266,Hoja1!$A$2:$A$13,0))</f>
        <v>3.1045871768178026</v>
      </c>
      <c r="E266">
        <f>INDEX(Hoja1!$C$2:$C$13,MATCH('Demanda (5)'!C266,Hoja1!$A$2:$A$13,0))</f>
        <v>78.038461538461533</v>
      </c>
    </row>
    <row r="267" spans="1:5" ht="16" x14ac:dyDescent="0.2">
      <c r="A267" s="1">
        <v>44202</v>
      </c>
      <c r="B267" s="4">
        <f>ROUNDUP(([1]data_train_mod_est_multi!$H$5*[1]calc_pron!A268+[1]data_train_mod_est_multi!$I$5)*[1]calc_pron!D268,0)</f>
        <v>78</v>
      </c>
      <c r="C267" s="4">
        <f t="shared" si="4"/>
        <v>1</v>
      </c>
      <c r="D267">
        <f>INDEX(Hoja1!$D$2:$D$13,MATCH('Demanda (5)'!C267,Hoja1!$A$2:$A$13,0))</f>
        <v>3.1045871768178026</v>
      </c>
      <c r="E267">
        <f>INDEX(Hoja1!$C$2:$C$13,MATCH('Demanda (5)'!C267,Hoja1!$A$2:$A$13,0))</f>
        <v>78.038461538461533</v>
      </c>
    </row>
    <row r="268" spans="1:5" ht="16" x14ac:dyDescent="0.2">
      <c r="A268" s="1">
        <v>44203</v>
      </c>
      <c r="B268" s="4">
        <f>ROUNDUP(([1]data_train_mod_est_multi!$H$5*[1]calc_pron!A269+[1]data_train_mod_est_multi!$I$5)*[1]calc_pron!D269,0)</f>
        <v>78</v>
      </c>
      <c r="C268" s="4">
        <f t="shared" si="4"/>
        <v>1</v>
      </c>
      <c r="D268">
        <f>INDEX(Hoja1!$D$2:$D$13,MATCH('Demanda (5)'!C268,Hoja1!$A$2:$A$13,0))</f>
        <v>3.1045871768178026</v>
      </c>
      <c r="E268">
        <f>INDEX(Hoja1!$C$2:$C$13,MATCH('Demanda (5)'!C268,Hoja1!$A$2:$A$13,0))</f>
        <v>78.038461538461533</v>
      </c>
    </row>
    <row r="269" spans="1:5" ht="16" x14ac:dyDescent="0.2">
      <c r="A269" s="1">
        <v>44204</v>
      </c>
      <c r="B269" s="4">
        <f>ROUNDUP(([1]data_train_mod_est_multi!$H$5*[1]calc_pron!A270+[1]data_train_mod_est_multi!$I$5)*[1]calc_pron!D270,0)</f>
        <v>80</v>
      </c>
      <c r="C269" s="4">
        <f t="shared" si="4"/>
        <v>1</v>
      </c>
      <c r="D269">
        <f>INDEX(Hoja1!$D$2:$D$13,MATCH('Demanda (5)'!C269,Hoja1!$A$2:$A$13,0))</f>
        <v>3.1045871768178026</v>
      </c>
      <c r="E269">
        <f>INDEX(Hoja1!$C$2:$C$13,MATCH('Demanda (5)'!C269,Hoja1!$A$2:$A$13,0))</f>
        <v>78.038461538461533</v>
      </c>
    </row>
    <row r="270" spans="1:5" ht="16" x14ac:dyDescent="0.2">
      <c r="A270" s="1">
        <v>44205</v>
      </c>
      <c r="B270" s="4">
        <f>ROUNDUP(([1]data_train_mod_est_multi!$H$5*[1]calc_pron!A271+[1]data_train_mod_est_multi!$I$5)*[1]calc_pron!D271,0)</f>
        <v>72</v>
      </c>
      <c r="C270" s="4">
        <f t="shared" si="4"/>
        <v>1</v>
      </c>
      <c r="D270">
        <f>INDEX(Hoja1!$D$2:$D$13,MATCH('Demanda (5)'!C270,Hoja1!$A$2:$A$13,0))</f>
        <v>3.1045871768178026</v>
      </c>
      <c r="E270">
        <f>INDEX(Hoja1!$C$2:$C$13,MATCH('Demanda (5)'!C270,Hoja1!$A$2:$A$13,0))</f>
        <v>78.038461538461533</v>
      </c>
    </row>
    <row r="271" spans="1:5" ht="16" x14ac:dyDescent="0.2">
      <c r="A271" s="1">
        <v>44207</v>
      </c>
      <c r="B271" s="4">
        <f>ROUNDUP(([1]data_train_mod_est_multi!$H$5*[1]calc_pron!A272+[1]data_train_mod_est_multi!$I$5)*[1]calc_pron!D272,0)</f>
        <v>81</v>
      </c>
      <c r="C271" s="4">
        <f t="shared" si="4"/>
        <v>1</v>
      </c>
      <c r="D271">
        <f>INDEX(Hoja1!$D$2:$D$13,MATCH('Demanda (5)'!C271,Hoja1!$A$2:$A$13,0))</f>
        <v>3.1045871768178026</v>
      </c>
      <c r="E271">
        <f>INDEX(Hoja1!$C$2:$C$13,MATCH('Demanda (5)'!C271,Hoja1!$A$2:$A$13,0))</f>
        <v>78.038461538461533</v>
      </c>
    </row>
    <row r="272" spans="1:5" ht="16" x14ac:dyDescent="0.2">
      <c r="A272" s="1">
        <v>44208</v>
      </c>
      <c r="B272" s="4">
        <f>ROUNDUP(([1]data_train_mod_est_multi!$H$5*[1]calc_pron!A273+[1]data_train_mod_est_multi!$I$5)*[1]calc_pron!D273,0)</f>
        <v>80</v>
      </c>
      <c r="C272" s="4">
        <f t="shared" si="4"/>
        <v>1</v>
      </c>
      <c r="D272">
        <f>INDEX(Hoja1!$D$2:$D$13,MATCH('Demanda (5)'!C272,Hoja1!$A$2:$A$13,0))</f>
        <v>3.1045871768178026</v>
      </c>
      <c r="E272">
        <f>INDEX(Hoja1!$C$2:$C$13,MATCH('Demanda (5)'!C272,Hoja1!$A$2:$A$13,0))</f>
        <v>78.038461538461533</v>
      </c>
    </row>
    <row r="273" spans="1:5" ht="16" x14ac:dyDescent="0.2">
      <c r="A273" s="1">
        <v>44209</v>
      </c>
      <c r="B273" s="4">
        <f>ROUNDUP(([1]data_train_mod_est_multi!$H$5*[1]calc_pron!A274+[1]data_train_mod_est_multi!$I$5)*[1]calc_pron!D274,0)</f>
        <v>78</v>
      </c>
      <c r="C273" s="4">
        <f t="shared" si="4"/>
        <v>1</v>
      </c>
      <c r="D273">
        <f>INDEX(Hoja1!$D$2:$D$13,MATCH('Demanda (5)'!C273,Hoja1!$A$2:$A$13,0))</f>
        <v>3.1045871768178026</v>
      </c>
      <c r="E273">
        <f>INDEX(Hoja1!$C$2:$C$13,MATCH('Demanda (5)'!C273,Hoja1!$A$2:$A$13,0))</f>
        <v>78.038461538461533</v>
      </c>
    </row>
    <row r="274" spans="1:5" ht="16" x14ac:dyDescent="0.2">
      <c r="A274" s="1">
        <v>44210</v>
      </c>
      <c r="B274" s="4">
        <f>ROUNDUP(([1]data_train_mod_est_multi!$H$5*[1]calc_pron!A275+[1]data_train_mod_est_multi!$I$5)*[1]calc_pron!D275,0)</f>
        <v>78</v>
      </c>
      <c r="C274" s="4">
        <f t="shared" si="4"/>
        <v>1</v>
      </c>
      <c r="D274">
        <f>INDEX(Hoja1!$D$2:$D$13,MATCH('Demanda (5)'!C274,Hoja1!$A$2:$A$13,0))</f>
        <v>3.1045871768178026</v>
      </c>
      <c r="E274">
        <f>INDEX(Hoja1!$C$2:$C$13,MATCH('Demanda (5)'!C274,Hoja1!$A$2:$A$13,0))</f>
        <v>78.038461538461533</v>
      </c>
    </row>
    <row r="275" spans="1:5" ht="16" x14ac:dyDescent="0.2">
      <c r="A275" s="1">
        <v>44211</v>
      </c>
      <c r="B275" s="4">
        <f>ROUNDUP(([1]data_train_mod_est_multi!$H$5*[1]calc_pron!A276+[1]data_train_mod_est_multi!$I$5)*[1]calc_pron!D276,0)</f>
        <v>80</v>
      </c>
      <c r="C275" s="4">
        <f t="shared" si="4"/>
        <v>1</v>
      </c>
      <c r="D275">
        <f>INDEX(Hoja1!$D$2:$D$13,MATCH('Demanda (5)'!C275,Hoja1!$A$2:$A$13,0))</f>
        <v>3.1045871768178026</v>
      </c>
      <c r="E275">
        <f>INDEX(Hoja1!$C$2:$C$13,MATCH('Demanda (5)'!C275,Hoja1!$A$2:$A$13,0))</f>
        <v>78.038461538461533</v>
      </c>
    </row>
    <row r="276" spans="1:5" ht="16" x14ac:dyDescent="0.2">
      <c r="A276" s="1">
        <v>44212</v>
      </c>
      <c r="B276" s="4">
        <f>ROUNDUP(([1]data_train_mod_est_multi!$H$5*[1]calc_pron!A277+[1]data_train_mod_est_multi!$I$5)*[1]calc_pron!D277,0)</f>
        <v>72</v>
      </c>
      <c r="C276" s="4">
        <f t="shared" si="4"/>
        <v>1</v>
      </c>
      <c r="D276">
        <f>INDEX(Hoja1!$D$2:$D$13,MATCH('Demanda (5)'!C276,Hoja1!$A$2:$A$13,0))</f>
        <v>3.1045871768178026</v>
      </c>
      <c r="E276">
        <f>INDEX(Hoja1!$C$2:$C$13,MATCH('Demanda (5)'!C276,Hoja1!$A$2:$A$13,0))</f>
        <v>78.038461538461533</v>
      </c>
    </row>
    <row r="277" spans="1:5" ht="16" x14ac:dyDescent="0.2">
      <c r="A277" s="1">
        <v>44214</v>
      </c>
      <c r="B277" s="4">
        <f>ROUNDUP(([1]data_train_mod_est_multi!$H$5*[1]calc_pron!A278+[1]data_train_mod_est_multi!$I$5)*[1]calc_pron!D278,0)</f>
        <v>81</v>
      </c>
      <c r="C277" s="4">
        <f t="shared" si="4"/>
        <v>1</v>
      </c>
      <c r="D277">
        <f>INDEX(Hoja1!$D$2:$D$13,MATCH('Demanda (5)'!C277,Hoja1!$A$2:$A$13,0))</f>
        <v>3.1045871768178026</v>
      </c>
      <c r="E277">
        <f>INDEX(Hoja1!$C$2:$C$13,MATCH('Demanda (5)'!C277,Hoja1!$A$2:$A$13,0))</f>
        <v>78.038461538461533</v>
      </c>
    </row>
    <row r="278" spans="1:5" ht="16" x14ac:dyDescent="0.2">
      <c r="A278" s="1">
        <v>44215</v>
      </c>
      <c r="B278" s="4">
        <f>ROUNDUP(([1]data_train_mod_est_multi!$H$5*[1]calc_pron!A279+[1]data_train_mod_est_multi!$I$5)*[1]calc_pron!D279,0)</f>
        <v>80</v>
      </c>
      <c r="C278" s="4">
        <f t="shared" si="4"/>
        <v>1</v>
      </c>
      <c r="D278">
        <f>INDEX(Hoja1!$D$2:$D$13,MATCH('Demanda (5)'!C278,Hoja1!$A$2:$A$13,0))</f>
        <v>3.1045871768178026</v>
      </c>
      <c r="E278">
        <f>INDEX(Hoja1!$C$2:$C$13,MATCH('Demanda (5)'!C278,Hoja1!$A$2:$A$13,0))</f>
        <v>78.038461538461533</v>
      </c>
    </row>
    <row r="279" spans="1:5" ht="16" x14ac:dyDescent="0.2">
      <c r="A279" s="1">
        <v>44216</v>
      </c>
      <c r="B279" s="4">
        <f>ROUNDUP(([1]data_train_mod_est_multi!$H$5*[1]calc_pron!A280+[1]data_train_mod_est_multi!$I$5)*[1]calc_pron!D280,0)</f>
        <v>78</v>
      </c>
      <c r="C279" s="4">
        <f t="shared" si="4"/>
        <v>1</v>
      </c>
      <c r="D279">
        <f>INDEX(Hoja1!$D$2:$D$13,MATCH('Demanda (5)'!C279,Hoja1!$A$2:$A$13,0))</f>
        <v>3.1045871768178026</v>
      </c>
      <c r="E279">
        <f>INDEX(Hoja1!$C$2:$C$13,MATCH('Demanda (5)'!C279,Hoja1!$A$2:$A$13,0))</f>
        <v>78.038461538461533</v>
      </c>
    </row>
    <row r="280" spans="1:5" ht="16" x14ac:dyDescent="0.2">
      <c r="A280" s="1">
        <v>44217</v>
      </c>
      <c r="B280" s="4">
        <f>ROUNDUP(([1]data_train_mod_est_multi!$H$5*[1]calc_pron!A281+[1]data_train_mod_est_multi!$I$5)*[1]calc_pron!D281,0)</f>
        <v>78</v>
      </c>
      <c r="C280" s="4">
        <f t="shared" si="4"/>
        <v>1</v>
      </c>
      <c r="D280">
        <f>INDEX(Hoja1!$D$2:$D$13,MATCH('Demanda (5)'!C280,Hoja1!$A$2:$A$13,0))</f>
        <v>3.1045871768178026</v>
      </c>
      <c r="E280">
        <f>INDEX(Hoja1!$C$2:$C$13,MATCH('Demanda (5)'!C280,Hoja1!$A$2:$A$13,0))</f>
        <v>78.038461538461533</v>
      </c>
    </row>
    <row r="281" spans="1:5" ht="16" x14ac:dyDescent="0.2">
      <c r="A281" s="1">
        <v>44218</v>
      </c>
      <c r="B281" s="4">
        <f>ROUNDUP(([1]data_train_mod_est_multi!$H$5*[1]calc_pron!A282+[1]data_train_mod_est_multi!$I$5)*[1]calc_pron!D282,0)</f>
        <v>80</v>
      </c>
      <c r="C281" s="4">
        <f t="shared" si="4"/>
        <v>1</v>
      </c>
      <c r="D281">
        <f>INDEX(Hoja1!$D$2:$D$13,MATCH('Demanda (5)'!C281,Hoja1!$A$2:$A$13,0))</f>
        <v>3.1045871768178026</v>
      </c>
      <c r="E281">
        <f>INDEX(Hoja1!$C$2:$C$13,MATCH('Demanda (5)'!C281,Hoja1!$A$2:$A$13,0))</f>
        <v>78.038461538461533</v>
      </c>
    </row>
    <row r="282" spans="1:5" ht="16" x14ac:dyDescent="0.2">
      <c r="A282" s="1">
        <v>44219</v>
      </c>
      <c r="B282" s="4">
        <f>ROUNDUP(([1]data_train_mod_est_multi!$H$5*[1]calc_pron!A283+[1]data_train_mod_est_multi!$I$5)*[1]calc_pron!D283,0)</f>
        <v>72</v>
      </c>
      <c r="C282" s="4">
        <f t="shared" si="4"/>
        <v>1</v>
      </c>
      <c r="D282">
        <f>INDEX(Hoja1!$D$2:$D$13,MATCH('Demanda (5)'!C282,Hoja1!$A$2:$A$13,0))</f>
        <v>3.1045871768178026</v>
      </c>
      <c r="E282">
        <f>INDEX(Hoja1!$C$2:$C$13,MATCH('Demanda (5)'!C282,Hoja1!$A$2:$A$13,0))</f>
        <v>78.038461538461533</v>
      </c>
    </row>
    <row r="283" spans="1:5" ht="16" x14ac:dyDescent="0.2">
      <c r="A283" s="1">
        <v>44221</v>
      </c>
      <c r="B283" s="4">
        <f>ROUNDUP(([1]data_train_mod_est_multi!$H$5*[1]calc_pron!A284+[1]data_train_mod_est_multi!$I$5)*[1]calc_pron!D284,0)</f>
        <v>81</v>
      </c>
      <c r="C283" s="4">
        <f t="shared" si="4"/>
        <v>1</v>
      </c>
      <c r="D283">
        <f>INDEX(Hoja1!$D$2:$D$13,MATCH('Demanda (5)'!C283,Hoja1!$A$2:$A$13,0))</f>
        <v>3.1045871768178026</v>
      </c>
      <c r="E283">
        <f>INDEX(Hoja1!$C$2:$C$13,MATCH('Demanda (5)'!C283,Hoja1!$A$2:$A$13,0))</f>
        <v>78.038461538461533</v>
      </c>
    </row>
    <row r="284" spans="1:5" ht="16" x14ac:dyDescent="0.2">
      <c r="A284" s="1">
        <v>44222</v>
      </c>
      <c r="B284" s="4">
        <f>ROUNDUP(([1]data_train_mod_est_multi!$H$5*[1]calc_pron!A285+[1]data_train_mod_est_multi!$I$5)*[1]calc_pron!D285,0)</f>
        <v>80</v>
      </c>
      <c r="C284" s="4">
        <f t="shared" si="4"/>
        <v>1</v>
      </c>
      <c r="D284">
        <f>INDEX(Hoja1!$D$2:$D$13,MATCH('Demanda (5)'!C284,Hoja1!$A$2:$A$13,0))</f>
        <v>3.1045871768178026</v>
      </c>
      <c r="E284">
        <f>INDEX(Hoja1!$C$2:$C$13,MATCH('Demanda (5)'!C284,Hoja1!$A$2:$A$13,0))</f>
        <v>78.038461538461533</v>
      </c>
    </row>
    <row r="285" spans="1:5" ht="16" x14ac:dyDescent="0.2">
      <c r="A285" s="1">
        <v>44223</v>
      </c>
      <c r="B285" s="4">
        <f>ROUNDUP(([1]data_train_mod_est_multi!$H$5*[1]calc_pron!A286+[1]data_train_mod_est_multi!$I$5)*[1]calc_pron!D286,0)</f>
        <v>78</v>
      </c>
      <c r="C285" s="4">
        <f t="shared" si="4"/>
        <v>1</v>
      </c>
      <c r="D285">
        <f>INDEX(Hoja1!$D$2:$D$13,MATCH('Demanda (5)'!C285,Hoja1!$A$2:$A$13,0))</f>
        <v>3.1045871768178026</v>
      </c>
      <c r="E285">
        <f>INDEX(Hoja1!$C$2:$C$13,MATCH('Demanda (5)'!C285,Hoja1!$A$2:$A$13,0))</f>
        <v>78.038461538461533</v>
      </c>
    </row>
    <row r="286" spans="1:5" ht="16" x14ac:dyDescent="0.2">
      <c r="A286" s="1">
        <v>44224</v>
      </c>
      <c r="B286" s="4">
        <f>ROUNDUP(([1]data_train_mod_est_multi!$H$5*[1]calc_pron!A287+[1]data_train_mod_est_multi!$I$5)*[1]calc_pron!D287,0)</f>
        <v>78</v>
      </c>
      <c r="C286" s="4">
        <f t="shared" si="4"/>
        <v>1</v>
      </c>
      <c r="D286">
        <f>INDEX(Hoja1!$D$2:$D$13,MATCH('Demanda (5)'!C286,Hoja1!$A$2:$A$13,0))</f>
        <v>3.1045871768178026</v>
      </c>
      <c r="E286">
        <f>INDEX(Hoja1!$C$2:$C$13,MATCH('Demanda (5)'!C286,Hoja1!$A$2:$A$13,0))</f>
        <v>78.038461538461533</v>
      </c>
    </row>
    <row r="287" spans="1:5" ht="16" x14ac:dyDescent="0.2">
      <c r="A287" s="1">
        <v>44225</v>
      </c>
      <c r="B287" s="4">
        <f>ROUNDUP(([1]data_train_mod_est_multi!$H$5*[1]calc_pron!A288+[1]data_train_mod_est_multi!$I$5)*[1]calc_pron!D288,0)</f>
        <v>80</v>
      </c>
      <c r="C287" s="4">
        <f t="shared" si="4"/>
        <v>1</v>
      </c>
      <c r="D287">
        <f>INDEX(Hoja1!$D$2:$D$13,MATCH('Demanda (5)'!C287,Hoja1!$A$2:$A$13,0))</f>
        <v>3.1045871768178026</v>
      </c>
      <c r="E287">
        <f>INDEX(Hoja1!$C$2:$C$13,MATCH('Demanda (5)'!C287,Hoja1!$A$2:$A$13,0))</f>
        <v>78.038461538461533</v>
      </c>
    </row>
    <row r="288" spans="1:5" ht="16" x14ac:dyDescent="0.2">
      <c r="A288" s="1">
        <v>44226</v>
      </c>
      <c r="B288" s="4">
        <f>ROUNDUP(([1]data_train_mod_est_multi!$H$5*[1]calc_pron!A289+[1]data_train_mod_est_multi!$I$5)*[1]calc_pron!D289,0)</f>
        <v>73</v>
      </c>
      <c r="C288" s="4">
        <f t="shared" si="4"/>
        <v>1</v>
      </c>
      <c r="D288">
        <f>INDEX(Hoja1!$D$2:$D$13,MATCH('Demanda (5)'!C288,Hoja1!$A$2:$A$13,0))</f>
        <v>3.1045871768178026</v>
      </c>
      <c r="E288">
        <f>INDEX(Hoja1!$C$2:$C$13,MATCH('Demanda (5)'!C288,Hoja1!$A$2:$A$13,0))</f>
        <v>78.038461538461533</v>
      </c>
    </row>
    <row r="289" spans="1:5" ht="16" x14ac:dyDescent="0.2">
      <c r="A289" s="1">
        <v>44228</v>
      </c>
      <c r="B289" s="4">
        <f>ROUNDUP(([1]data_train_mod_est_multi!$H$5*[1]calc_pron!A290+[1]data_train_mod_est_multi!$I$5)*[1]calc_pron!D290,0)</f>
        <v>82</v>
      </c>
      <c r="C289" s="4">
        <f t="shared" si="4"/>
        <v>2</v>
      </c>
      <c r="D289">
        <f>INDEX(Hoja1!$D$2:$D$13,MATCH('Demanda (5)'!C289,Hoja1!$A$2:$A$13,0))</f>
        <v>3.7356003727550324</v>
      </c>
      <c r="E289">
        <f>INDEX(Hoja1!$C$2:$C$13,MATCH('Demanda (5)'!C289,Hoja1!$A$2:$A$13,0))</f>
        <v>79.958333333333329</v>
      </c>
    </row>
    <row r="290" spans="1:5" ht="16" x14ac:dyDescent="0.2">
      <c r="A290" s="1">
        <v>44229</v>
      </c>
      <c r="B290" s="4">
        <f>ROUNDUP(([1]data_train_mod_est_multi!$H$5*[1]calc_pron!A291+[1]data_train_mod_est_multi!$I$5)*[1]calc_pron!D291,0)</f>
        <v>81</v>
      </c>
      <c r="C290" s="4">
        <f t="shared" si="4"/>
        <v>2</v>
      </c>
      <c r="D290">
        <f>INDEX(Hoja1!$D$2:$D$13,MATCH('Demanda (5)'!C290,Hoja1!$A$2:$A$13,0))</f>
        <v>3.7356003727550324</v>
      </c>
      <c r="E290">
        <f>INDEX(Hoja1!$C$2:$C$13,MATCH('Demanda (5)'!C290,Hoja1!$A$2:$A$13,0))</f>
        <v>79.958333333333329</v>
      </c>
    </row>
    <row r="291" spans="1:5" ht="16" x14ac:dyDescent="0.2">
      <c r="A291" s="1">
        <v>44230</v>
      </c>
      <c r="B291" s="4">
        <f>ROUNDUP(([1]data_train_mod_est_multi!$H$5*[1]calc_pron!A292+[1]data_train_mod_est_multi!$I$5)*[1]calc_pron!D292,0)</f>
        <v>82</v>
      </c>
      <c r="C291" s="4">
        <f t="shared" si="4"/>
        <v>2</v>
      </c>
      <c r="D291">
        <f>INDEX(Hoja1!$D$2:$D$13,MATCH('Demanda (5)'!C291,Hoja1!$A$2:$A$13,0))</f>
        <v>3.7356003727550324</v>
      </c>
      <c r="E291">
        <f>INDEX(Hoja1!$C$2:$C$13,MATCH('Demanda (5)'!C291,Hoja1!$A$2:$A$13,0))</f>
        <v>79.958333333333329</v>
      </c>
    </row>
    <row r="292" spans="1:5" ht="16" x14ac:dyDescent="0.2">
      <c r="A292" s="1">
        <v>44231</v>
      </c>
      <c r="B292" s="4">
        <f>ROUNDUP(([1]data_train_mod_est_multi!$H$5*[1]calc_pron!A293+[1]data_train_mod_est_multi!$I$5)*[1]calc_pron!D293,0)</f>
        <v>80</v>
      </c>
      <c r="C292" s="4">
        <f t="shared" si="4"/>
        <v>2</v>
      </c>
      <c r="D292">
        <f>INDEX(Hoja1!$D$2:$D$13,MATCH('Demanda (5)'!C292,Hoja1!$A$2:$A$13,0))</f>
        <v>3.7356003727550324</v>
      </c>
      <c r="E292">
        <f>INDEX(Hoja1!$C$2:$C$13,MATCH('Demanda (5)'!C292,Hoja1!$A$2:$A$13,0))</f>
        <v>79.958333333333329</v>
      </c>
    </row>
    <row r="293" spans="1:5" ht="16" x14ac:dyDescent="0.2">
      <c r="A293" s="1">
        <v>44232</v>
      </c>
      <c r="B293" s="4">
        <f>ROUNDUP(([1]data_train_mod_est_multi!$H$5*[1]calc_pron!A294+[1]data_train_mod_est_multi!$I$5)*[1]calc_pron!D294,0)</f>
        <v>81</v>
      </c>
      <c r="C293" s="4">
        <f t="shared" si="4"/>
        <v>2</v>
      </c>
      <c r="D293">
        <f>INDEX(Hoja1!$D$2:$D$13,MATCH('Demanda (5)'!C293,Hoja1!$A$2:$A$13,0))</f>
        <v>3.7356003727550324</v>
      </c>
      <c r="E293">
        <f>INDEX(Hoja1!$C$2:$C$13,MATCH('Demanda (5)'!C293,Hoja1!$A$2:$A$13,0))</f>
        <v>79.958333333333329</v>
      </c>
    </row>
    <row r="294" spans="1:5" ht="16" x14ac:dyDescent="0.2">
      <c r="A294" s="1">
        <v>44233</v>
      </c>
      <c r="B294" s="4">
        <f>ROUNDUP(([1]data_train_mod_est_multi!$H$5*[1]calc_pron!A295+[1]data_train_mod_est_multi!$I$5)*[1]calc_pron!D295,0)</f>
        <v>72</v>
      </c>
      <c r="C294" s="4">
        <f t="shared" si="4"/>
        <v>2</v>
      </c>
      <c r="D294">
        <f>INDEX(Hoja1!$D$2:$D$13,MATCH('Demanda (5)'!C294,Hoja1!$A$2:$A$13,0))</f>
        <v>3.7356003727550324</v>
      </c>
      <c r="E294">
        <f>INDEX(Hoja1!$C$2:$C$13,MATCH('Demanda (5)'!C294,Hoja1!$A$2:$A$13,0))</f>
        <v>79.958333333333329</v>
      </c>
    </row>
    <row r="295" spans="1:5" ht="16" x14ac:dyDescent="0.2">
      <c r="A295" s="1">
        <v>44235</v>
      </c>
      <c r="B295" s="4">
        <f>ROUNDUP(([1]data_train_mod_est_multi!$H$5*[1]calc_pron!A296+[1]data_train_mod_est_multi!$I$5)*[1]calc_pron!D296,0)</f>
        <v>83</v>
      </c>
      <c r="C295" s="4">
        <f t="shared" si="4"/>
        <v>2</v>
      </c>
      <c r="D295">
        <f>INDEX(Hoja1!$D$2:$D$13,MATCH('Demanda (5)'!C295,Hoja1!$A$2:$A$13,0))</f>
        <v>3.7356003727550324</v>
      </c>
      <c r="E295">
        <f>INDEX(Hoja1!$C$2:$C$13,MATCH('Demanda (5)'!C295,Hoja1!$A$2:$A$13,0))</f>
        <v>79.958333333333329</v>
      </c>
    </row>
    <row r="296" spans="1:5" ht="16" x14ac:dyDescent="0.2">
      <c r="A296" s="1">
        <v>44236</v>
      </c>
      <c r="B296" s="4">
        <f>ROUNDUP(([1]data_train_mod_est_multi!$H$5*[1]calc_pron!A297+[1]data_train_mod_est_multi!$I$5)*[1]calc_pron!D297,0)</f>
        <v>82</v>
      </c>
      <c r="C296" s="4">
        <f t="shared" si="4"/>
        <v>2</v>
      </c>
      <c r="D296">
        <f>INDEX(Hoja1!$D$2:$D$13,MATCH('Demanda (5)'!C296,Hoja1!$A$2:$A$13,0))</f>
        <v>3.7356003727550324</v>
      </c>
      <c r="E296">
        <f>INDEX(Hoja1!$C$2:$C$13,MATCH('Demanda (5)'!C296,Hoja1!$A$2:$A$13,0))</f>
        <v>79.958333333333329</v>
      </c>
    </row>
    <row r="297" spans="1:5" ht="16" x14ac:dyDescent="0.2">
      <c r="A297" s="1">
        <v>44237</v>
      </c>
      <c r="B297" s="4">
        <f>ROUNDUP(([1]data_train_mod_est_multi!$H$5*[1]calc_pron!A298+[1]data_train_mod_est_multi!$I$5)*[1]calc_pron!D298,0)</f>
        <v>82</v>
      </c>
      <c r="C297" s="4">
        <f t="shared" si="4"/>
        <v>2</v>
      </c>
      <c r="D297">
        <f>INDEX(Hoja1!$D$2:$D$13,MATCH('Demanda (5)'!C297,Hoja1!$A$2:$A$13,0))</f>
        <v>3.7356003727550324</v>
      </c>
      <c r="E297">
        <f>INDEX(Hoja1!$C$2:$C$13,MATCH('Demanda (5)'!C297,Hoja1!$A$2:$A$13,0))</f>
        <v>79.958333333333329</v>
      </c>
    </row>
    <row r="298" spans="1:5" ht="16" x14ac:dyDescent="0.2">
      <c r="A298" s="1">
        <v>44238</v>
      </c>
      <c r="B298" s="4">
        <f>ROUNDUP(([1]data_train_mod_est_multi!$H$5*[1]calc_pron!A299+[1]data_train_mod_est_multi!$I$5)*[1]calc_pron!D299,0)</f>
        <v>80</v>
      </c>
      <c r="C298" s="4">
        <f t="shared" si="4"/>
        <v>2</v>
      </c>
      <c r="D298">
        <f>INDEX(Hoja1!$D$2:$D$13,MATCH('Demanda (5)'!C298,Hoja1!$A$2:$A$13,0))</f>
        <v>3.7356003727550324</v>
      </c>
      <c r="E298">
        <f>INDEX(Hoja1!$C$2:$C$13,MATCH('Demanda (5)'!C298,Hoja1!$A$2:$A$13,0))</f>
        <v>79.958333333333329</v>
      </c>
    </row>
    <row r="299" spans="1:5" ht="16" x14ac:dyDescent="0.2">
      <c r="A299" s="1">
        <v>44239</v>
      </c>
      <c r="B299" s="4">
        <f>ROUNDUP(([1]data_train_mod_est_multi!$H$5*[1]calc_pron!A300+[1]data_train_mod_est_multi!$I$5)*[1]calc_pron!D300,0)</f>
        <v>81</v>
      </c>
      <c r="C299" s="4">
        <f t="shared" si="4"/>
        <v>2</v>
      </c>
      <c r="D299">
        <f>INDEX(Hoja1!$D$2:$D$13,MATCH('Demanda (5)'!C299,Hoja1!$A$2:$A$13,0))</f>
        <v>3.7356003727550324</v>
      </c>
      <c r="E299">
        <f>INDEX(Hoja1!$C$2:$C$13,MATCH('Demanda (5)'!C299,Hoja1!$A$2:$A$13,0))</f>
        <v>79.958333333333329</v>
      </c>
    </row>
    <row r="300" spans="1:5" ht="16" x14ac:dyDescent="0.2">
      <c r="A300" s="1">
        <v>44240</v>
      </c>
      <c r="B300" s="4">
        <f>ROUNDUP(([1]data_train_mod_est_multi!$H$5*[1]calc_pron!A301+[1]data_train_mod_est_multi!$I$5)*[1]calc_pron!D301,0)</f>
        <v>72</v>
      </c>
      <c r="C300" s="4">
        <f t="shared" si="4"/>
        <v>2</v>
      </c>
      <c r="D300">
        <f>INDEX(Hoja1!$D$2:$D$13,MATCH('Demanda (5)'!C300,Hoja1!$A$2:$A$13,0))</f>
        <v>3.7356003727550324</v>
      </c>
      <c r="E300">
        <f>INDEX(Hoja1!$C$2:$C$13,MATCH('Demanda (5)'!C300,Hoja1!$A$2:$A$13,0))</f>
        <v>79.958333333333329</v>
      </c>
    </row>
    <row r="301" spans="1:5" ht="16" x14ac:dyDescent="0.2">
      <c r="A301" s="1">
        <v>44242</v>
      </c>
      <c r="B301" s="4">
        <f>ROUNDUP(([1]data_train_mod_est_multi!$H$5*[1]calc_pron!A302+[1]data_train_mod_est_multi!$I$5)*[1]calc_pron!D302,0)</f>
        <v>83</v>
      </c>
      <c r="C301" s="4">
        <f t="shared" si="4"/>
        <v>2</v>
      </c>
      <c r="D301">
        <f>INDEX(Hoja1!$D$2:$D$13,MATCH('Demanda (5)'!C301,Hoja1!$A$2:$A$13,0))</f>
        <v>3.7356003727550324</v>
      </c>
      <c r="E301">
        <f>INDEX(Hoja1!$C$2:$C$13,MATCH('Demanda (5)'!C301,Hoja1!$A$2:$A$13,0))</f>
        <v>79.958333333333329</v>
      </c>
    </row>
    <row r="302" spans="1:5" ht="16" x14ac:dyDescent="0.2">
      <c r="A302" s="1">
        <v>44243</v>
      </c>
      <c r="B302" s="4">
        <f>ROUNDUP(([1]data_train_mod_est_multi!$H$5*[1]calc_pron!A303+[1]data_train_mod_est_multi!$I$5)*[1]calc_pron!D303,0)</f>
        <v>82</v>
      </c>
      <c r="C302" s="4">
        <f t="shared" si="4"/>
        <v>2</v>
      </c>
      <c r="D302">
        <f>INDEX(Hoja1!$D$2:$D$13,MATCH('Demanda (5)'!C302,Hoja1!$A$2:$A$13,0))</f>
        <v>3.7356003727550324</v>
      </c>
      <c r="E302">
        <f>INDEX(Hoja1!$C$2:$C$13,MATCH('Demanda (5)'!C302,Hoja1!$A$2:$A$13,0))</f>
        <v>79.958333333333329</v>
      </c>
    </row>
    <row r="303" spans="1:5" ht="16" x14ac:dyDescent="0.2">
      <c r="A303" s="1">
        <v>44244</v>
      </c>
      <c r="B303" s="4">
        <f>ROUNDUP(([1]data_train_mod_est_multi!$H$5*[1]calc_pron!A304+[1]data_train_mod_est_multi!$I$5)*[1]calc_pron!D304,0)</f>
        <v>82</v>
      </c>
      <c r="C303" s="4">
        <f t="shared" si="4"/>
        <v>2</v>
      </c>
      <c r="D303">
        <f>INDEX(Hoja1!$D$2:$D$13,MATCH('Demanda (5)'!C303,Hoja1!$A$2:$A$13,0))</f>
        <v>3.7356003727550324</v>
      </c>
      <c r="E303">
        <f>INDEX(Hoja1!$C$2:$C$13,MATCH('Demanda (5)'!C303,Hoja1!$A$2:$A$13,0))</f>
        <v>79.958333333333329</v>
      </c>
    </row>
    <row r="304" spans="1:5" ht="16" x14ac:dyDescent="0.2">
      <c r="A304" s="1">
        <v>44245</v>
      </c>
      <c r="B304" s="4">
        <f>ROUNDUP(([1]data_train_mod_est_multi!$H$5*[1]calc_pron!A305+[1]data_train_mod_est_multi!$I$5)*[1]calc_pron!D305,0)</f>
        <v>80</v>
      </c>
      <c r="C304" s="4">
        <f t="shared" si="4"/>
        <v>2</v>
      </c>
      <c r="D304">
        <f>INDEX(Hoja1!$D$2:$D$13,MATCH('Demanda (5)'!C304,Hoja1!$A$2:$A$13,0))</f>
        <v>3.7356003727550324</v>
      </c>
      <c r="E304">
        <f>INDEX(Hoja1!$C$2:$C$13,MATCH('Demanda (5)'!C304,Hoja1!$A$2:$A$13,0))</f>
        <v>79.958333333333329</v>
      </c>
    </row>
    <row r="305" spans="1:5" ht="16" x14ac:dyDescent="0.2">
      <c r="A305" s="1">
        <v>44246</v>
      </c>
      <c r="B305" s="4">
        <f>ROUNDUP(([1]data_train_mod_est_multi!$H$5*[1]calc_pron!A306+[1]data_train_mod_est_multi!$I$5)*[1]calc_pron!D306,0)</f>
        <v>81</v>
      </c>
      <c r="C305" s="4">
        <f t="shared" si="4"/>
        <v>2</v>
      </c>
      <c r="D305">
        <f>INDEX(Hoja1!$D$2:$D$13,MATCH('Demanda (5)'!C305,Hoja1!$A$2:$A$13,0))</f>
        <v>3.7356003727550324</v>
      </c>
      <c r="E305">
        <f>INDEX(Hoja1!$C$2:$C$13,MATCH('Demanda (5)'!C305,Hoja1!$A$2:$A$13,0))</f>
        <v>79.958333333333329</v>
      </c>
    </row>
    <row r="306" spans="1:5" ht="16" x14ac:dyDescent="0.2">
      <c r="A306" s="1">
        <v>44247</v>
      </c>
      <c r="B306" s="4">
        <f>ROUNDUP(([1]data_train_mod_est_multi!$H$5*[1]calc_pron!A307+[1]data_train_mod_est_multi!$I$5)*[1]calc_pron!D307,0)</f>
        <v>72</v>
      </c>
      <c r="C306" s="4">
        <f t="shared" si="4"/>
        <v>2</v>
      </c>
      <c r="D306">
        <f>INDEX(Hoja1!$D$2:$D$13,MATCH('Demanda (5)'!C306,Hoja1!$A$2:$A$13,0))</f>
        <v>3.7356003727550324</v>
      </c>
      <c r="E306">
        <f>INDEX(Hoja1!$C$2:$C$13,MATCH('Demanda (5)'!C306,Hoja1!$A$2:$A$13,0))</f>
        <v>79.958333333333329</v>
      </c>
    </row>
    <row r="307" spans="1:5" ht="16" x14ac:dyDescent="0.2">
      <c r="A307" s="1">
        <v>44249</v>
      </c>
      <c r="B307" s="4">
        <f>ROUNDUP(([1]data_train_mod_est_multi!$H$5*[1]calc_pron!A308+[1]data_train_mod_est_multi!$I$5)*[1]calc_pron!D308,0)</f>
        <v>83</v>
      </c>
      <c r="C307" s="4">
        <f t="shared" si="4"/>
        <v>2</v>
      </c>
      <c r="D307">
        <f>INDEX(Hoja1!$D$2:$D$13,MATCH('Demanda (5)'!C307,Hoja1!$A$2:$A$13,0))</f>
        <v>3.7356003727550324</v>
      </c>
      <c r="E307">
        <f>INDEX(Hoja1!$C$2:$C$13,MATCH('Demanda (5)'!C307,Hoja1!$A$2:$A$13,0))</f>
        <v>79.958333333333329</v>
      </c>
    </row>
    <row r="308" spans="1:5" ht="16" x14ac:dyDescent="0.2">
      <c r="A308" s="1">
        <v>44250</v>
      </c>
      <c r="B308" s="4">
        <f>ROUNDUP(([1]data_train_mod_est_multi!$H$5*[1]calc_pron!A309+[1]data_train_mod_est_multi!$I$5)*[1]calc_pron!D309,0)</f>
        <v>82</v>
      </c>
      <c r="C308" s="4">
        <f t="shared" si="4"/>
        <v>2</v>
      </c>
      <c r="D308">
        <f>INDEX(Hoja1!$D$2:$D$13,MATCH('Demanda (5)'!C308,Hoja1!$A$2:$A$13,0))</f>
        <v>3.7356003727550324</v>
      </c>
      <c r="E308">
        <f>INDEX(Hoja1!$C$2:$C$13,MATCH('Demanda (5)'!C308,Hoja1!$A$2:$A$13,0))</f>
        <v>79.958333333333329</v>
      </c>
    </row>
    <row r="309" spans="1:5" ht="16" x14ac:dyDescent="0.2">
      <c r="A309" s="1">
        <v>44251</v>
      </c>
      <c r="B309" s="4">
        <f>ROUNDUP(([1]data_train_mod_est_multi!$H$5*[1]calc_pron!A310+[1]data_train_mod_est_multi!$I$5)*[1]calc_pron!D310,0)</f>
        <v>82</v>
      </c>
      <c r="C309" s="4">
        <f t="shared" si="4"/>
        <v>2</v>
      </c>
      <c r="D309">
        <f>INDEX(Hoja1!$D$2:$D$13,MATCH('Demanda (5)'!C309,Hoja1!$A$2:$A$13,0))</f>
        <v>3.7356003727550324</v>
      </c>
      <c r="E309">
        <f>INDEX(Hoja1!$C$2:$C$13,MATCH('Demanda (5)'!C309,Hoja1!$A$2:$A$13,0))</f>
        <v>79.958333333333329</v>
      </c>
    </row>
    <row r="310" spans="1:5" ht="16" x14ac:dyDescent="0.2">
      <c r="A310" s="1">
        <v>44252</v>
      </c>
      <c r="B310" s="4">
        <f>ROUNDUP(([1]data_train_mod_est_multi!$H$5*[1]calc_pron!A311+[1]data_train_mod_est_multi!$I$5)*[1]calc_pron!D311,0)</f>
        <v>81</v>
      </c>
      <c r="C310" s="4">
        <f t="shared" si="4"/>
        <v>2</v>
      </c>
      <c r="D310">
        <f>INDEX(Hoja1!$D$2:$D$13,MATCH('Demanda (5)'!C310,Hoja1!$A$2:$A$13,0))</f>
        <v>3.7356003727550324</v>
      </c>
      <c r="E310">
        <f>INDEX(Hoja1!$C$2:$C$13,MATCH('Demanda (5)'!C310,Hoja1!$A$2:$A$13,0))</f>
        <v>79.958333333333329</v>
      </c>
    </row>
    <row r="311" spans="1:5" ht="16" x14ac:dyDescent="0.2">
      <c r="A311" s="1">
        <v>44253</v>
      </c>
      <c r="B311" s="4">
        <f>ROUNDUP(([1]data_train_mod_est_multi!$H$5*[1]calc_pron!A312+[1]data_train_mod_est_multi!$I$5)*[1]calc_pron!D312,0)</f>
        <v>81</v>
      </c>
      <c r="C311" s="4">
        <f t="shared" si="4"/>
        <v>2</v>
      </c>
      <c r="D311">
        <f>INDEX(Hoja1!$D$2:$D$13,MATCH('Demanda (5)'!C311,Hoja1!$A$2:$A$13,0))</f>
        <v>3.7356003727550324</v>
      </c>
      <c r="E311">
        <f>INDEX(Hoja1!$C$2:$C$13,MATCH('Demanda (5)'!C311,Hoja1!$A$2:$A$13,0))</f>
        <v>79.958333333333329</v>
      </c>
    </row>
    <row r="312" spans="1:5" ht="16" x14ac:dyDescent="0.2">
      <c r="A312" s="1">
        <v>44254</v>
      </c>
      <c r="B312" s="4">
        <f>ROUNDUP(([1]data_train_mod_est_multi!$H$5*[1]calc_pron!A313+[1]data_train_mod_est_multi!$I$5)*[1]calc_pron!D313,0)</f>
        <v>72</v>
      </c>
      <c r="C312" s="4">
        <f t="shared" si="4"/>
        <v>2</v>
      </c>
      <c r="D312">
        <f>INDEX(Hoja1!$D$2:$D$13,MATCH('Demanda (5)'!C312,Hoja1!$A$2:$A$13,0))</f>
        <v>3.7356003727550324</v>
      </c>
      <c r="E312">
        <f>INDEX(Hoja1!$C$2:$C$13,MATCH('Demanda (5)'!C312,Hoja1!$A$2:$A$13,0))</f>
        <v>79.958333333333329</v>
      </c>
    </row>
    <row r="313" spans="1:5" ht="16" x14ac:dyDescent="0.2">
      <c r="A313" s="1">
        <v>44256</v>
      </c>
      <c r="B313" s="4">
        <f>ROUNDUP(([1]data_train_mod_est_multi!$H$5*[1]calc_pron!A314+[1]data_train_mod_est_multi!$I$5)*[1]calc_pron!D314,0)</f>
        <v>72</v>
      </c>
      <c r="C313" s="4">
        <f t="shared" si="4"/>
        <v>3</v>
      </c>
      <c r="D313">
        <f>INDEX(Hoja1!$D$2:$D$13,MATCH('Demanda (5)'!C313,Hoja1!$A$2:$A$13,0))</f>
        <v>3.4459605155375579</v>
      </c>
      <c r="E313">
        <f>INDEX(Hoja1!$C$2:$C$13,MATCH('Demanda (5)'!C313,Hoja1!$A$2:$A$13,0))</f>
        <v>67.518518518518519</v>
      </c>
    </row>
    <row r="314" spans="1:5" ht="16" x14ac:dyDescent="0.2">
      <c r="A314" s="1">
        <v>44257</v>
      </c>
      <c r="B314" s="4">
        <f>ROUNDUP(([1]data_train_mod_est_multi!$H$5*[1]calc_pron!A315+[1]data_train_mod_est_multi!$I$5)*[1]calc_pron!D315,0)</f>
        <v>73</v>
      </c>
      <c r="C314" s="4">
        <f t="shared" si="4"/>
        <v>3</v>
      </c>
      <c r="D314">
        <f>INDEX(Hoja1!$D$2:$D$13,MATCH('Demanda (5)'!C314,Hoja1!$A$2:$A$13,0))</f>
        <v>3.4459605155375579</v>
      </c>
      <c r="E314">
        <f>INDEX(Hoja1!$C$2:$C$13,MATCH('Demanda (5)'!C314,Hoja1!$A$2:$A$13,0))</f>
        <v>67.518518518518519</v>
      </c>
    </row>
    <row r="315" spans="1:5" x14ac:dyDescent="0.2">
      <c r="A315" s="3"/>
    </row>
    <row r="316" spans="1:5" x14ac:dyDescent="0.2">
      <c r="A316" s="3"/>
    </row>
    <row r="317" spans="1:5" x14ac:dyDescent="0.2">
      <c r="A317" s="3"/>
    </row>
    <row r="318" spans="1:5" x14ac:dyDescent="0.2">
      <c r="A318" s="3"/>
    </row>
    <row r="319" spans="1:5" x14ac:dyDescent="0.2">
      <c r="A319" s="3"/>
    </row>
    <row r="320" spans="1:5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AF67-CD6E-5547-A1D8-850ACAFC0C13}">
  <dimension ref="A1:D13"/>
  <sheetViews>
    <sheetView workbookViewId="0">
      <selection activeCell="A12" sqref="A12:A13"/>
    </sheetView>
  </sheetViews>
  <sheetFormatPr baseColWidth="10" defaultRowHeight="14" x14ac:dyDescent="0.2"/>
  <sheetData>
    <row r="1" spans="1:4" x14ac:dyDescent="0.2">
      <c r="A1" s="5" t="s">
        <v>19</v>
      </c>
      <c r="B1" s="6" t="s">
        <v>1</v>
      </c>
      <c r="C1" s="6" t="s">
        <v>16</v>
      </c>
      <c r="D1" s="6" t="s">
        <v>17</v>
      </c>
    </row>
    <row r="2" spans="1:4" x14ac:dyDescent="0.2">
      <c r="A2" s="8">
        <v>3</v>
      </c>
      <c r="B2" s="6" t="s">
        <v>4</v>
      </c>
      <c r="C2">
        <f>AVERAGEIF('Demanda (5)'!$C$2:$C$314,"=3",'Demanda (5)'!$B$2:$B$314)</f>
        <v>67.518518518518519</v>
      </c>
      <c r="D2">
        <f>STDEVA('Demanda (5)'!B2:B26,'Demanda (5)'!B313:B314)</f>
        <v>3.4459605155375579</v>
      </c>
    </row>
    <row r="3" spans="1:4" x14ac:dyDescent="0.2">
      <c r="A3" s="8">
        <v>4</v>
      </c>
      <c r="B3" s="6" t="s">
        <v>5</v>
      </c>
      <c r="C3">
        <f>AVERAGEIF('Demanda (5)'!$C$2:$C$314,"=4",'Demanda (5)'!$B$2:$B$314)</f>
        <v>58.346153846153847</v>
      </c>
      <c r="D3">
        <f>STDEVA('Demanda (5)'!B27:B52)</f>
        <v>1.5216387926786752</v>
      </c>
    </row>
    <row r="4" spans="1:4" x14ac:dyDescent="0.2">
      <c r="A4" s="8">
        <v>5</v>
      </c>
      <c r="B4" s="6" t="s">
        <v>6</v>
      </c>
      <c r="C4">
        <f>AVERAGEIF('Demanda (5)'!$C$2:$C$314,"=5",'Demanda (5)'!$B$2:$B$314)</f>
        <v>51.57692307692308</v>
      </c>
      <c r="D4">
        <f>STDEVA('Demanda (5)'!B53:B78)</f>
        <v>2.2480761005460099</v>
      </c>
    </row>
    <row r="5" spans="1:4" x14ac:dyDescent="0.2">
      <c r="A5" s="8">
        <v>6</v>
      </c>
      <c r="B5" s="6" t="s">
        <v>7</v>
      </c>
      <c r="C5">
        <f>AVERAGEIF('Demanda (5)'!$C$2:$C$314,"=6",'Demanda (5)'!$B$2:$B$314)</f>
        <v>43.884615384615387</v>
      </c>
      <c r="D5">
        <f>STDEVA('Demanda (5)'!B29:B54)</f>
        <v>2.8417221214229613</v>
      </c>
    </row>
    <row r="6" spans="1:4" x14ac:dyDescent="0.2">
      <c r="A6" s="8">
        <v>7</v>
      </c>
      <c r="B6" s="6" t="s">
        <v>8</v>
      </c>
      <c r="C6">
        <f>AVERAGEIF('Demanda (5)'!$C$2:$C$314,"=7",'Demanda (5)'!$B$2:$B$314)</f>
        <v>44.555555555555557</v>
      </c>
      <c r="D6">
        <f>STDEVA('Demanda (5)'!B79:B104)</f>
        <v>1.6571523304011149</v>
      </c>
    </row>
    <row r="7" spans="1:4" x14ac:dyDescent="0.2">
      <c r="A7" s="8">
        <v>8</v>
      </c>
      <c r="B7" s="6" t="s">
        <v>9</v>
      </c>
      <c r="C7">
        <f>AVERAGEIF('Demanda (5)'!$C$2:$C$314,"=8",'Demanda (5)'!$B$2:$B$314)</f>
        <v>44.730769230769234</v>
      </c>
      <c r="D7">
        <f>STDEVA('Demanda (5)'!B132:B157)</f>
        <v>2.8643699803997706</v>
      </c>
    </row>
    <row r="8" spans="1:4" x14ac:dyDescent="0.2">
      <c r="A8" s="8">
        <v>9</v>
      </c>
      <c r="B8" s="6" t="s">
        <v>10</v>
      </c>
      <c r="C8">
        <f>AVERAGEIF('Demanda (5)'!$C$2:$C$314,"=9",'Demanda (5)'!$B$2:$B$314)</f>
        <v>54.730769230769234</v>
      </c>
      <c r="D8">
        <f>STDEVA('Demanda (5)'!B158:B183)</f>
        <v>2.1827998956879631</v>
      </c>
    </row>
    <row r="9" spans="1:4" x14ac:dyDescent="0.2">
      <c r="A9" s="8">
        <v>10</v>
      </c>
      <c r="B9" s="6" t="s">
        <v>11</v>
      </c>
      <c r="C9">
        <f>AVERAGEIF('Demanda (5)'!$C$2:$C$314,"=10",'Demanda (5)'!$B$2:$B$314)</f>
        <v>64.666666666666671</v>
      </c>
      <c r="D9">
        <f>STDEVA('Demanda (5)'!B184:B210)</f>
        <v>2.3038429433649141</v>
      </c>
    </row>
    <row r="10" spans="1:4" x14ac:dyDescent="0.2">
      <c r="A10" s="8">
        <v>11</v>
      </c>
      <c r="B10" s="6" t="s">
        <v>12</v>
      </c>
      <c r="C10">
        <f>AVERAGEIF('Demanda (5)'!$C$2:$C$314,"=11",'Demanda (5)'!$B$2:$B$314)</f>
        <v>75.72</v>
      </c>
      <c r="D10">
        <f>STDEVA('Demanda (5)'!B10:B34)</f>
        <v>5.078713747922138</v>
      </c>
    </row>
    <row r="11" spans="1:4" x14ac:dyDescent="0.2">
      <c r="A11" s="8">
        <v>12</v>
      </c>
      <c r="B11" s="6" t="s">
        <v>13</v>
      </c>
      <c r="C11">
        <f>AVERAGEIF('Demanda (5)'!$C$2:$C$314,"=12",'Demanda (5)'!$B$2:$B$314)</f>
        <v>86.481481481481481</v>
      </c>
      <c r="D11">
        <f>STDEVA('Demanda (5)'!B236:B262)</f>
        <v>2.5626064010986096</v>
      </c>
    </row>
    <row r="12" spans="1:4" x14ac:dyDescent="0.2">
      <c r="A12" s="8">
        <v>1</v>
      </c>
      <c r="B12" s="6" t="s">
        <v>14</v>
      </c>
      <c r="C12">
        <f>AVERAGEIF('Demanda (5)'!$C$2:$C$314,"=1",'Demanda (5)'!$B$2:$B$314)</f>
        <v>78.038461538461533</v>
      </c>
      <c r="D12">
        <f>STDEVA('Demanda (5)'!B263:B288)</f>
        <v>3.1045871768178026</v>
      </c>
    </row>
    <row r="13" spans="1:4" x14ac:dyDescent="0.2">
      <c r="A13" s="8">
        <v>2</v>
      </c>
      <c r="B13" s="6" t="s">
        <v>15</v>
      </c>
      <c r="C13">
        <f>AVERAGEIF('Demanda (5)'!$C$2:$C$314,"=2",'Demanda (5)'!$B$2:$B$314)</f>
        <v>79.958333333333329</v>
      </c>
      <c r="D13">
        <f>STDEVA('Demanda (5)'!B289:B312)</f>
        <v>3.7356003727550324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Demanda (5)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Vilaboa</dc:creator>
  <cp:lastModifiedBy>Microsoft Office User</cp:lastModifiedBy>
  <dcterms:created xsi:type="dcterms:W3CDTF">2020-03-28T12:52:35Z</dcterms:created>
  <dcterms:modified xsi:type="dcterms:W3CDTF">2020-04-15T14:26:22Z</dcterms:modified>
</cp:coreProperties>
</file>