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75ECD96B-657C-498B-80DB-A48EBC0EFC79}" xr6:coauthVersionLast="47" xr6:coauthVersionMax="47" xr10:uidLastSave="{00000000-0000-0000-0000-000000000000}"/>
  <bookViews>
    <workbookView xWindow="11424" yWindow="0" windowWidth="11712" windowHeight="12336" tabRatio="687" firstSheet="1" activeTab="1" xr2:uid="{00000000-000D-0000-FFFF-FFFF00000000}"/>
  </bookViews>
  <sheets>
    <sheet name="DIP_Customer Information" sheetId="1" r:id="rId1"/>
    <sheet name="DIP_Project Information" sheetId="2" r:id="rId2"/>
    <sheet name="Technical Information" sheetId="3" r:id="rId3"/>
    <sheet name="DIP_Data Input" sheetId="4" r:id="rId4"/>
    <sheet name="User Code" sheetId="10" r:id="rId5"/>
    <sheet name="No of Quotation" sheetId="11" r:id="rId6"/>
    <sheet name="DATA_PROPOSAL" sheetId="5" r:id="rId7"/>
    <sheet name="DATA_OPEX" sheetId="6" r:id="rId8"/>
    <sheet name="DATA_BOQ" sheetId="7" r:id="rId9"/>
    <sheet name="DATA_TEMP" sheetId="8" r:id="rId10"/>
    <sheet name="DATA_ELI" sheetId="9" r:id="rId11"/>
  </sheets>
  <externalReferences>
    <externalReference r:id="rId12"/>
    <externalReference r:id="rId13"/>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S" localSheetId="0">'DIP_Customer Information'!#REF!</definedName>
    <definedName name="abut">#REF!</definedName>
    <definedName name="AERATION_ONLY" localSheetId="1">'[1]DIP_Customer Information'!#REF!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0">'[2]DATA ENGINE'!$B$26</definedName>
    <definedName name="ETA_Motor">#REF!</definedName>
    <definedName name="ETA_Range" localSheetId="0">INDIRECT("'DATA ENGINE'!" &amp; '[2]DATA ENGINE'!$B$58)</definedName>
    <definedName name="ETA_Range">INDIRECT("'DATA ENGINE'!" &amp;#REF!)</definedName>
    <definedName name="ETA_RP">#REF!</definedName>
    <definedName name="ETAs_Range" localSheetId="0">'[2]DATA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1">'[1]DIP_Customer Information'!#REF!</definedName>
    <definedName name="Fruit">'DIP_Customer Information'!#REF!</definedName>
    <definedName name="g">#REF!</definedName>
    <definedName name="girderrr">#REF!</definedName>
    <definedName name="H_DP">#REF!</definedName>
    <definedName name="H_Range" localSheetId="0">INDIRECT("'DATA ENGINE'!" &amp; '[2]DATA ENGINE'!$B$49)</definedName>
    <definedName name="H_Range">INDIRECT("'DATA ENGINE'!" &amp;#REF!)</definedName>
    <definedName name="Inlet">#REF!</definedName>
    <definedName name="Inlet_d">#REF!</definedName>
    <definedName name="K">#REF!</definedName>
    <definedName name="k_DP" localSheetId="0">'[2]DATA ENGINE'!$B$15/'[2]DATA ENGINE'!$B$14^2</definedName>
    <definedName name="k_DP">#REF!/#REF!^2</definedName>
    <definedName name="k_G">9.8</definedName>
    <definedName name="L">#REF!</definedName>
    <definedName name="Linelist">#REF!</definedName>
    <definedName name="make">#REF!</definedName>
    <definedName name="MANUAL_BAR_SCREEN" localSheetId="0">'DIP_Customer Information'!#REF!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1">'[1]DIP_Customer Information'!#REF!</definedName>
    <definedName name="NOSCREEN">'DIP_Customer Information'!#REF!</definedName>
    <definedName name="NPSH_Range" localSheetId="0">INDIRECT("'DATA ENGINE'!" &amp; '[2]DATA ENGINE'!$B$67)</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 localSheetId="0">'[2]DATA GRAPH'!$F$82:$F$131</definedName>
    <definedName name="P2_Range">#REF!</definedName>
    <definedName name="P2_RP">#REF!</definedName>
    <definedName name="Parabolic_Range" localSheetId="0">'[2]DATA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0">'[2]DATA ENGINE'!$B$14</definedName>
    <definedName name="Q_DP">#REF!</definedName>
    <definedName name="Q_Min">#REF!</definedName>
    <definedName name="Q_Range" localSheetId="0">INDIRECT("'DATA ENGINE'!" &amp; '[2]DATA ENGINE'!$B$45)</definedName>
    <definedName name="Q_Range">INDIRECT("'DATA ENGINE'!" &amp;#REF!)</definedName>
    <definedName name="Q_RP">#REF!</definedName>
    <definedName name="RDS" localSheetId="0">'DIP_Customer Information'!#REF!</definedName>
    <definedName name="Re">#REF!</definedName>
    <definedName name="REV">#REF!</definedName>
    <definedName name="rho" localSheetId="0">'[2]DATA ENGINE'!$B$4</definedName>
    <definedName name="rho">#REF!</definedName>
    <definedName name="servlist">#REF!</definedName>
    <definedName name="SG">#REF!</definedName>
    <definedName name="size">#REF!</definedName>
    <definedName name="Slicer_Industry_Type__for_Slicer">#N/A</definedName>
    <definedName name="STATICSCREEN" localSheetId="0">'DIP_Customer Information'!#REF!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1">'[1]DIP_Customer Information'!#REF!</definedName>
    <definedName name="vegetables">'DIP_Customer Information'!#REF!</definedName>
    <definedName name="Vo">#REF!</definedName>
    <definedName name="WTE_AERATION" localSheetId="0">'DIP_Customer Information'!#REF!</definedName>
    <definedName name="WTE_ONLY" localSheetId="1">'[1]DIP_Customer Information'!#REF!</definedName>
    <definedName name="WTE_ONLY">'DIP_Customer Information'!#REF!</definedName>
    <definedName name="x">#REF!</definedName>
    <definedName name="xo">#REF!</definedName>
    <definedName name="Xt">#REF!</definedName>
    <definedName name="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6" i="2" l="1"/>
  <c r="K73" i="4"/>
  <c r="B73" i="4" s="1"/>
  <c r="B68" i="4"/>
  <c r="A47" i="4"/>
  <c r="A46" i="4"/>
  <c r="A26" i="4"/>
  <c r="A25" i="4"/>
  <c r="A23" i="4"/>
  <c r="A22" i="4"/>
  <c r="A21" i="4"/>
  <c r="A18" i="4"/>
  <c r="A17" i="4"/>
  <c r="A10" i="4"/>
  <c r="A7" i="4"/>
</calcChain>
</file>

<file path=xl/sharedStrings.xml><?xml version="1.0" encoding="utf-8"?>
<sst xmlns="http://schemas.openxmlformats.org/spreadsheetml/2006/main" count="588" uniqueCount="435">
  <si>
    <t>sub_CUSTOMER INFORMATION</t>
  </si>
  <si>
    <t>fh_END USER INFORMATION</t>
  </si>
  <si>
    <t>fh_Company Information</t>
  </si>
  <si>
    <t>f_Company Name</t>
  </si>
  <si>
    <t>fd_Industry Classification</t>
  </si>
  <si>
    <t>fd_Sub Industry Specification</t>
  </si>
  <si>
    <t xml:space="preserve">fh_Location </t>
  </si>
  <si>
    <t>f_1Site Address</t>
  </si>
  <si>
    <t>f_1Correspondence Address</t>
  </si>
  <si>
    <t xml:space="preserve">fh_Contact Person </t>
  </si>
  <si>
    <t xml:space="preserve">fh_Contact </t>
  </si>
  <si>
    <t xml:space="preserve">ch_Name </t>
  </si>
  <si>
    <t>ch_Phone No/Email</t>
  </si>
  <si>
    <t>fh_MAIN CONTRACTOR INFORMATION</t>
  </si>
  <si>
    <t>f_Project Owner</t>
  </si>
  <si>
    <t>f_2Correspondence Address</t>
  </si>
  <si>
    <t>fh_Contact Person</t>
  </si>
  <si>
    <t>fm_2PIC</t>
  </si>
  <si>
    <t>fm_2Influencer</t>
  </si>
  <si>
    <t>fm_2#2 Enginering Person</t>
  </si>
  <si>
    <t>fm_2#3 Commercial Person</t>
  </si>
  <si>
    <t>fm_2#4 Commercial Person</t>
  </si>
  <si>
    <t>f_2Company Email</t>
  </si>
  <si>
    <t>sub_PROJECT INFORMATION</t>
  </si>
  <si>
    <t>fd_Project Status</t>
  </si>
  <si>
    <t>fh_Competitor Information</t>
  </si>
  <si>
    <t>fh_Competitor #1</t>
  </si>
  <si>
    <t>f_CAPEX (USD)</t>
  </si>
  <si>
    <t>f_OPEX (USD)</t>
  </si>
  <si>
    <t>f_Proposed Technology</t>
  </si>
  <si>
    <t>fd_Country of Origin</t>
  </si>
  <si>
    <t>f_Altitude (m)</t>
  </si>
  <si>
    <t>f_Ambient Temperature (°C)</t>
  </si>
  <si>
    <t>fh_Competitor #2</t>
  </si>
  <si>
    <t>f_Ambient Moisture</t>
  </si>
  <si>
    <t>fd_Wind Speed Zone</t>
  </si>
  <si>
    <t>f_Available Space Area (m2)</t>
  </si>
  <si>
    <t>f_Max. Building Depth (m)</t>
  </si>
  <si>
    <t>fh_Competitor #3</t>
  </si>
  <si>
    <t>f_Max. Building Height (m)</t>
  </si>
  <si>
    <t>f_Preliminary Submission Deadline</t>
  </si>
  <si>
    <t>fh_OPEX Consideration</t>
  </si>
  <si>
    <t>fh_Commercial Term</t>
  </si>
  <si>
    <t>fh_OPEX Target</t>
  </si>
  <si>
    <t>fd_Payment-1 Agreement</t>
  </si>
  <si>
    <t>f_Total OPEX (USD)</t>
  </si>
  <si>
    <t>f_Chemical (USD)</t>
  </si>
  <si>
    <t>fd_Chemical Supply During Startup</t>
  </si>
  <si>
    <t>f_Sludge Disposal (USD)</t>
  </si>
  <si>
    <t>f_Client Estimated CAPEX (USD)</t>
  </si>
  <si>
    <t>f_Electricity (USD)</t>
  </si>
  <si>
    <t>f_Tender Bond (%)</t>
  </si>
  <si>
    <t>f_Man Power (USD)</t>
  </si>
  <si>
    <t>f_Performance Bond (%)</t>
  </si>
  <si>
    <t>fh_Ownership Consideration</t>
  </si>
  <si>
    <t>f_DED Timeline (week)</t>
  </si>
  <si>
    <t>fd_Sludge</t>
  </si>
  <si>
    <t>f_Total Construction Timeline (week)</t>
  </si>
  <si>
    <t>fd_Biogas</t>
  </si>
  <si>
    <t>fd_Salt from ZLD Process</t>
  </si>
  <si>
    <t>f_All Testing Timeline (week)</t>
  </si>
  <si>
    <t>f_Startup Preparation (week)</t>
  </si>
  <si>
    <t>fd_Expo Participation</t>
  </si>
  <si>
    <t>f_Acceptance Test Timeline (week)</t>
  </si>
  <si>
    <t>fd_Gathering Participation</t>
  </si>
  <si>
    <t>fd_Baby Sitting Scheme</t>
  </si>
  <si>
    <t>fd_Project References Visit</t>
  </si>
  <si>
    <t>sub_TECHNICAL INFORMATION</t>
  </si>
  <si>
    <t>fh_Inlet Constraint</t>
  </si>
  <si>
    <t>f_Max. TDS</t>
  </si>
  <si>
    <t xml:space="preserve">fu_mg/L </t>
  </si>
  <si>
    <t>f_Operation Time Day</t>
  </si>
  <si>
    <t>fu_h/day</t>
  </si>
  <si>
    <t>fd_Process Phase</t>
  </si>
  <si>
    <t>fd_Influent Substrate Type</t>
  </si>
  <si>
    <t>f_BOD/COD</t>
  </si>
  <si>
    <t>fd_Debris in Feed?</t>
  </si>
  <si>
    <t>f_1pH</t>
  </si>
  <si>
    <t>f_1COD</t>
  </si>
  <si>
    <t>f_1BOD</t>
  </si>
  <si>
    <t>f_1TSS</t>
  </si>
  <si>
    <t>f_1FOG</t>
  </si>
  <si>
    <t>f_1Max. NH3</t>
  </si>
  <si>
    <t>f_1Max. Sulfur</t>
  </si>
  <si>
    <t>f_1TKN</t>
  </si>
  <si>
    <t>f_1TP</t>
  </si>
  <si>
    <t>f_1Max. Color Index</t>
  </si>
  <si>
    <t>fu_PtCo</t>
  </si>
  <si>
    <t>f_1Max. Turbidity</t>
  </si>
  <si>
    <t>fu_NTU</t>
  </si>
  <si>
    <t>f_1Max. SDI</t>
  </si>
  <si>
    <t>f_Flow</t>
  </si>
  <si>
    <t>fu_CMD</t>
  </si>
  <si>
    <t>fh_Effluent Constraint</t>
  </si>
  <si>
    <t>fd_Effluent Consideration</t>
  </si>
  <si>
    <t>f_2pH</t>
  </si>
  <si>
    <t>f_2COD</t>
  </si>
  <si>
    <t>f_2BOD</t>
  </si>
  <si>
    <t>f_2TSS</t>
  </si>
  <si>
    <t>f_2FOG</t>
  </si>
  <si>
    <t>f_2Max. NH3</t>
  </si>
  <si>
    <t>f_2Max. Sulfur</t>
  </si>
  <si>
    <t>f_2TKN</t>
  </si>
  <si>
    <t>f_2TP</t>
  </si>
  <si>
    <t>f_2Max. Color Index</t>
  </si>
  <si>
    <t>f_2Max. Turbidity</t>
  </si>
  <si>
    <t>f_2Max. SDI</t>
  </si>
  <si>
    <t xml:space="preserve">fh_Output Sludge Cake Constraint </t>
  </si>
  <si>
    <t>fd_Expected Discharge Cake MC</t>
  </si>
  <si>
    <t>fu_w/w</t>
  </si>
  <si>
    <t>fh_Integrated Process</t>
  </si>
  <si>
    <t>fd_Process_1</t>
  </si>
  <si>
    <t>fd_Process_2</t>
  </si>
  <si>
    <t>fd_Process_3</t>
  </si>
  <si>
    <t>fd_Process_4</t>
  </si>
  <si>
    <t>fd_Process_5</t>
  </si>
  <si>
    <t>fd_Process_6</t>
  </si>
  <si>
    <t>fd_Process_7</t>
  </si>
  <si>
    <t>fd_Process_8</t>
  </si>
  <si>
    <t>fd_Process_9</t>
  </si>
  <si>
    <t>sub_V. SPLIT OF RESPONSIBILITY</t>
  </si>
  <si>
    <t>default: WWTP, but user can change based on Project Type in DIP_Project Information</t>
  </si>
  <si>
    <t>User's option</t>
  </si>
  <si>
    <t>fh_Work scope</t>
  </si>
  <si>
    <t>ch_Client</t>
  </si>
  <si>
    <t>ch_Contractor</t>
  </si>
  <si>
    <t>ch_Remarks</t>
  </si>
  <si>
    <t>ftg_Authority Submission</t>
  </si>
  <si>
    <t xml:space="preserve">ft_Permits - Persetujuan Teknis (PERTEK) </t>
  </si>
  <si>
    <t>ü</t>
  </si>
  <si>
    <t>ft_Expenses associated with the land acquisition (such as “Izin Pembebasan Lahan”)</t>
  </si>
  <si>
    <t>ft_License for secondary waste, where needed (such as “Upaya Pengelolaan Lingkungan Hidup (UKL) - Upaya Pemantauan Lingkungan Hidup (UPL)”)</t>
  </si>
  <si>
    <t>ft_Others local Authority, where needed (such as “Izin Mendirikan Bangunan (IMB))</t>
  </si>
  <si>
    <t>ft_Land and ground clearance, compaction, and development works</t>
  </si>
  <si>
    <t>ft_Warehouse / Workshop, Site Office, Construction Power Supply, Project Site Location Security</t>
  </si>
  <si>
    <t>ft_Water and electrical during the construction</t>
  </si>
  <si>
    <t>ft_Piling work and RC foundation</t>
  </si>
  <si>
    <t>ft_Loading and unloading all material to laydown area</t>
  </si>
  <si>
    <t>ft_GA drawing, loading information, and installation requirement</t>
  </si>
  <si>
    <t xml:space="preserve">ft_Maintenance platform and safety handrails for non-RC items </t>
  </si>
  <si>
    <t>ftn_Note: RC – reinforced concrete</t>
  </si>
  <si>
    <t>ft_Piping and Pipe rack outside battery limit (OSBL)</t>
  </si>
  <si>
    <t>ft_Piping and Pipe rack inside battery limit (ISBL)</t>
  </si>
  <si>
    <t>ft_Mechanical Installation &amp; Erection Manpower &amp; Labor</t>
  </si>
  <si>
    <t>ft_All General Access (Roads, Sidewalks, Pathways &amp; Entrances)</t>
  </si>
  <si>
    <t>ftg_Electrical and Instrumentation</t>
  </si>
  <si>
    <t>ft_Electrical feeder to main power control panel (MCC)</t>
  </si>
  <si>
    <t>ft_Electricity during the installation and commissioning of the system</t>
  </si>
  <si>
    <t xml:space="preserve">ft_Purchase, installation, cable laying, testing </t>
  </si>
  <si>
    <t>ft_Lightening protector</t>
  </si>
  <si>
    <t xml:space="preserve">ft_Lighting on WWTP system </t>
  </si>
  <si>
    <t>ft_Panel control including their outgoing cables, termination, complete installation, testing &amp; commissioning</t>
  </si>
  <si>
    <t>ft_Instrument supply, installation, calibration, loop check and commissioning</t>
  </si>
  <si>
    <t>ftg_Monitoring and Control System</t>
  </si>
  <si>
    <t>ft_Local panel control system</t>
  </si>
  <si>
    <t>ftg_Testing and Commissioning</t>
  </si>
  <si>
    <t>ft_Continuous 24-hours performance test of the waste water treatment system AT DESIGN CAPACITY with design influent quality and effluent discharged comply to contract</t>
  </si>
  <si>
    <t>To assist as necessary</t>
  </si>
  <si>
    <t>ft_Chemical during commissioning</t>
  </si>
  <si>
    <t>ft_Commissioning spare parts</t>
  </si>
  <si>
    <t>ft_Sufficient water and electricity during the commissioning</t>
  </si>
  <si>
    <t>ftg_Others</t>
  </si>
  <si>
    <t>ft_HIRAC for the site installation works</t>
  </si>
  <si>
    <t>ft_Piping &amp; instruments diagram</t>
  </si>
  <si>
    <t>ft_Operation manuals and as-built drawings</t>
  </si>
  <si>
    <t>ft_Workmen Compensation</t>
  </si>
  <si>
    <t>ftg_Documentation</t>
  </si>
  <si>
    <t>ft_Project schedule</t>
  </si>
  <si>
    <t>ft_Single-line diagram</t>
  </si>
  <si>
    <t>ft_Major equipment list</t>
  </si>
  <si>
    <t>ft_All equipment list (tagged items)</t>
  </si>
  <si>
    <t>ft_Detail engineering design drawing</t>
  </si>
  <si>
    <t>ft_Material approval document</t>
  </si>
  <si>
    <t>ft_Operations and maintenance manual (O&amp;M)</t>
  </si>
  <si>
    <t>After commissioning</t>
  </si>
  <si>
    <t>ftn_Notes: Whichever scope not stated but required for the successful commissioning of WWTP system shall be discussed</t>
  </si>
  <si>
    <t>sub_VI. TERMS AND CONDITIONS</t>
  </si>
  <si>
    <t xml:space="preserve">th_Terms </t>
  </si>
  <si>
    <t>Simalungun, Sumatera Utara, Indonesia (City, Province, Country in DIP_Customer Information)</t>
  </si>
  <si>
    <t>thr_Payments</t>
  </si>
  <si>
    <t>tdi_$P1$% Down Payment payable immediately after signing of the Order Confirmation against presentation of Commercial Invoice</t>
  </si>
  <si>
    <t>Default Percentage: 30%, but user can change</t>
  </si>
  <si>
    <t>tdi_$P2$% Balance Payment immediately after material on site or by progressive (75% Material on site &amp; 25% Installation)</t>
  </si>
  <si>
    <t>Default Percentage: 50%, but user can change</t>
  </si>
  <si>
    <t>tdi_$P3$% Balance Payment immediately after commissioning</t>
  </si>
  <si>
    <t>Default Percentage: 15%, but user can change</t>
  </si>
  <si>
    <t>tdi_$P4$% Balance Payment immediately after retention time or 90 days after commissioning</t>
  </si>
  <si>
    <t>Default Percentage: 5%, but user can change</t>
  </si>
  <si>
    <t>th_Due Dates</t>
  </si>
  <si>
    <t>default: fourteen (14) days, but user can change based on Invoicing Term in DIP_Project Information</t>
  </si>
  <si>
    <t>Helper:</t>
  </si>
  <si>
    <t xml:space="preserve">td_All invoices are due and payable at the specified payment date or </t>
  </si>
  <si>
    <t>th_Packing</t>
  </si>
  <si>
    <t>td_All items suitably packed for overland transport by trucking</t>
  </si>
  <si>
    <t>th_Delivery</t>
  </si>
  <si>
    <t>td_To be determined after confirmation by PO/SPK and down payment</t>
  </si>
  <si>
    <t xml:space="preserve">thr_System Warranty </t>
  </si>
  <si>
    <t>td_1.     The system will produce the effluent as refers to the Government’s permit, but the warranty has given with conditions below:</t>
  </si>
  <si>
    <t>td_- The system operated as the basic design and follows the limit of the inlet flow</t>
  </si>
  <si>
    <t>td_-  The system operated as its SOP</t>
  </si>
  <si>
    <t>td_-  The raw water temperature is within the operational value of the basic design</t>
  </si>
  <si>
    <t>td_-  All equipment/system equipment works properly and is operated properly</t>
  </si>
  <si>
    <t>td_2.     The warranty is valid if all the system installed by GRINVIRO.</t>
  </si>
  <si>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</si>
  <si>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td_4.     If there is damage to the system which is an operational negligence during the warranty period:</t>
  </si>
  <si>
    <t>td_-  GRINVIRO will provide support in the form of free repair services</t>
  </si>
  <si>
    <t>td_-  If there is a replacement of material/equipment parts, it will be entirely the burden of the buyer</t>
  </si>
  <si>
    <t>td_-  In this case, all accommodation costs (transportation, food and housing costs) are borne by the buyer</t>
  </si>
  <si>
    <t>td_-  When the warranty period has been over, the buyer will be charged for repairs and or replacement costs for equipment parts/materials (if any)</t>
  </si>
  <si>
    <t>td_5.     In this case, the buyer is fully aware of the responsibility for the correct operation and according to the SOP and masters the basics of Waste Water Treatment system science for good system operation and maintenance</t>
  </si>
  <si>
    <t xml:space="preserve">td_6.     GRINVIRO will provide the certificate of warranty  </t>
  </si>
  <si>
    <t>thr_Equipment Warranty</t>
  </si>
  <si>
    <t>td_1.     Equipment outside the manufacture of Grinviro will be given a warranty following a supplier warranty. </t>
  </si>
  <si>
    <t>td_2.     GRINVIRO will provide the certificate of warranty for equipment by principle.</t>
  </si>
  <si>
    <t>thr_Termination for Convenience</t>
  </si>
  <si>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</si>
  <si>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tdm_Receipt of Termination Notice by Seller</t>
  </si>
  <si>
    <t>tdm_Total Termination Charges, Percent of Total Contract Price</t>
  </si>
  <si>
    <t>tdm_1 – 30 days (after DP received)</t>
  </si>
  <si>
    <t>tdm_20%</t>
  </si>
  <si>
    <t>tdm_31 – 60 days</t>
  </si>
  <si>
    <t>tdm_40%</t>
  </si>
  <si>
    <t>tdm_61 – 90 days</t>
  </si>
  <si>
    <t>tdm_60%</t>
  </si>
  <si>
    <t>tdm_91 days – Date of RTS</t>
  </si>
  <si>
    <t>tdm_80%</t>
  </si>
  <si>
    <t>tdm_After Date of RTS</t>
  </si>
  <si>
    <t>tdm_100%</t>
  </si>
  <si>
    <t>th_Remarks</t>
  </si>
  <si>
    <t>td_The technical specifications may vary between equivalent suppliers and/ or technical details</t>
  </si>
  <si>
    <t>th_exchange Rate</t>
  </si>
  <si>
    <t>td_This proposal is based on an exchange rate of IDR 16,500 to USD. If the rate exceeds this value, it will impact the project/equipment cost</t>
  </si>
  <si>
    <t xml:space="preserve">th_Validity </t>
  </si>
  <si>
    <t>td_1 month from date of quotation issuance</t>
  </si>
  <si>
    <t>th_Taxes</t>
  </si>
  <si>
    <t>td_Exclude PPN 11 % and other taxes</t>
  </si>
  <si>
    <t>SBT_ANAPAK</t>
  </si>
  <si>
    <t>Main System Design</t>
  </si>
  <si>
    <t xml:space="preserve">Max. Feed Flowrate  </t>
  </si>
  <si>
    <t>CMD</t>
  </si>
  <si>
    <t xml:space="preserve">Max. Organic Load Design </t>
  </si>
  <si>
    <t>Kg.COD/day</t>
  </si>
  <si>
    <t>Feed COD</t>
  </si>
  <si>
    <t>mg/l</t>
  </si>
  <si>
    <t>Surplus Sludge Per Day</t>
  </si>
  <si>
    <t>Kg.Ds/day</t>
  </si>
  <si>
    <t xml:space="preserve">Biogas Production </t>
  </si>
  <si>
    <t>NCBM/day</t>
  </si>
  <si>
    <t xml:space="preserve">Methane Production  </t>
  </si>
  <si>
    <t>BOM</t>
  </si>
  <si>
    <t>Diameter</t>
  </si>
  <si>
    <t>m</t>
  </si>
  <si>
    <t>Height</t>
  </si>
  <si>
    <t>SBT_PUMP</t>
  </si>
  <si>
    <t>Flowrate</t>
  </si>
  <si>
    <t>Cmh</t>
  </si>
  <si>
    <t>Pressure Head</t>
  </si>
  <si>
    <t>m Aq</t>
  </si>
  <si>
    <t>Power</t>
  </si>
  <si>
    <t>Kw</t>
  </si>
  <si>
    <t>NAMIGN CONVENTION</t>
  </si>
  <si>
    <t xml:space="preserve">PID </t>
  </si>
  <si>
    <t>f_</t>
  </si>
  <si>
    <t>fh_</t>
  </si>
  <si>
    <t>sub_</t>
  </si>
  <si>
    <t>fh_ENGAGEMENT ACTIVITY</t>
  </si>
  <si>
    <t>fd_Webinar Participation (frequency)</t>
  </si>
  <si>
    <t>fd_Competitor Grade</t>
  </si>
  <si>
    <t>sub_DESIGN DATA &amp; BASIS</t>
  </si>
  <si>
    <t>f_Completion of Period (months)</t>
  </si>
  <si>
    <t>f_Testing, Commissioning &amp; Startup (week)</t>
  </si>
  <si>
    <t>f_2TDS</t>
  </si>
  <si>
    <t>f_1Max. Conductivity</t>
  </si>
  <si>
    <r>
      <t>fu_</t>
    </r>
    <r>
      <rPr>
        <sz val="10"/>
        <rFont val="Aptos Narrow"/>
        <family val="2"/>
      </rPr>
      <t>µ</t>
    </r>
    <r>
      <rPr>
        <sz val="10"/>
        <rFont val="Arial"/>
        <family val="2"/>
      </rPr>
      <t>S/cm</t>
    </r>
  </si>
  <si>
    <t>f_2Max. Conductivity</t>
  </si>
  <si>
    <t>fd_1Country</t>
  </si>
  <si>
    <t>fd_1Province</t>
  </si>
  <si>
    <t>fd_2Province</t>
  </si>
  <si>
    <t>f_2Site Address</t>
  </si>
  <si>
    <t>fd_2City</t>
  </si>
  <si>
    <t>fd_1City</t>
  </si>
  <si>
    <t>f_1Postal Code</t>
  </si>
  <si>
    <t>fd_2Country</t>
  </si>
  <si>
    <t>f_2Postal Code</t>
  </si>
  <si>
    <t>fm_2Decision Maker</t>
  </si>
  <si>
    <t>fm_2#1 Engineering Person</t>
  </si>
  <si>
    <t>fd_Project Type</t>
  </si>
  <si>
    <t>f_Project Name (Project Code)</t>
  </si>
  <si>
    <t>fd_Project Agreement Type</t>
  </si>
  <si>
    <t>fh_Environmental Constraint</t>
  </si>
  <si>
    <t>f_Max. Rainfall (mm/day)</t>
  </si>
  <si>
    <t>fd_Seismic Hazard Zone</t>
  </si>
  <si>
    <t>fh_Engineering Constraint</t>
  </si>
  <si>
    <t>fd_Construction Difficulty Level</t>
  </si>
  <si>
    <t>fd_Construction Grade</t>
  </si>
  <si>
    <t>fh_Mechanical Constraint</t>
  </si>
  <si>
    <t>fd_Noise Generation Constraint</t>
  </si>
  <si>
    <t>fd_Brand Level</t>
  </si>
  <si>
    <t>fh_Safety Constraint</t>
  </si>
  <si>
    <t>fd_Client Safety Awareness</t>
  </si>
  <si>
    <t>fd_Hazop Review</t>
  </si>
  <si>
    <t>fh_Proposal Timeline</t>
  </si>
  <si>
    <t>f_Submission-1 Deadline</t>
  </si>
  <si>
    <t>f_Submission-2 Deadline</t>
  </si>
  <si>
    <t>f_Awarding Schedule</t>
  </si>
  <si>
    <t>fh_Project Timeline</t>
  </si>
  <si>
    <t>fh_Commissioning Timeline</t>
  </si>
  <si>
    <t>fd_Invoicing Term (days)</t>
  </si>
  <si>
    <t>fd_Client OPEX Awareness</t>
  </si>
  <si>
    <t>fh_Output Sludge Cake Constraint</t>
  </si>
  <si>
    <t>fd_Process 1</t>
  </si>
  <si>
    <t>fd_Process 2</t>
  </si>
  <si>
    <t>fd_Process 3</t>
  </si>
  <si>
    <t>fd_Process 4</t>
  </si>
  <si>
    <t>fd_Process 5</t>
  </si>
  <si>
    <t>fd_Process 6</t>
  </si>
  <si>
    <t>fd_Process 7</t>
  </si>
  <si>
    <t>fd_Process 8</t>
  </si>
  <si>
    <t>fd_Process 9</t>
  </si>
  <si>
    <t>fm_1PIC</t>
  </si>
  <si>
    <t>fm_1Decision Maker</t>
  </si>
  <si>
    <t>fm_1Influencer</t>
  </si>
  <si>
    <t>fm_1#2 Enginering Person</t>
  </si>
  <si>
    <t>fm_1#3 Commercial Person</t>
  </si>
  <si>
    <t>fm_1#4 Commercial Person</t>
  </si>
  <si>
    <t>fm_1Company Correspondence (Admin)</t>
  </si>
  <si>
    <t>f_1Company Email</t>
  </si>
  <si>
    <t>fm_1#1 Engineering Person</t>
  </si>
  <si>
    <t>Code</t>
  </si>
  <si>
    <t>Name</t>
  </si>
  <si>
    <t>Position</t>
  </si>
  <si>
    <t>Email</t>
  </si>
  <si>
    <t>Mobile</t>
  </si>
  <si>
    <t>Rossesari Nailah Syahbarakat</t>
  </si>
  <si>
    <t>Business Development Engineer</t>
  </si>
  <si>
    <t>rosse@grinvirobiotekno.com</t>
  </si>
  <si>
    <t>+62 823-1055-3041</t>
  </si>
  <si>
    <t>Fairuz Zytka Narindra</t>
  </si>
  <si>
    <t>fairuz.zytka@grinvirobiotekno.com</t>
  </si>
  <si>
    <t>+62 852-1361-2287</t>
  </si>
  <si>
    <t>Elsa Rafelia Hartanti</t>
  </si>
  <si>
    <t>Product Strategist Engineer</t>
  </si>
  <si>
    <t>elsa.rh@grinvirobiotekno.com</t>
  </si>
  <si>
    <t>+62 856-0752-6056</t>
  </si>
  <si>
    <t>Tia Amelia</t>
  </si>
  <si>
    <t>tia.amalia@grinvirobiotekno.com</t>
  </si>
  <si>
    <t>+62 856-5504-9457</t>
  </si>
  <si>
    <t>001</t>
  </si>
  <si>
    <t>002</t>
  </si>
  <si>
    <t>003</t>
  </si>
  <si>
    <t>004</t>
  </si>
  <si>
    <t>005</t>
  </si>
  <si>
    <t>006</t>
  </si>
  <si>
    <t>007</t>
  </si>
  <si>
    <t>008</t>
  </si>
  <si>
    <t>009</t>
  </si>
  <si>
    <t>User Code Selection</t>
  </si>
  <si>
    <t xml:space="preserve">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</si>
  <si>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No</t>
  </si>
  <si>
    <t>Company Name</t>
  </si>
  <si>
    <t>Initial Company Name</t>
  </si>
  <si>
    <t>Project Type</t>
  </si>
  <si>
    <t>Document Type</t>
  </si>
  <si>
    <t>Release Date</t>
  </si>
  <si>
    <t>Month</t>
  </si>
  <si>
    <t>Year</t>
  </si>
  <si>
    <t>Quotation No.</t>
  </si>
  <si>
    <t>PT SD Guthrie International Sei Mangkei Refinery</t>
  </si>
  <si>
    <t>SDGI</t>
  </si>
  <si>
    <t>WWTP</t>
  </si>
  <si>
    <t>CTP</t>
  </si>
  <si>
    <t>001/09/CTP/WWTP/SDGI/2024</t>
  </si>
  <si>
    <t>PT Perfetti Van Melle Indonesia</t>
  </si>
  <si>
    <t>PVMI</t>
  </si>
  <si>
    <t>001/11/CTP/WWTP/PVMI/2024</t>
  </si>
  <si>
    <t>PT Bumi Menara Internusa</t>
  </si>
  <si>
    <t>BMI</t>
  </si>
  <si>
    <t>WRP-BOO</t>
  </si>
  <si>
    <t>001/10/CTP/WRP-BOO/BMI/2024</t>
  </si>
  <si>
    <t>PT Mulia Boga Raya</t>
  </si>
  <si>
    <t>MBR</t>
  </si>
  <si>
    <t>001/01/CTP/WWTP/MBR/2025</t>
  </si>
  <si>
    <t>PT Leighton Contractors Indonesia</t>
  </si>
  <si>
    <t>LCI</t>
  </si>
  <si>
    <t>Cr6+</t>
  </si>
  <si>
    <t>001/02/CTP/Cr6+/LCI/2025</t>
  </si>
  <si>
    <t>fd_Effluent Warranty</t>
  </si>
  <si>
    <t>PERMENKES No. 2 Tahun 2023 (Parameter Air untuk Keperluan Higiene dan Sanitasi)</t>
  </si>
  <si>
    <t>PERMENKES No. 2 Tahun 2023 (Parameter Wajib Air Minum)</t>
  </si>
  <si>
    <t>PERMENLHK RI No. P.68 Tahun 2016 (Baku Mutu Air Limbah Domestik)</t>
  </si>
  <si>
    <t>PP RI No. 22 Tahun 2021 (Baku Mutu Air Sungai Kelas 1 dan Sejenisnya)</t>
  </si>
  <si>
    <t>PP RI No. 22 Tahun 2021 (Baku Mutu Air Sungai Kelas 2 dan Sejenisnya)</t>
  </si>
  <si>
    <t>PP RI No. 22 Tahun 2021 (Baku Mutu Air Sungai Kelas 3 dan Sejenisnya)</t>
  </si>
  <si>
    <t>PP RI No. 22 Tahun 2021 (Baku Mutu Air Sungai Kelas 4 dan Sejenisnya)</t>
  </si>
  <si>
    <t>fd_Grade Customer Selection</t>
  </si>
  <si>
    <t>fh_Grade and Brand Customer Preferences</t>
  </si>
  <si>
    <t>fd_Pump Brand Selection</t>
  </si>
  <si>
    <t>fd_Dosing Pump Selection</t>
  </si>
  <si>
    <t>fd_Blower Brand Selection</t>
  </si>
  <si>
    <t>fd_APP Brand Selection</t>
  </si>
  <si>
    <t>fd_Agitator Brand Selection</t>
  </si>
  <si>
    <t>fd_Mixer Brand Selection</t>
  </si>
  <si>
    <t>fd_MPS Brand Selection</t>
  </si>
  <si>
    <t>fd_Aerator Brand Selection</t>
  </si>
  <si>
    <t>fd_Screening System Brand Selection</t>
  </si>
  <si>
    <t>fd_Motor Brand Selection</t>
  </si>
  <si>
    <t>fd_Diffuser Brand Selection</t>
  </si>
  <si>
    <t>fd_PLC Brand Selection</t>
  </si>
  <si>
    <t>fd_HMI Brand Selection</t>
  </si>
  <si>
    <t>fd_Instrument Brand Selection</t>
  </si>
  <si>
    <t>fd_Cable Brand Selection</t>
  </si>
  <si>
    <t>fd_Cable Signal Brand Selection</t>
  </si>
  <si>
    <t>fd_Chemical Tank Brand Selection</t>
  </si>
  <si>
    <t>GRUNDFOS</t>
  </si>
  <si>
    <t>fd_Type</t>
  </si>
  <si>
    <t>End Suction Centrifugal Pump</t>
  </si>
  <si>
    <t>fd_Model</t>
  </si>
  <si>
    <t>CR</t>
  </si>
  <si>
    <t>CRN</t>
  </si>
  <si>
    <t>NKG</t>
  </si>
  <si>
    <t>EBARA</t>
  </si>
  <si>
    <t>3S</t>
  </si>
  <si>
    <t>FSSC</t>
  </si>
  <si>
    <t>CNP</t>
  </si>
  <si>
    <t>CDMF</t>
  </si>
  <si>
    <t>Vertical Multistage Centrifugal Pump</t>
  </si>
  <si>
    <t>Horizontal Multistage Centrifugal Pump</t>
  </si>
  <si>
    <t>CHL</t>
  </si>
  <si>
    <t>Submersible Pump</t>
  </si>
  <si>
    <t>WQ</t>
  </si>
  <si>
    <t>LEO</t>
  </si>
  <si>
    <t>LVRS</t>
  </si>
  <si>
    <t>LEP</t>
  </si>
  <si>
    <t>SWE</t>
  </si>
  <si>
    <t>XSP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</si>
</sst>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p&quot;* #,##0.00_);_(&quot;Rp&quot;* \(#,##0.00\);_(&quot;Rp&quot;* &quot;-&quot;??_);_(@_)"/>
    <numFmt numFmtId="165" formatCode="_(* #,##0.00_);_(* \(#,##0.00\);_(* &quot;-&quot;??_);_(@_)"/>
    <numFmt numFmtId="166" formatCode="0.0\ &quot;m2&quot;"/>
    <numFmt numFmtId="167" formatCode="d/mm/yyyy"/>
    <numFmt numFmtId="168" formatCode="0.0"/>
  </numFmts>
  <fonts count="21">
    <font>
      <sz val="11"/>
      <color theme="1"/>
      <name val="Aptos Narrow"/>
      <family val="2"/>
      <scheme val="minor"/>
    </font>
    <font>
      <b/>
      <sz val="11"/>
      <color theme="1"/>
      <name val="Aptos Narrow"/>
      <family val="2"/>
      <scheme val="minor"/>
    </font>
    <font>
      <sz val="10"/>
      <name val="Arial"/>
      <family val="2"/>
    </font>
    <font>
      <b/>
      <sz val="10"/>
      <name val="Arial"/>
      <family val="2"/>
    </font>
    <font>
      <b/>
      <sz val="12"/>
      <color rgb="FFFF0000"/>
      <name val="Arial"/>
      <family val="2"/>
    </font>
    <font>
      <b/>
      <sz val="11"/>
      <color rgb="FFFFFFFF"/>
      <name val="Aptos Narrow"/>
      <family val="2"/>
      <scheme val="minor"/>
    </font>
    <font>
      <i/>
      <sz val="11"/>
      <color theme="1"/>
      <name val="Aptos Narrow"/>
      <family val="2"/>
      <scheme val="minor"/>
    </font>
    <font>
      <sz val="11"/>
      <color rgb="FF000000"/>
      <name val="Aptos Narrow"/>
      <family val="2"/>
      <scheme val="minor"/>
    </font>
    <font>
      <b/>
      <sz val="11"/>
      <color rgb="FF000000"/>
      <name val="Aptos Narrow"/>
      <family val="2"/>
      <scheme val="minor"/>
    </font>
    <font>
      <sz val="11"/>
      <name val="Aptos Narrow"/>
      <family val="2"/>
      <scheme val="minor"/>
    </font>
    <font>
      <u/>
      <sz val="11"/>
      <color theme="10"/>
      <name val="Aptos Narrow"/>
      <family val="2"/>
      <scheme val="minor"/>
    </font>
    <font>
      <sz val="11"/>
      <name val="Wingdings"/>
    </font>
    <font>
      <b/>
      <sz val="10"/>
      <name val="Aptos Narrow"/>
      <family val="2"/>
    </font>
    <font>
      <sz val="10"/>
      <name val="Aptos Narrow"/>
      <family val="2"/>
    </font>
    <font>
      <sz val="8"/>
      <name val="Aptos Narrow"/>
      <family val="2"/>
      <scheme val="minor"/>
    </font>
    <font>
      <b/>
      <sz val="11"/>
      <color theme="1"/>
      <name val="Roboto"/>
    </font>
    <font>
      <sz val="11"/>
      <color theme="1"/>
      <name val="Roboto"/>
    </font>
    <font>
      <sz val="10"/>
      <color theme="1"/>
      <name val="Arial"/>
      <family val="2"/>
    </font>
    <font>
      <b/>
      <sz val="12"/>
      <color theme="1"/>
      <name val="Roboto"/>
    </font>
    <font>
      <sz val="12"/>
      <color theme="1"/>
      <name val="Roboto"/>
    </font>
    <font>
      <sz val="10"/>
      <color rgb="FFFF0000"/>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0" fontId="2" fillId="0" borderId="0"/>
    <xf numFmtId="9" fontId="2" fillId="0" borderId="0"/>
    <xf numFmtId="165" fontId="2" fillId="0" borderId="0"/>
    <xf numFmtId="0" fontId="10" fillId="0" borderId="0"/>
  </cellStyleXfs>
  <cellXfs count="105">
    <xf numFmtId="0" fontId="0" fillId="0" borderId="0" xfId="0"/>
    <xf numFmtId="0" fontId="2" fillId="0" borderId="0" xfId="1" applyAlignment="1">
      <alignment vertical="center"/>
    </xf>
    <xf numFmtId="9" fontId="2" fillId="0" borderId="1" xfId="2" applyBorder="1" applyAlignment="1">
      <alignment horizontal="center" vertical="center"/>
    </xf>
    <xf numFmtId="0" fontId="2" fillId="0" borderId="1" xfId="2" applyNumberFormat="1" applyBorder="1" applyAlignment="1">
      <alignment horizontal="center" vertical="center"/>
    </xf>
    <xf numFmtId="0" fontId="2" fillId="0" borderId="0" xfId="1" applyAlignment="1">
      <alignment horizontal="center" vertical="center"/>
    </xf>
    <xf numFmtId="0" fontId="3" fillId="0" borderId="2" xfId="1" applyFont="1" applyBorder="1" applyAlignment="1">
      <alignment vertical="center"/>
    </xf>
    <xf numFmtId="0" fontId="2" fillId="0" borderId="1" xfId="1" applyBorder="1" applyAlignment="1">
      <alignment vertical="center"/>
    </xf>
    <xf numFmtId="0" fontId="3" fillId="0" borderId="1" xfId="1" applyFont="1" applyBorder="1" applyAlignment="1">
      <alignment vertical="center"/>
    </xf>
    <xf numFmtId="0" fontId="2" fillId="0" borderId="1" xfId="1" applyBorder="1" applyAlignment="1">
      <alignment horizontal="center" vertical="center"/>
    </xf>
    <xf numFmtId="0" fontId="2" fillId="0" borderId="1" xfId="1" applyBorder="1" applyAlignment="1">
      <alignment horizontal="left" vertical="center"/>
    </xf>
    <xf numFmtId="0" fontId="3" fillId="0" borderId="1" xfId="1" quotePrefix="1" applyFont="1" applyBorder="1" applyAlignment="1">
      <alignment vertical="center"/>
    </xf>
    <xf numFmtId="0" fontId="3" fillId="0" borderId="1" xfId="1" applyFont="1" applyBorder="1" applyAlignment="1">
      <alignment horizontal="left" vertical="center"/>
    </xf>
    <xf numFmtId="0" fontId="2" fillId="0" borderId="1" xfId="1" quotePrefix="1" applyBorder="1" applyAlignment="1">
      <alignment vertical="center"/>
    </xf>
    <xf numFmtId="3" fontId="2" fillId="0" borderId="1" xfId="1" applyNumberFormat="1" applyBorder="1" applyAlignment="1">
      <alignment horizontal="center" vertical="center"/>
    </xf>
    <xf numFmtId="164" fontId="2" fillId="0" borderId="1" xfId="1" applyNumberFormat="1" applyBorder="1" applyAlignment="1">
      <alignment horizontal="center" vertical="center"/>
    </xf>
    <xf numFmtId="0" fontId="3" fillId="0" borderId="1" xfId="1" applyFont="1" applyBorder="1" applyAlignment="1">
      <alignment horizontal="center" vertical="center"/>
    </xf>
    <xf numFmtId="166" fontId="2" fillId="0" borderId="1" xfId="1" applyNumberFormat="1" applyBorder="1" applyAlignment="1">
      <alignment horizontal="center" vertical="center"/>
    </xf>
    <xf numFmtId="0" fontId="3" fillId="0" borderId="0" xfId="1" applyFont="1" applyAlignment="1">
      <alignment vertical="center"/>
    </xf>
    <xf numFmtId="0" fontId="3" fillId="0" borderId="0" xfId="1" applyFont="1" applyAlignment="1">
      <alignment horizontal="center" vertical="center"/>
    </xf>
    <xf numFmtId="167" fontId="2" fillId="0" borderId="1" xfId="1" applyNumberFormat="1" applyBorder="1" applyAlignment="1">
      <alignment horizontal="center" vertical="center"/>
    </xf>
    <xf numFmtId="3" fontId="2" fillId="0" borderId="1" xfId="1" applyNumberFormat="1" applyBorder="1" applyAlignment="1">
      <alignment horizontal="left" vertical="center"/>
    </xf>
    <xf numFmtId="9" fontId="2" fillId="0" borderId="1" xfId="2" applyBorder="1" applyAlignment="1">
      <alignment horizontal="left" vertical="center"/>
    </xf>
    <xf numFmtId="3" fontId="2" fillId="3" borderId="1" xfId="1" applyNumberFormat="1" applyFill="1" applyBorder="1" applyAlignment="1">
      <alignment horizontal="center" vertical="center"/>
    </xf>
    <xf numFmtId="9" fontId="2" fillId="3" borderId="1" xfId="2" applyFill="1" applyBorder="1" applyAlignment="1">
      <alignment horizontal="center" vertical="center"/>
    </xf>
    <xf numFmtId="0" fontId="2" fillId="0" borderId="2" xfId="1" applyBorder="1" applyAlignment="1">
      <alignment vertical="center"/>
    </xf>
    <xf numFmtId="0" fontId="2" fillId="0" borderId="7" xfId="1" applyBorder="1" applyAlignment="1">
      <alignment vertical="center"/>
    </xf>
    <xf numFmtId="0" fontId="2" fillId="3" borderId="1" xfId="1" applyFill="1" applyBorder="1" applyAlignment="1">
      <alignment horizontal="center" vertical="center"/>
    </xf>
    <xf numFmtId="9" fontId="2" fillId="3" borderId="1" xfId="2" applyFill="1" applyBorder="1" applyAlignment="1">
      <alignment horizontal="center"/>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6" fillId="0" borderId="1" xfId="0" applyFont="1" applyBorder="1" applyAlignment="1">
      <alignment horizontal="center" vertical="center" wrapText="1"/>
    </xf>
    <xf numFmtId="0" fontId="1" fillId="0" borderId="0" xfId="0" applyFont="1"/>
    <xf numFmtId="0" fontId="0" fillId="0" borderId="1" xfId="0" applyBorder="1" applyAlignment="1">
      <alignment vertical="center" wrapText="1"/>
    </xf>
    <xf numFmtId="9" fontId="0" fillId="0" borderId="1" xfId="0" applyNumberFormat="1" applyBorder="1" applyAlignment="1">
      <alignment vertical="center" wrapText="1"/>
    </xf>
    <xf numFmtId="0" fontId="1" fillId="0" borderId="1" xfId="0" applyFont="1" applyBorder="1" applyAlignment="1">
      <alignment horizontal="justify" vertical="center" wrapText="1"/>
    </xf>
    <xf numFmtId="0" fontId="0" fillId="2" borderId="0" xfId="0" applyFill="1"/>
    <xf numFmtId="0" fontId="6" fillId="2" borderId="0" xfId="0" applyFont="1" applyFill="1"/>
    <xf numFmtId="0" fontId="6" fillId="0" borderId="0" xfId="0" applyFont="1" applyAlignment="1">
      <alignment vertical="center" wrapText="1"/>
    </xf>
    <xf numFmtId="0" fontId="2" fillId="0" borderId="1" xfId="1" quotePrefix="1" applyBorder="1" applyAlignment="1">
      <alignment horizontal="left" vertical="center"/>
    </xf>
    <xf numFmtId="0" fontId="3" fillId="0" borderId="0" xfId="1" applyFont="1" applyAlignment="1">
      <alignment horizontal="left" vertical="center"/>
    </xf>
    <xf numFmtId="0" fontId="2" fillId="0" borderId="0" xfId="1" applyAlignment="1">
      <alignment horizontal="left" vertical="center"/>
    </xf>
    <xf numFmtId="0" fontId="6" fillId="0" borderId="8" xfId="0" applyFont="1" applyBorder="1" applyAlignment="1">
      <alignment horizontal="left" vertical="center" wrapText="1"/>
    </xf>
    <xf numFmtId="0" fontId="6" fillId="2" borderId="5" xfId="0" applyFont="1" applyFill="1" applyBorder="1" applyAlignment="1">
      <alignment horizont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1" fillId="0" borderId="0" xfId="0" applyFont="1" applyAlignment="1">
      <alignment horizontal="left"/>
    </xf>
    <xf numFmtId="0" fontId="0" fillId="0" borderId="0" xfId="0" applyAlignment="1">
      <alignment wrapText="1"/>
    </xf>
    <xf numFmtId="0" fontId="2" fillId="0" borderId="1" xfId="2" applyNumberFormat="1" applyBorder="1" applyAlignment="1">
      <alignment horizontal="left" vertical="center"/>
    </xf>
    <xf numFmtId="0" fontId="6"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xf numFmtId="2" fontId="13" fillId="0" borderId="1" xfId="0" applyNumberFormat="1" applyFont="1" applyBorder="1"/>
    <xf numFmtId="1" fontId="13" fillId="0" borderId="1" xfId="0" applyNumberFormat="1" applyFont="1" applyBorder="1"/>
    <xf numFmtId="0" fontId="13" fillId="0" borderId="1" xfId="0" applyFont="1" applyBorder="1" applyAlignment="1">
      <alignment vertical="center" wrapText="1"/>
    </xf>
    <xf numFmtId="168" fontId="13" fillId="0" borderId="1" xfId="0" applyNumberFormat="1" applyFont="1" applyBorder="1"/>
    <xf numFmtId="0" fontId="15" fillId="0" borderId="11" xfId="0" applyFont="1" applyBorder="1" applyAlignment="1">
      <alignment wrapText="1"/>
    </xf>
    <xf numFmtId="0" fontId="16" fillId="0" borderId="11" xfId="0" applyFont="1" applyBorder="1" applyAlignment="1">
      <alignment wrapText="1"/>
    </xf>
    <xf numFmtId="0" fontId="10" fillId="0" borderId="0" xfId="4"/>
    <xf numFmtId="0" fontId="17" fillId="0" borderId="11" xfId="0" applyFont="1" applyBorder="1" applyAlignment="1">
      <alignment wrapText="1"/>
    </xf>
    <xf numFmtId="49" fontId="16" fillId="0" borderId="11" xfId="0" applyNumberFormat="1" applyFont="1" applyBorder="1" applyAlignment="1">
      <alignment wrapText="1"/>
    </xf>
    <xf numFmtId="0" fontId="0" fillId="0" borderId="1" xfId="0" applyBorder="1"/>
    <xf numFmtId="0" fontId="0" fillId="2" borderId="1" xfId="0" applyFill="1" applyBorder="1"/>
    <xf numFmtId="0" fontId="18" fillId="0" borderId="11" xfId="0" applyFont="1" applyBorder="1" applyAlignment="1">
      <alignment wrapText="1"/>
    </xf>
    <xf numFmtId="0" fontId="19" fillId="0" borderId="11" xfId="0" applyFont="1" applyBorder="1" applyAlignment="1">
      <alignment wrapText="1"/>
    </xf>
    <xf numFmtId="14" fontId="19" fillId="0" borderId="11" xfId="0" applyNumberFormat="1" applyFont="1" applyBorder="1" applyAlignment="1">
      <alignment horizontal="right" wrapText="1"/>
    </xf>
    <xf numFmtId="0" fontId="19" fillId="0" borderId="11" xfId="0" applyFont="1" applyBorder="1" applyAlignment="1">
      <alignment horizontal="right" wrapText="1"/>
    </xf>
    <xf numFmtId="49" fontId="19" fillId="0" borderId="11" xfId="0" applyNumberFormat="1" applyFont="1" applyBorder="1" applyAlignment="1">
      <alignment wrapText="1"/>
    </xf>
    <xf numFmtId="0" fontId="2" fillId="0" borderId="5" xfId="1" applyBorder="1" applyAlignment="1">
      <alignment vertical="center"/>
    </xf>
    <xf numFmtId="9" fontId="2" fillId="0" borderId="1" xfId="2" applyBorder="1" applyAlignment="1">
      <alignment horizontal="center"/>
    </xf>
    <xf numFmtId="3" fontId="2" fillId="6" borderId="1" xfId="1" applyNumberFormat="1" applyFill="1" applyBorder="1" applyAlignment="1">
      <alignment horizontal="center" vertical="center"/>
    </xf>
    <xf numFmtId="3" fontId="20" fillId="6" borderId="1" xfId="1" applyNumberFormat="1" applyFont="1" applyFill="1" applyBorder="1" applyAlignment="1">
      <alignment horizontal="center" vertical="center"/>
    </xf>
    <xf numFmtId="0" fontId="10" fillId="0" borderId="1" xfId="4" applyBorder="1" applyAlignment="1">
      <alignment horizontal="left" vertical="center"/>
    </xf>
    <xf numFmtId="0" fontId="0" fillId="0" borderId="4" xfId="0" applyBorder="1"/>
    <xf numFmtId="3" fontId="2" fillId="3" borderId="1" xfId="1" applyNumberFormat="1" applyFill="1" applyBorder="1" applyAlignment="1">
      <alignment horizontal="left" vertical="center"/>
    </xf>
    <xf numFmtId="0" fontId="2" fillId="0" borderId="1" xfId="1" applyBorder="1" applyAlignment="1">
      <alignment horizontal="left" vertical="center"/>
    </xf>
    <xf numFmtId="0" fontId="3" fillId="0" borderId="1" xfId="1" applyFont="1" applyBorder="1" applyAlignment="1">
      <alignment horizontal="left" vertical="center"/>
    </xf>
    <xf numFmtId="0" fontId="0" fillId="0" borderId="3" xfId="0" applyBorder="1"/>
    <xf numFmtId="0" fontId="2" fillId="0" borderId="1" xfId="1" applyBorder="1" applyAlignment="1">
      <alignment horizontal="left" vertical="center" wrapText="1"/>
    </xf>
    <xf numFmtId="0" fontId="3" fillId="2" borderId="5" xfId="1" applyFont="1" applyFill="1" applyBorder="1" applyAlignment="1">
      <alignment horizontal="center" vertical="center"/>
    </xf>
    <xf numFmtId="0" fontId="0" fillId="0" borderId="5" xfId="0" applyBorder="1"/>
    <xf numFmtId="2" fontId="2" fillId="0" borderId="1" xfId="1" applyNumberFormat="1" applyBorder="1" applyAlignment="1">
      <alignment horizontal="left" vertical="center"/>
    </xf>
    <xf numFmtId="0" fontId="3" fillId="0" borderId="1" xfId="1" applyFont="1" applyBorder="1" applyAlignment="1">
      <alignment vertical="center"/>
    </xf>
    <xf numFmtId="0" fontId="4" fillId="2" borderId="5" xfId="1" applyFont="1" applyFill="1" applyBorder="1" applyAlignment="1">
      <alignment horizontal="center" vertical="center"/>
    </xf>
    <xf numFmtId="3" fontId="2" fillId="3" borderId="1" xfId="1" applyNumberFormat="1" applyFill="1" applyBorder="1" applyAlignment="1">
      <alignment horizontal="center" vertical="center"/>
    </xf>
    <xf numFmtId="0" fontId="2" fillId="0" borderId="1" xfId="2" applyNumberFormat="1" applyBorder="1" applyAlignment="1">
      <alignment horizontal="center" vertical="center"/>
    </xf>
    <xf numFmtId="9" fontId="2" fillId="3" borderId="1" xfId="2" applyFill="1" applyBorder="1" applyAlignment="1">
      <alignment horizontal="center" vertical="center"/>
    </xf>
    <xf numFmtId="0" fontId="2" fillId="0" borderId="1" xfId="2" quotePrefix="1" applyNumberFormat="1" applyBorder="1" applyAlignment="1">
      <alignment horizontal="center" vertical="center"/>
    </xf>
    <xf numFmtId="0" fontId="7" fillId="5" borderId="1" xfId="0" applyFont="1" applyFill="1" applyBorder="1" applyAlignment="1">
      <alignment horizontal="justify" vertical="center" wrapText="1"/>
    </xf>
    <xf numFmtId="0" fontId="0" fillId="0" borderId="1" xfId="0" applyBorder="1" applyAlignment="1">
      <alignment horizontal="left" vertical="center" wrapText="1"/>
    </xf>
    <xf numFmtId="0" fontId="9" fillId="0" borderId="1" xfId="0" quotePrefix="1" applyFont="1" applyBorder="1" applyAlignment="1">
      <alignment horizontal="justify" vertical="center" wrapText="1"/>
    </xf>
    <xf numFmtId="0" fontId="0" fillId="0" borderId="1" xfId="0" applyBorder="1" applyAlignment="1">
      <alignment horizontal="justify" vertical="center" wrapText="1"/>
    </xf>
    <xf numFmtId="0" fontId="7" fillId="5" borderId="1" xfId="0" quotePrefix="1" applyFont="1" applyFill="1" applyBorder="1" applyAlignment="1">
      <alignment horizontal="justify" vertical="center" wrapText="1"/>
    </xf>
    <xf numFmtId="0" fontId="1" fillId="0" borderId="1" xfId="0" applyFont="1" applyBorder="1" applyAlignment="1">
      <alignment horizontal="justify" vertical="center" wrapText="1"/>
    </xf>
    <xf numFmtId="0" fontId="0" fillId="0" borderId="9" xfId="0" applyBorder="1"/>
    <xf numFmtId="0" fontId="0" fillId="0" borderId="6" xfId="0" applyBorder="1"/>
    <xf numFmtId="0" fontId="8" fillId="0" borderId="1" xfId="0" applyFont="1" applyBorder="1" applyAlignment="1">
      <alignment horizontal="justify" vertical="center" wrapText="1"/>
    </xf>
    <xf numFmtId="0" fontId="7" fillId="5" borderId="1" xfId="0" applyFont="1" applyFill="1" applyBorder="1" applyAlignment="1">
      <alignment horizontal="left" vertical="center" wrapText="1"/>
    </xf>
    <xf numFmtId="0" fontId="9" fillId="0" borderId="1" xfId="0" quotePrefix="1" applyFont="1" applyBorder="1" applyAlignment="1">
      <alignment horizontal="justify" vertical="center"/>
    </xf>
    <xf numFmtId="0" fontId="9" fillId="0" borderId="1" xfId="0" quotePrefix="1" applyFont="1" applyBorder="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left" vertical="center" wrapText="1"/>
    </xf>
    <xf numFmtId="0" fontId="12" fillId="3" borderId="10" xfId="0" applyFont="1" applyFill="1" applyBorder="1" applyAlignment="1">
      <alignment horizontal="center"/>
    </xf>
    <xf numFmtId="0" fontId="12" fillId="6" borderId="1" xfId="0" applyFont="1" applyFill="1" applyBorder="1" applyAlignment="1">
      <alignment horizontal="left"/>
    </xf>
  </cellXfs>
  <cellStyles count="5">
    <cellStyle name="Comma 2" xfId="3" xr:uid="{00000000-0005-0000-0000-000003000000}"/>
    <cellStyle name="Hyperlink" xfId="4" builtinId="8"/>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P_Customer Information"/>
      <sheetName val="DIP_Project Information"/>
      <sheetName val="DATA_Proposal"/>
      <sheetName val="DATA_OPEX"/>
      <sheetName val="DATA_BOQ"/>
      <sheetName val="DATA_ELI"/>
      <sheetName val="MB"/>
      <sheetName val="INPUT"/>
      <sheetName val="INLET TANK"/>
      <sheetName val="EQUALIZING"/>
      <sheetName val="DAF fix"/>
      <sheetName val="DAF - AIR REQUIRED"/>
      <sheetName val="QD - Dissolved Air Flotation"/>
      <sheetName val="ANAPAK-UASB"/>
      <sheetName val="ANAPAK - FX-1"/>
      <sheetName val="AERATION "/>
      <sheetName val="Oxygen Calculation "/>
      <sheetName val="PUMP SIZING rev.1"/>
      <sheetName val="SUMMARY SIZING TANK"/>
      <sheetName val="SLUDGE TANK"/>
      <sheetName val="CL NEW CHEMICAL DOSING CALC"/>
      <sheetName val="CHEMICAL OPEX"/>
      <sheetName val="ELECTRICAL OPEX"/>
      <sheetName val="Chart Dia Vs H"/>
      <sheetName val="Tank Chart Dimension"/>
      <sheetName val="SPA Calculations"/>
      <sheetName val="INITIAL SETTING"/>
      <sheetName val="DATA INPUT"/>
      <sheetName val="DATA GATE"/>
      <sheetName val="DATA ENGINE"/>
      <sheetName val="DATA SETTING"/>
      <sheetName val="DATA GRAPH"/>
      <sheetName val="DATA REPORT"/>
      <sheetName val="DATA PROPOSAL"/>
      <sheetName val="Python samp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11">
          <cell r="F11" t="str">
            <v>6-8</v>
          </cell>
        </row>
      </sheetData>
      <sheetData sheetId="27"/>
      <sheetData sheetId="28"/>
      <sheetData sheetId="29">
        <row r="4">
          <cell r="B4">
            <v>998</v>
          </cell>
        </row>
      </sheetData>
      <sheetData sheetId="30"/>
      <sheetData sheetId="31">
        <row r="82">
          <cell r="D82">
            <v>1.7344769174675456</v>
          </cell>
        </row>
      </sheetData>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TIAL SETTING"/>
      <sheetName val="DATA INPUT"/>
      <sheetName val="DATA GATE"/>
      <sheetName val="DATA ENGINE"/>
      <sheetName val="DATA SETTING"/>
      <sheetName val="DATA GRAPH"/>
      <sheetName val="DATA REPORT"/>
      <sheetName val="DATA PROPOSAL"/>
      <sheetName val="Python sample"/>
      <sheetName val="Sheet1"/>
      <sheetName val="ALL INDEX Weight Adjust"/>
      <sheetName val="ALL INDEX AutoConnect"/>
      <sheetName val="Weight Summary"/>
      <sheetName val="ALL INDEX to BDE trial"/>
      <sheetName val="LIBRARY GRADE"/>
      <sheetName val="LIBRARY INDUSTRY CLASSIFICATION"/>
      <sheetName val="LIBRARY INTEGRATED PROCESS"/>
      <sheetName val="SPA Calculations"/>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 sheetId="9"/>
      <sheetData sheetId="10"/>
      <sheetData sheetId="11"/>
      <sheetData sheetId="12"/>
      <sheetData sheetId="13"/>
      <sheetData sheetId="14">
        <row r="3">
          <cell r="F3" t="str">
            <v>USA</v>
          </cell>
        </row>
      </sheetData>
      <sheetData sheetId="15"/>
      <sheetData sheetId="16">
        <row r="2">
          <cell r="E2" t="str">
            <v>CPO1</v>
          </cell>
        </row>
      </sheetData>
      <sheetData sheetId="1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mailto:elsa.rh@grinvirobiotekno.com" TargetMode="External"/><Relationship Id="rId2" Type="http://schemas.openxmlformats.org/officeDocument/2006/relationships/hyperlink" Target="mailto:fairuz.zytka@grinvirobiotekno.com" TargetMode="External"/><Relationship Id="rId1" Type="http://schemas.openxmlformats.org/officeDocument/2006/relationships/hyperlink" Target="mailto:rosse@grinvirobiotekno.com" TargetMode="External"/><Relationship Id="rId4" Type="http://schemas.openxmlformats.org/officeDocument/2006/relationships/hyperlink" Target="mailto:tia.amalia@grinvirobiotekn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N48"/>
  <sheetViews>
    <sheetView zoomScale="64" zoomScaleNormal="70" workbookViewId="0">
      <selection activeCell="F17" sqref="F17"/>
    </sheetView>
  </sheetViews>
  <sheetFormatPr defaultColWidth="8.44140625" defaultRowHeight="14.4"/>
  <cols>
    <col min="1" max="1" width="37.5546875" style="1" customWidth="1"/>
    <col min="2" max="2" width="92.21875" style="1" customWidth="1"/>
    <col min="3" max="3" width="68.21875" style="1" customWidth="1"/>
    <col min="4" max="6" width="19.44140625" style="1" customWidth="1"/>
    <col min="7" max="7" width="27.77734375" style="1" customWidth="1"/>
    <col min="15" max="66" width="8.44140625" style="1" customWidth="1"/>
    <col min="67" max="16384" width="8.44140625" style="1"/>
  </cols>
  <sheetData>
    <row r="1" spans="1:14" ht="24.6" customHeight="1">
      <c r="A1" s="80" t="s">
        <v>0</v>
      </c>
      <c r="B1" s="81"/>
      <c r="C1" s="81"/>
    </row>
    <row r="2" spans="1:14" ht="13.2" customHeight="1">
      <c r="A2" s="77" t="s">
        <v>1</v>
      </c>
      <c r="B2" s="78"/>
      <c r="C2" s="74"/>
      <c r="D2" s="17"/>
      <c r="E2" s="17"/>
      <c r="F2" s="17"/>
      <c r="H2" s="1"/>
      <c r="I2" s="1"/>
      <c r="J2" s="1"/>
      <c r="K2" s="1"/>
      <c r="L2" s="1"/>
      <c r="M2" s="1"/>
      <c r="N2" s="1"/>
    </row>
    <row r="3" spans="1:14" ht="13.2" customHeight="1">
      <c r="A3" s="77" t="s">
        <v>2</v>
      </c>
      <c r="B3" s="78"/>
      <c r="C3" s="74"/>
      <c r="D3" s="17"/>
      <c r="E3" s="17"/>
      <c r="F3" s="17"/>
      <c r="H3" s="1"/>
      <c r="I3" s="1"/>
      <c r="J3" s="1"/>
      <c r="K3" s="1"/>
      <c r="L3" s="1"/>
      <c r="M3" s="1"/>
      <c r="N3" s="1"/>
    </row>
    <row r="4" spans="1:14" ht="13.2" customHeight="1">
      <c r="A4" s="6" t="s">
        <v>3</v>
      </c>
      <c r="B4" s="82"/>
      <c r="C4" s="74"/>
      <c r="D4" s="4"/>
      <c r="E4" s="4"/>
      <c r="F4" s="4"/>
      <c r="H4" s="1"/>
      <c r="I4" s="1"/>
      <c r="J4" s="1"/>
      <c r="K4" s="1"/>
      <c r="L4" s="1"/>
      <c r="M4" s="1"/>
      <c r="N4" s="1"/>
    </row>
    <row r="5" spans="1:14" ht="13.2" customHeight="1">
      <c r="A5" s="6" t="s">
        <v>4</v>
      </c>
      <c r="B5" s="75"/>
      <c r="C5" s="74"/>
      <c r="D5" s="4"/>
      <c r="E5" s="4"/>
      <c r="F5" s="4"/>
      <c r="H5" s="1"/>
      <c r="I5" s="1"/>
      <c r="J5" s="1"/>
      <c r="K5" s="1"/>
      <c r="L5" s="1"/>
      <c r="M5" s="1"/>
      <c r="N5" s="1"/>
    </row>
    <row r="6" spans="1:14" ht="13.2" customHeight="1">
      <c r="A6" s="6" t="s">
        <v>5</v>
      </c>
      <c r="B6" s="75"/>
      <c r="C6" s="74"/>
      <c r="D6" s="4"/>
      <c r="E6" s="4"/>
      <c r="F6" s="4"/>
      <c r="H6" s="1"/>
      <c r="I6" s="1"/>
      <c r="J6" s="1"/>
      <c r="K6" s="1"/>
      <c r="L6" s="1"/>
      <c r="M6" s="1"/>
      <c r="N6" s="1"/>
    </row>
    <row r="7" spans="1:14" ht="13.2" customHeight="1">
      <c r="A7" s="83" t="s">
        <v>6</v>
      </c>
      <c r="B7" s="78"/>
      <c r="C7" s="74"/>
      <c r="D7" s="4"/>
      <c r="E7" s="4"/>
      <c r="F7" s="4"/>
      <c r="H7" s="1"/>
      <c r="I7" s="1"/>
      <c r="J7" s="1"/>
      <c r="K7" s="1"/>
      <c r="L7" s="1"/>
      <c r="M7" s="1"/>
      <c r="N7" s="1"/>
    </row>
    <row r="8" spans="1:14" ht="13.2" customHeight="1">
      <c r="A8" s="6" t="s">
        <v>275</v>
      </c>
      <c r="B8" s="75"/>
      <c r="C8" s="74"/>
      <c r="H8" s="1"/>
      <c r="I8" s="1"/>
      <c r="J8" s="1"/>
      <c r="K8" s="1"/>
      <c r="L8" s="1"/>
      <c r="M8" s="1"/>
      <c r="N8" s="1"/>
    </row>
    <row r="9" spans="1:14" ht="13.2" customHeight="1">
      <c r="A9" s="6" t="s">
        <v>276</v>
      </c>
      <c r="B9" s="75"/>
      <c r="C9" s="74"/>
      <c r="H9" s="1"/>
      <c r="I9" s="1"/>
      <c r="J9" s="1"/>
      <c r="K9" s="1"/>
      <c r="L9" s="1"/>
      <c r="M9" s="1"/>
      <c r="N9" s="1"/>
    </row>
    <row r="10" spans="1:14" ht="13.2" customHeight="1">
      <c r="A10" s="6" t="s">
        <v>280</v>
      </c>
      <c r="B10" s="75"/>
      <c r="C10" s="74"/>
      <c r="H10" s="1"/>
      <c r="I10" s="1"/>
      <c r="J10" s="1"/>
      <c r="K10" s="1"/>
      <c r="L10" s="1"/>
      <c r="M10" s="1"/>
      <c r="N10" s="1"/>
    </row>
    <row r="11" spans="1:14" ht="13.2" customHeight="1">
      <c r="A11" s="9" t="s">
        <v>7</v>
      </c>
      <c r="B11" s="76"/>
      <c r="C11" s="74"/>
      <c r="D11" s="4"/>
      <c r="E11" s="4"/>
      <c r="F11" s="4"/>
      <c r="H11" s="1"/>
      <c r="I11" s="1"/>
      <c r="J11" s="1"/>
      <c r="K11" s="1"/>
      <c r="L11" s="1"/>
      <c r="M11" s="1"/>
      <c r="N11" s="1"/>
    </row>
    <row r="12" spans="1:14" ht="13.2" customHeight="1">
      <c r="A12" s="9" t="s">
        <v>8</v>
      </c>
      <c r="B12" s="79"/>
      <c r="C12" s="74"/>
      <c r="D12" s="4"/>
      <c r="E12" s="4"/>
      <c r="F12" s="4"/>
      <c r="H12" s="1"/>
      <c r="I12" s="1"/>
      <c r="J12" s="1"/>
      <c r="K12" s="1"/>
      <c r="L12" s="1"/>
      <c r="M12" s="1"/>
      <c r="N12" s="1"/>
    </row>
    <row r="13" spans="1:14" ht="13.2" customHeight="1">
      <c r="A13" s="6" t="s">
        <v>281</v>
      </c>
      <c r="B13" s="76"/>
      <c r="C13" s="74"/>
      <c r="H13" s="1"/>
      <c r="I13" s="1"/>
      <c r="J13" s="1"/>
      <c r="K13" s="1"/>
      <c r="L13" s="1"/>
      <c r="M13" s="1"/>
      <c r="N13" s="1"/>
    </row>
    <row r="14" spans="1:14" ht="13.2" customHeight="1">
      <c r="A14" s="77" t="s">
        <v>9</v>
      </c>
      <c r="B14" s="78"/>
      <c r="C14" s="74"/>
      <c r="H14" s="1"/>
      <c r="I14" s="1"/>
      <c r="J14" s="1"/>
      <c r="K14" s="1"/>
      <c r="L14" s="1"/>
      <c r="M14" s="1"/>
      <c r="N14" s="1"/>
    </row>
    <row r="15" spans="1:14" ht="13.2" customHeight="1">
      <c r="A15" s="11" t="s">
        <v>10</v>
      </c>
      <c r="B15" s="11" t="s">
        <v>11</v>
      </c>
      <c r="C15" s="11" t="s">
        <v>12</v>
      </c>
      <c r="D15" s="18"/>
      <c r="E15" s="18"/>
      <c r="F15" s="18"/>
      <c r="H15" s="1"/>
      <c r="I15" s="1"/>
      <c r="J15" s="1"/>
      <c r="K15" s="1"/>
      <c r="L15" s="1"/>
      <c r="M15" s="1"/>
      <c r="N15" s="1"/>
    </row>
    <row r="16" spans="1:14" ht="13.2" customHeight="1">
      <c r="A16" s="12" t="s">
        <v>319</v>
      </c>
      <c r="B16" s="9"/>
      <c r="C16" s="9"/>
      <c r="D16" s="18"/>
      <c r="E16" s="18"/>
      <c r="F16" s="18"/>
      <c r="H16" s="1"/>
      <c r="I16" s="1"/>
      <c r="J16" s="1"/>
      <c r="K16" s="1"/>
      <c r="L16" s="1"/>
      <c r="M16" s="1"/>
      <c r="N16" s="1"/>
    </row>
    <row r="17" spans="1:14" ht="13.2" customHeight="1">
      <c r="A17" s="12" t="s">
        <v>320</v>
      </c>
      <c r="B17" s="9"/>
      <c r="C17" s="9"/>
      <c r="H17" s="1"/>
      <c r="I17" s="1"/>
      <c r="J17" s="1"/>
      <c r="K17" s="1"/>
      <c r="L17" s="1"/>
      <c r="M17" s="1"/>
      <c r="N17" s="1"/>
    </row>
    <row r="18" spans="1:14" ht="13.2" customHeight="1">
      <c r="A18" s="12" t="s">
        <v>321</v>
      </c>
      <c r="B18" s="9"/>
      <c r="C18" s="9"/>
      <c r="H18" s="1"/>
      <c r="I18" s="1"/>
      <c r="J18" s="1"/>
      <c r="K18" s="1"/>
      <c r="L18" s="1"/>
      <c r="M18" s="1"/>
      <c r="N18" s="1"/>
    </row>
    <row r="19" spans="1:14" ht="13.2" customHeight="1">
      <c r="A19" s="12" t="s">
        <v>327</v>
      </c>
      <c r="B19" s="9"/>
      <c r="C19" s="9"/>
      <c r="D19" s="4"/>
      <c r="E19" s="4"/>
      <c r="F19" s="4"/>
      <c r="H19" s="1"/>
      <c r="I19" s="1"/>
      <c r="J19" s="1"/>
      <c r="K19" s="1"/>
      <c r="L19" s="1"/>
      <c r="M19" s="1"/>
      <c r="N19" s="1"/>
    </row>
    <row r="20" spans="1:14" ht="13.2" customHeight="1">
      <c r="A20" s="12" t="s">
        <v>322</v>
      </c>
      <c r="B20" s="9"/>
      <c r="C20" s="9"/>
      <c r="D20" s="4"/>
      <c r="E20" s="4"/>
      <c r="F20" s="4"/>
      <c r="H20" s="1"/>
      <c r="I20" s="1"/>
      <c r="J20" s="1"/>
      <c r="K20" s="1"/>
      <c r="L20" s="1"/>
      <c r="M20" s="1"/>
      <c r="N20" s="1"/>
    </row>
    <row r="21" spans="1:14" ht="13.2" customHeight="1">
      <c r="A21" s="12" t="s">
        <v>323</v>
      </c>
      <c r="B21" s="9"/>
      <c r="C21" s="9"/>
      <c r="D21" s="4"/>
      <c r="E21" s="4"/>
      <c r="F21" s="4"/>
      <c r="H21" s="1"/>
      <c r="I21" s="1"/>
      <c r="J21" s="1"/>
      <c r="K21" s="1"/>
      <c r="L21" s="1"/>
      <c r="M21" s="1"/>
      <c r="N21" s="1"/>
    </row>
    <row r="22" spans="1:14" ht="13.2" customHeight="1">
      <c r="A22" s="12" t="s">
        <v>324</v>
      </c>
      <c r="B22" s="9"/>
      <c r="C22" s="9"/>
      <c r="H22" s="1"/>
      <c r="I22" s="1"/>
      <c r="J22" s="1"/>
      <c r="K22" s="1"/>
      <c r="L22" s="1"/>
      <c r="M22" s="1"/>
      <c r="N22" s="1"/>
    </row>
    <row r="23" spans="1:14" ht="13.2" customHeight="1">
      <c r="A23" s="6" t="s">
        <v>325</v>
      </c>
      <c r="B23" s="9"/>
      <c r="C23" s="9"/>
      <c r="H23" s="1"/>
      <c r="I23" s="1"/>
      <c r="J23" s="1"/>
      <c r="K23" s="1"/>
      <c r="L23" s="1"/>
      <c r="M23" s="1"/>
      <c r="N23" s="1"/>
    </row>
    <row r="24" spans="1:14" ht="13.2" customHeight="1">
      <c r="A24" s="6" t="s">
        <v>326</v>
      </c>
      <c r="B24" s="73"/>
      <c r="C24" s="74"/>
      <c r="H24" s="1"/>
      <c r="I24" s="1"/>
      <c r="J24" s="1"/>
      <c r="K24" s="1"/>
      <c r="L24" s="1"/>
      <c r="M24" s="1"/>
      <c r="N24" s="1"/>
    </row>
    <row r="25" spans="1:14" ht="13.2" customHeight="1">
      <c r="A25" s="77" t="s">
        <v>13</v>
      </c>
      <c r="B25" s="78"/>
      <c r="C25" s="74"/>
      <c r="D25" s="17"/>
      <c r="E25" s="17"/>
      <c r="F25" s="17"/>
      <c r="H25" s="1"/>
      <c r="I25" s="1"/>
      <c r="J25" s="1"/>
      <c r="K25" s="1"/>
      <c r="L25" s="1"/>
      <c r="M25" s="1"/>
      <c r="N25" s="1"/>
    </row>
    <row r="26" spans="1:14" ht="13.2" customHeight="1">
      <c r="A26" s="6" t="s">
        <v>14</v>
      </c>
      <c r="B26" s="82"/>
      <c r="C26" s="74"/>
      <c r="D26" s="4"/>
      <c r="E26" s="4"/>
      <c r="F26" s="4"/>
      <c r="H26" s="1"/>
      <c r="I26" s="1"/>
      <c r="J26" s="1"/>
      <c r="K26" s="1"/>
      <c r="L26" s="1"/>
      <c r="M26" s="1"/>
      <c r="N26" s="1"/>
    </row>
    <row r="27" spans="1:14" ht="13.2" customHeight="1">
      <c r="A27" s="77" t="s">
        <v>6</v>
      </c>
      <c r="B27" s="78"/>
      <c r="C27" s="74"/>
      <c r="D27" s="4"/>
      <c r="E27" s="4"/>
      <c r="F27" s="4"/>
      <c r="H27" s="1"/>
      <c r="I27" s="1"/>
      <c r="J27" s="1"/>
      <c r="K27" s="1"/>
      <c r="L27" s="1"/>
      <c r="M27" s="1"/>
      <c r="N27" s="1"/>
    </row>
    <row r="28" spans="1:14" ht="13.2" customHeight="1">
      <c r="A28" s="6" t="s">
        <v>282</v>
      </c>
      <c r="B28" s="75"/>
      <c r="C28" s="74"/>
      <c r="H28" s="1"/>
      <c r="I28" s="1"/>
      <c r="J28" s="1"/>
      <c r="K28" s="1"/>
      <c r="L28" s="1"/>
      <c r="M28" s="1"/>
      <c r="N28" s="1"/>
    </row>
    <row r="29" spans="1:14" ht="13.2" customHeight="1">
      <c r="A29" s="6" t="s">
        <v>277</v>
      </c>
      <c r="B29" s="75"/>
      <c r="C29" s="74"/>
      <c r="H29" s="1"/>
      <c r="I29" s="1"/>
      <c r="J29" s="1"/>
      <c r="K29" s="1"/>
      <c r="L29" s="1"/>
      <c r="M29" s="1"/>
      <c r="N29" s="1"/>
    </row>
    <row r="30" spans="1:14" ht="13.2" customHeight="1">
      <c r="A30" s="6" t="s">
        <v>279</v>
      </c>
      <c r="B30" s="75"/>
      <c r="C30" s="74"/>
      <c r="H30" s="1"/>
      <c r="I30" s="1"/>
      <c r="J30" s="1"/>
      <c r="K30" s="1"/>
      <c r="L30" s="1"/>
      <c r="M30" s="1"/>
      <c r="N30" s="1"/>
    </row>
    <row r="31" spans="1:14" ht="13.2" customHeight="1">
      <c r="A31" s="9" t="s">
        <v>278</v>
      </c>
      <c r="B31" s="76"/>
      <c r="C31" s="74"/>
      <c r="D31" s="4"/>
      <c r="E31" s="4"/>
      <c r="F31" s="4"/>
      <c r="H31" s="1"/>
      <c r="I31" s="1"/>
      <c r="J31" s="1"/>
      <c r="K31" s="1"/>
      <c r="L31" s="1"/>
      <c r="M31" s="1"/>
      <c r="N31" s="1"/>
    </row>
    <row r="32" spans="1:14" ht="13.2" customHeight="1">
      <c r="A32" s="9" t="s">
        <v>15</v>
      </c>
      <c r="B32" s="79"/>
      <c r="C32" s="74"/>
      <c r="D32" s="4"/>
      <c r="E32" s="4"/>
      <c r="F32" s="4"/>
      <c r="H32" s="1"/>
      <c r="I32" s="1"/>
      <c r="J32" s="1"/>
      <c r="K32" s="1"/>
      <c r="L32" s="1"/>
      <c r="M32" s="1"/>
      <c r="N32" s="1"/>
    </row>
    <row r="33" spans="1:14" ht="13.2" customHeight="1">
      <c r="A33" s="6" t="s">
        <v>283</v>
      </c>
      <c r="B33" s="76"/>
      <c r="C33" s="74"/>
      <c r="H33" s="1"/>
      <c r="I33" s="1"/>
      <c r="J33" s="1"/>
      <c r="K33" s="1"/>
      <c r="L33" s="1"/>
      <c r="M33" s="1"/>
      <c r="N33" s="1"/>
    </row>
    <row r="34" spans="1:14" s="42" customFormat="1" ht="13.2" customHeight="1">
      <c r="A34" s="11" t="s">
        <v>16</v>
      </c>
      <c r="B34" s="11" t="s">
        <v>11</v>
      </c>
      <c r="C34" s="11" t="s">
        <v>12</v>
      </c>
      <c r="D34" s="41"/>
      <c r="E34" s="41"/>
      <c r="F34" s="41"/>
    </row>
    <row r="35" spans="1:14" ht="13.2" customHeight="1">
      <c r="A35" s="12" t="s">
        <v>17</v>
      </c>
      <c r="B35" s="9"/>
      <c r="C35" s="9"/>
      <c r="D35" s="18"/>
      <c r="E35" s="18"/>
      <c r="F35" s="18"/>
      <c r="H35" s="1"/>
      <c r="I35" s="1"/>
      <c r="J35" s="1"/>
      <c r="K35" s="1"/>
      <c r="L35" s="1"/>
      <c r="M35" s="1"/>
      <c r="N35" s="1"/>
    </row>
    <row r="36" spans="1:14" ht="13.2" customHeight="1">
      <c r="A36" s="12" t="s">
        <v>284</v>
      </c>
      <c r="B36" s="9"/>
      <c r="C36" s="9"/>
      <c r="H36" s="1"/>
      <c r="I36" s="1"/>
      <c r="J36" s="1"/>
      <c r="K36" s="1"/>
      <c r="L36" s="1"/>
      <c r="M36" s="1"/>
      <c r="N36" s="1"/>
    </row>
    <row r="37" spans="1:14" ht="13.2" customHeight="1">
      <c r="A37" s="12" t="s">
        <v>18</v>
      </c>
      <c r="B37" s="9"/>
      <c r="C37" s="9"/>
      <c r="H37" s="1"/>
      <c r="I37" s="1"/>
      <c r="J37" s="1"/>
      <c r="K37" s="1"/>
      <c r="L37" s="1"/>
      <c r="M37" s="1"/>
      <c r="N37" s="1"/>
    </row>
    <row r="38" spans="1:14" ht="13.2" customHeight="1">
      <c r="A38" s="12" t="s">
        <v>285</v>
      </c>
      <c r="B38" s="9"/>
      <c r="C38" s="9"/>
      <c r="D38" s="4"/>
      <c r="E38" s="4"/>
      <c r="F38" s="4"/>
      <c r="H38" s="1"/>
      <c r="I38" s="1"/>
      <c r="J38" s="1"/>
      <c r="K38" s="1"/>
      <c r="L38" s="1"/>
      <c r="M38" s="1"/>
      <c r="N38" s="1"/>
    </row>
    <row r="39" spans="1:14" ht="13.2" customHeight="1">
      <c r="A39" s="12" t="s">
        <v>19</v>
      </c>
      <c r="B39" s="9"/>
      <c r="C39" s="9"/>
      <c r="D39" s="4"/>
      <c r="E39" s="4"/>
      <c r="F39" s="4"/>
      <c r="H39" s="1"/>
      <c r="I39" s="1"/>
      <c r="J39" s="1"/>
      <c r="K39" s="1"/>
      <c r="L39" s="1"/>
      <c r="M39" s="1"/>
      <c r="N39" s="1"/>
    </row>
    <row r="40" spans="1:14" ht="13.2" customHeight="1">
      <c r="A40" s="12" t="s">
        <v>20</v>
      </c>
      <c r="B40" s="9"/>
      <c r="C40" s="9"/>
      <c r="D40" s="4"/>
      <c r="E40" s="4"/>
      <c r="F40" s="4"/>
      <c r="H40" s="1"/>
      <c r="I40" s="1"/>
      <c r="J40" s="1"/>
      <c r="K40" s="1"/>
      <c r="L40" s="1"/>
      <c r="M40" s="1"/>
      <c r="N40" s="1"/>
    </row>
    <row r="41" spans="1:14" ht="13.2" customHeight="1">
      <c r="A41" s="12" t="s">
        <v>21</v>
      </c>
      <c r="B41" s="9"/>
      <c r="C41" s="9"/>
      <c r="H41" s="1"/>
      <c r="I41" s="1"/>
      <c r="J41" s="1"/>
      <c r="K41" s="1"/>
      <c r="L41" s="1"/>
      <c r="M41" s="1"/>
      <c r="N41" s="1"/>
    </row>
    <row r="42" spans="1:14" ht="13.2" customHeight="1">
      <c r="A42" s="6" t="s">
        <v>22</v>
      </c>
      <c r="B42" s="73"/>
      <c r="C42" s="74"/>
      <c r="H42" s="1"/>
      <c r="I42" s="1"/>
      <c r="J42" s="1"/>
      <c r="K42" s="1"/>
      <c r="L42" s="1"/>
      <c r="M42" s="1"/>
      <c r="N42" s="1"/>
    </row>
    <row r="43" spans="1:14" ht="13.2" customHeight="1">
      <c r="A43" s="77" t="s">
        <v>265</v>
      </c>
      <c r="B43" s="78"/>
      <c r="C43" s="74"/>
      <c r="H43" s="1"/>
      <c r="I43" s="1"/>
      <c r="J43" s="1"/>
      <c r="K43" s="1"/>
      <c r="L43" s="1"/>
      <c r="M43" s="1"/>
      <c r="N43" s="1"/>
    </row>
    <row r="44" spans="1:14" ht="13.2" customHeight="1">
      <c r="A44" s="24" t="s">
        <v>266</v>
      </c>
      <c r="B44" s="75"/>
      <c r="C44" s="74"/>
      <c r="H44" s="1"/>
      <c r="I44" s="1"/>
      <c r="J44" s="1"/>
      <c r="K44" s="1"/>
      <c r="L44" s="1"/>
      <c r="M44" s="1"/>
      <c r="N44" s="1"/>
    </row>
    <row r="45" spans="1:14" ht="13.2" customHeight="1">
      <c r="A45" s="6" t="s">
        <v>62</v>
      </c>
      <c r="B45" s="75"/>
      <c r="C45" s="74"/>
      <c r="H45" s="1"/>
      <c r="I45" s="1"/>
      <c r="J45" s="1"/>
      <c r="K45" s="1"/>
      <c r="L45" s="1"/>
      <c r="M45" s="1"/>
      <c r="N45" s="1"/>
    </row>
    <row r="46" spans="1:14">
      <c r="A46" s="6" t="s">
        <v>64</v>
      </c>
      <c r="B46" s="75"/>
      <c r="C46" s="74"/>
    </row>
    <row r="47" spans="1:14">
      <c r="A47" s="6" t="s">
        <v>66</v>
      </c>
      <c r="B47" s="75"/>
      <c r="C47" s="74"/>
    </row>
    <row r="48" spans="1:14" ht="13.2" customHeight="1">
      <c r="H48" s="1"/>
      <c r="I48" s="1"/>
      <c r="J48" s="1"/>
      <c r="K48" s="1"/>
      <c r="L48" s="1"/>
      <c r="M48" s="1"/>
      <c r="N48" s="1"/>
    </row>
  </sheetData>
  <mergeCells count="30">
    <mergeCell ref="B47:C47"/>
    <mergeCell ref="A43:C43"/>
    <mergeCell ref="B44:C44"/>
    <mergeCell ref="B45:C45"/>
    <mergeCell ref="B46:C46"/>
    <mergeCell ref="A1:C1"/>
    <mergeCell ref="B5:C5"/>
    <mergeCell ref="B32:C32"/>
    <mergeCell ref="B26:C26"/>
    <mergeCell ref="A7:C7"/>
    <mergeCell ref="B4:C4"/>
    <mergeCell ref="A3:C3"/>
    <mergeCell ref="A2:C2"/>
    <mergeCell ref="B6:C6"/>
    <mergeCell ref="B42:C42"/>
    <mergeCell ref="B8:C8"/>
    <mergeCell ref="B13:C13"/>
    <mergeCell ref="B29:C29"/>
    <mergeCell ref="B10:C10"/>
    <mergeCell ref="B28:C28"/>
    <mergeCell ref="B9:C9"/>
    <mergeCell ref="B30:C30"/>
    <mergeCell ref="B24:C24"/>
    <mergeCell ref="B33:C33"/>
    <mergeCell ref="A25:C25"/>
    <mergeCell ref="A27:C27"/>
    <mergeCell ref="B31:C31"/>
    <mergeCell ref="B12:C12"/>
    <mergeCell ref="B11:C11"/>
    <mergeCell ref="A14:C14"/>
  </mergeCells>
  <dataValidations count="2">
    <dataValidation type="list" allowBlank="1" showInputMessage="1" showErrorMessage="1" sqref="B44:C47" xr:uid="{C62B14A6-8605-4A3A-B7E8-6D0D25B30037}">
      <formula1>"1,2,3,4,5,6,7,8,9,10,11,12,NO,NONE"</formula1>
    </dataValidation>
    <dataValidation type="list" allowBlank="1" showInputMessage="1" showErrorMessage="1" sqref="B8:C8 B28:C28" xr:uid="{4E54A25D-8E92-4500-87D8-1AEEE9653DA1}">
      <formula1>"Brunei Darussalam, Filipina, Indonesia, Kamboja, Laos, Malaysia, Myanmar, Singapura, Thailand, Timor Leste, Vietnam"</formula1>
    </dataValidation>
  </dataValidation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6"/>
  <sheetViews>
    <sheetView workbookViewId="0">
      <selection activeCell="E9" sqref="E9"/>
    </sheetView>
  </sheetViews>
  <sheetFormatPr defaultRowHeight="14.4"/>
  <cols>
    <col min="1" max="1" width="21" bestFit="1" customWidth="1"/>
    <col min="2" max="2" width="21" customWidth="1"/>
    <col min="3" max="3" width="15.109375" customWidth="1"/>
  </cols>
  <sheetData>
    <row r="1" spans="1:3">
      <c r="A1" s="63" t="s">
        <v>356</v>
      </c>
      <c r="B1" s="62"/>
    </row>
    <row r="2" spans="1:3">
      <c r="A2" s="103" t="s">
        <v>236</v>
      </c>
      <c r="B2" s="81"/>
      <c r="C2" s="81"/>
    </row>
    <row r="3" spans="1:3">
      <c r="A3" s="104" t="s">
        <v>237</v>
      </c>
      <c r="B3" s="78"/>
      <c r="C3" s="74"/>
    </row>
    <row r="4" spans="1:3">
      <c r="A4" s="52" t="s">
        <v>238</v>
      </c>
      <c r="B4" s="52"/>
      <c r="C4" s="53" t="s">
        <v>239</v>
      </c>
    </row>
    <row r="5" spans="1:3">
      <c r="A5" s="52" t="s">
        <v>240</v>
      </c>
      <c r="B5" s="52"/>
      <c r="C5" s="54" t="s">
        <v>241</v>
      </c>
    </row>
    <row r="6" spans="1:3">
      <c r="A6" s="52" t="s">
        <v>242</v>
      </c>
      <c r="B6" s="52"/>
      <c r="C6" s="52" t="s">
        <v>243</v>
      </c>
    </row>
    <row r="7" spans="1:3">
      <c r="A7" s="55" t="s">
        <v>244</v>
      </c>
      <c r="B7" s="55"/>
      <c r="C7" s="53" t="s">
        <v>245</v>
      </c>
    </row>
    <row r="8" spans="1:3">
      <c r="A8" s="55" t="s">
        <v>246</v>
      </c>
      <c r="B8" s="55"/>
      <c r="C8" s="56" t="s">
        <v>247</v>
      </c>
    </row>
    <row r="9" spans="1:3">
      <c r="A9" s="55" t="s">
        <v>248</v>
      </c>
      <c r="B9" s="55"/>
      <c r="C9" s="56" t="s">
        <v>247</v>
      </c>
    </row>
    <row r="10" spans="1:3">
      <c r="A10" s="104" t="s">
        <v>249</v>
      </c>
      <c r="B10" s="78"/>
      <c r="C10" s="74"/>
    </row>
    <row r="11" spans="1:3">
      <c r="A11" s="52" t="s">
        <v>250</v>
      </c>
      <c r="B11" s="53"/>
      <c r="C11" s="52" t="s">
        <v>251</v>
      </c>
    </row>
    <row r="12" spans="1:3">
      <c r="A12" s="52" t="s">
        <v>252</v>
      </c>
      <c r="B12" s="56"/>
      <c r="C12" s="52" t="s">
        <v>251</v>
      </c>
    </row>
    <row r="13" spans="1:3">
      <c r="A13" s="103" t="s">
        <v>253</v>
      </c>
      <c r="B13" s="81"/>
      <c r="C13" s="81"/>
    </row>
    <row r="14" spans="1:3">
      <c r="A14" s="52" t="s">
        <v>254</v>
      </c>
      <c r="B14" s="53"/>
      <c r="C14" s="52" t="s">
        <v>255</v>
      </c>
    </row>
    <row r="15" spans="1:3">
      <c r="A15" s="52" t="s">
        <v>256</v>
      </c>
      <c r="B15" s="56"/>
      <c r="C15" s="52" t="s">
        <v>257</v>
      </c>
    </row>
    <row r="16" spans="1:3">
      <c r="A16" s="52" t="s">
        <v>258</v>
      </c>
      <c r="B16" s="56"/>
      <c r="C16" s="52" t="s">
        <v>259</v>
      </c>
    </row>
  </sheetData>
  <mergeCells count="4">
    <mergeCell ref="A2:C2"/>
    <mergeCell ref="A10:C10"/>
    <mergeCell ref="A3:C3"/>
    <mergeCell ref="A13:C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6"/>
  <sheetViews>
    <sheetView workbookViewId="0">
      <selection activeCell="L18" sqref="L18"/>
    </sheetView>
  </sheetViews>
  <sheetFormatPr defaultRowHeight="14.4"/>
  <sheetData>
    <row r="2" spans="2:2">
      <c r="B2" t="s">
        <v>260</v>
      </c>
    </row>
    <row r="3" spans="2:2">
      <c r="B3" t="s">
        <v>261</v>
      </c>
    </row>
    <row r="4" spans="2:2">
      <c r="B4" t="s">
        <v>262</v>
      </c>
    </row>
    <row r="5" spans="2:2">
      <c r="B5" t="s">
        <v>263</v>
      </c>
    </row>
    <row r="6" spans="2:2">
      <c r="B6" t="s">
        <v>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5"/>
  <sheetViews>
    <sheetView tabSelected="1" topLeftCell="A66" zoomScale="69" zoomScaleNormal="25" workbookViewId="0">
      <selection activeCell="B105" sqref="B105"/>
    </sheetView>
  </sheetViews>
  <sheetFormatPr defaultRowHeight="14.4"/>
  <cols>
    <col min="1" max="1" width="48.77734375" style="1" customWidth="1"/>
    <col min="2" max="2" width="36.77734375" style="4" customWidth="1"/>
    <col min="3" max="3" width="42.109375" customWidth="1"/>
    <col min="4" max="4" width="33.6640625" customWidth="1"/>
    <col min="7" max="7" width="11" bestFit="1" customWidth="1"/>
    <col min="8" max="8" width="34.33203125" bestFit="1" customWidth="1"/>
    <col min="17" max="17" width="13.33203125" customWidth="1"/>
    <col min="24" max="24" width="8.77734375" customWidth="1"/>
  </cols>
  <sheetData>
    <row r="1" spans="1:5" ht="15.6" customHeight="1">
      <c r="A1" s="84" t="s">
        <v>23</v>
      </c>
      <c r="B1" s="81"/>
      <c r="C1" s="81"/>
      <c r="D1" s="81"/>
    </row>
    <row r="2" spans="1:5" ht="15.6" customHeight="1">
      <c r="A2" s="6" t="s">
        <v>24</v>
      </c>
      <c r="B2" s="22"/>
      <c r="C2" s="7" t="s">
        <v>25</v>
      </c>
      <c r="D2" s="15"/>
    </row>
    <row r="3" spans="1:5" s="1" customFormat="1" ht="13.2" customHeight="1">
      <c r="A3" s="6" t="s">
        <v>286</v>
      </c>
      <c r="B3" s="22"/>
      <c r="C3" s="10" t="s">
        <v>26</v>
      </c>
      <c r="D3" s="2"/>
    </row>
    <row r="4" spans="1:5" s="1" customFormat="1" ht="13.2" customHeight="1">
      <c r="A4" s="6" t="s">
        <v>287</v>
      </c>
      <c r="B4" s="8"/>
      <c r="C4" s="12" t="s">
        <v>27</v>
      </c>
      <c r="D4" s="14"/>
      <c r="E4" s="4"/>
    </row>
    <row r="5" spans="1:5" s="1" customFormat="1" ht="13.2" customHeight="1">
      <c r="A5" s="6" t="s">
        <v>288</v>
      </c>
      <c r="B5" s="22"/>
      <c r="C5" s="6" t="s">
        <v>28</v>
      </c>
      <c r="D5" s="14"/>
    </row>
    <row r="6" spans="1:5">
      <c r="A6" s="11" t="s">
        <v>289</v>
      </c>
      <c r="B6" s="15"/>
      <c r="C6" s="12" t="s">
        <v>29</v>
      </c>
      <c r="D6" s="2"/>
    </row>
    <row r="7" spans="1:5">
      <c r="A7" s="6" t="s">
        <v>290</v>
      </c>
      <c r="B7" s="3"/>
      <c r="C7" s="12" t="s">
        <v>30</v>
      </c>
      <c r="D7" s="23"/>
    </row>
    <row r="8" spans="1:5">
      <c r="A8" s="6" t="s">
        <v>31</v>
      </c>
      <c r="B8" s="2"/>
      <c r="C8" s="12" t="s">
        <v>267</v>
      </c>
      <c r="D8" s="22"/>
    </row>
    <row r="9" spans="1:5">
      <c r="A9" s="6" t="s">
        <v>32</v>
      </c>
      <c r="B9" s="2"/>
      <c r="C9" s="10" t="s">
        <v>33</v>
      </c>
      <c r="D9" s="2"/>
    </row>
    <row r="10" spans="1:5">
      <c r="A10" s="6" t="s">
        <v>34</v>
      </c>
      <c r="B10" s="2"/>
      <c r="C10" s="12" t="s">
        <v>27</v>
      </c>
      <c r="D10" s="14"/>
    </row>
    <row r="11" spans="1:5">
      <c r="A11" s="6" t="s">
        <v>291</v>
      </c>
      <c r="B11" s="22"/>
      <c r="C11" s="6" t="s">
        <v>28</v>
      </c>
      <c r="D11" s="14"/>
    </row>
    <row r="12" spans="1:5">
      <c r="A12" s="6" t="s">
        <v>35</v>
      </c>
      <c r="B12" s="22"/>
      <c r="C12" s="12" t="s">
        <v>29</v>
      </c>
      <c r="D12" s="2"/>
    </row>
    <row r="13" spans="1:5">
      <c r="A13" s="11" t="s">
        <v>292</v>
      </c>
      <c r="B13" s="15"/>
      <c r="C13" s="12" t="s">
        <v>30</v>
      </c>
      <c r="D13" s="23"/>
    </row>
    <row r="14" spans="1:5">
      <c r="A14" s="6" t="s">
        <v>36</v>
      </c>
      <c r="B14" s="16"/>
      <c r="C14" s="12" t="s">
        <v>267</v>
      </c>
      <c r="D14" s="22"/>
    </row>
    <row r="15" spans="1:5">
      <c r="A15" s="6" t="s">
        <v>37</v>
      </c>
      <c r="B15" s="8"/>
      <c r="C15" s="10" t="s">
        <v>38</v>
      </c>
      <c r="D15" s="2"/>
    </row>
    <row r="16" spans="1:5">
      <c r="A16" s="6" t="s">
        <v>39</v>
      </c>
      <c r="B16" s="8"/>
      <c r="C16" s="12" t="s">
        <v>27</v>
      </c>
      <c r="D16" s="14"/>
    </row>
    <row r="17" spans="1:4">
      <c r="A17" s="6" t="s">
        <v>293</v>
      </c>
      <c r="B17" s="22"/>
      <c r="C17" s="6" t="s">
        <v>28</v>
      </c>
      <c r="D17" s="14"/>
    </row>
    <row r="18" spans="1:4">
      <c r="A18" s="6" t="s">
        <v>294</v>
      </c>
      <c r="B18" s="22"/>
      <c r="C18" s="12" t="s">
        <v>29</v>
      </c>
      <c r="D18" s="2"/>
    </row>
    <row r="19" spans="1:4">
      <c r="A19" s="7" t="s">
        <v>295</v>
      </c>
      <c r="B19" s="15"/>
      <c r="C19" s="12" t="s">
        <v>30</v>
      </c>
      <c r="D19" s="23"/>
    </row>
    <row r="20" spans="1:4">
      <c r="A20" s="6" t="s">
        <v>296</v>
      </c>
      <c r="B20" s="22"/>
      <c r="C20" s="12" t="s">
        <v>267</v>
      </c>
      <c r="D20" s="22"/>
    </row>
    <row r="21" spans="1:4">
      <c r="A21" s="6" t="s">
        <v>297</v>
      </c>
      <c r="B21" s="22"/>
      <c r="C21" s="5" t="s">
        <v>42</v>
      </c>
      <c r="D21" s="15"/>
    </row>
    <row r="22" spans="1:4">
      <c r="A22" s="7" t="s">
        <v>298</v>
      </c>
      <c r="B22" s="15"/>
      <c r="C22" s="24" t="s">
        <v>44</v>
      </c>
      <c r="D22" s="22"/>
    </row>
    <row r="23" spans="1:4">
      <c r="A23" s="6" t="s">
        <v>299</v>
      </c>
      <c r="B23" s="22"/>
      <c r="C23" s="24" t="s">
        <v>307</v>
      </c>
      <c r="D23" s="26"/>
    </row>
    <row r="24" spans="1:4">
      <c r="A24" s="6" t="s">
        <v>300</v>
      </c>
      <c r="B24" s="22"/>
      <c r="C24" s="24" t="s">
        <v>47</v>
      </c>
      <c r="D24" s="22"/>
    </row>
    <row r="25" spans="1:4">
      <c r="A25" s="7" t="s">
        <v>301</v>
      </c>
      <c r="B25" s="8"/>
      <c r="C25" s="25" t="s">
        <v>49</v>
      </c>
      <c r="D25" s="14"/>
    </row>
    <row r="26" spans="1:4">
      <c r="A26" s="6" t="s">
        <v>40</v>
      </c>
      <c r="B26" s="19"/>
      <c r="C26" s="24" t="s">
        <v>51</v>
      </c>
      <c r="D26" s="2"/>
    </row>
    <row r="27" spans="1:4">
      <c r="A27" s="24" t="s">
        <v>302</v>
      </c>
      <c r="B27" s="19"/>
      <c r="C27" s="24" t="s">
        <v>53</v>
      </c>
      <c r="D27" s="2"/>
    </row>
    <row r="28" spans="1:4">
      <c r="A28" s="24" t="s">
        <v>303</v>
      </c>
      <c r="B28" s="19"/>
      <c r="C28" s="7" t="s">
        <v>41</v>
      </c>
      <c r="D28" s="13"/>
    </row>
    <row r="29" spans="1:4">
      <c r="A29" s="24" t="s">
        <v>304</v>
      </c>
      <c r="B29" s="19"/>
      <c r="C29" s="6" t="s">
        <v>308</v>
      </c>
      <c r="D29" s="22"/>
    </row>
    <row r="30" spans="1:4">
      <c r="A30" s="7" t="s">
        <v>305</v>
      </c>
      <c r="B30" s="8"/>
      <c r="C30" s="7" t="s">
        <v>43</v>
      </c>
      <c r="D30" s="13"/>
    </row>
    <row r="31" spans="1:4">
      <c r="A31" s="6" t="s">
        <v>269</v>
      </c>
      <c r="B31" s="8"/>
      <c r="C31" s="6" t="s">
        <v>45</v>
      </c>
      <c r="D31" s="13"/>
    </row>
    <row r="32" spans="1:4">
      <c r="A32" s="6" t="s">
        <v>55</v>
      </c>
      <c r="B32" s="8"/>
      <c r="C32" s="6" t="s">
        <v>46</v>
      </c>
      <c r="D32" s="13"/>
    </row>
    <row r="33" spans="1:9">
      <c r="A33" s="6" t="s">
        <v>57</v>
      </c>
      <c r="B33" s="8"/>
      <c r="C33" s="6" t="s">
        <v>48</v>
      </c>
      <c r="D33" s="8"/>
    </row>
    <row r="34" spans="1:9">
      <c r="A34" s="6" t="s">
        <v>270</v>
      </c>
      <c r="B34" s="8"/>
      <c r="C34" s="6" t="s">
        <v>50</v>
      </c>
      <c r="D34" s="8"/>
    </row>
    <row r="35" spans="1:9">
      <c r="A35" s="7" t="s">
        <v>306</v>
      </c>
      <c r="B35" s="8"/>
      <c r="C35" s="6" t="s">
        <v>52</v>
      </c>
      <c r="D35" s="8"/>
    </row>
    <row r="36" spans="1:9">
      <c r="A36" s="6" t="s">
        <v>60</v>
      </c>
      <c r="B36" s="8"/>
      <c r="C36" s="5" t="s">
        <v>54</v>
      </c>
      <c r="D36" s="15"/>
    </row>
    <row r="37" spans="1:9">
      <c r="A37" s="6" t="s">
        <v>61</v>
      </c>
      <c r="B37" s="8"/>
      <c r="C37" s="24" t="s">
        <v>56</v>
      </c>
      <c r="D37" s="27"/>
    </row>
    <row r="38" spans="1:9">
      <c r="A38" s="6" t="s">
        <v>63</v>
      </c>
      <c r="B38" s="8"/>
      <c r="C38" s="24" t="s">
        <v>58</v>
      </c>
      <c r="D38" s="27"/>
    </row>
    <row r="39" spans="1:9">
      <c r="A39" s="6" t="s">
        <v>65</v>
      </c>
      <c r="B39" s="22"/>
      <c r="C39" s="24" t="s">
        <v>59</v>
      </c>
      <c r="D39" s="27"/>
    </row>
    <row r="40" spans="1:9">
      <c r="A40" s="7" t="s">
        <v>395</v>
      </c>
      <c r="B40" s="13"/>
      <c r="C40" s="6"/>
      <c r="D40" s="70"/>
    </row>
    <row r="41" spans="1:9">
      <c r="A41" s="69" t="s">
        <v>394</v>
      </c>
      <c r="B41" s="71"/>
      <c r="C41" s="6"/>
      <c r="D41" s="6"/>
    </row>
    <row r="42" spans="1:9">
      <c r="A42" s="69" t="s">
        <v>396</v>
      </c>
      <c r="B42" s="71"/>
      <c r="C42" s="24" t="s">
        <v>414</v>
      </c>
      <c r="D42" s="71"/>
      <c r="G42" t="s">
        <v>413</v>
      </c>
      <c r="H42" t="s">
        <v>425</v>
      </c>
      <c r="I42" t="s">
        <v>417</v>
      </c>
    </row>
    <row r="43" spans="1:9">
      <c r="A43" s="69"/>
      <c r="B43" s="13"/>
      <c r="C43" s="24" t="s">
        <v>416</v>
      </c>
      <c r="D43" s="72"/>
      <c r="G43" t="s">
        <v>413</v>
      </c>
      <c r="H43" t="s">
        <v>425</v>
      </c>
      <c r="I43" t="s">
        <v>418</v>
      </c>
    </row>
    <row r="44" spans="1:9">
      <c r="A44" s="69" t="s">
        <v>397</v>
      </c>
      <c r="B44" s="71"/>
      <c r="C44" s="6"/>
      <c r="D44" s="6"/>
      <c r="G44" t="s">
        <v>413</v>
      </c>
      <c r="H44" t="s">
        <v>415</v>
      </c>
      <c r="I44" t="s">
        <v>419</v>
      </c>
    </row>
    <row r="45" spans="1:9">
      <c r="A45" s="69" t="s">
        <v>398</v>
      </c>
      <c r="B45" s="71"/>
      <c r="C45" s="24" t="s">
        <v>414</v>
      </c>
      <c r="D45" s="71"/>
      <c r="G45" t="s">
        <v>420</v>
      </c>
      <c r="H45" t="s">
        <v>425</v>
      </c>
      <c r="I45" t="s">
        <v>421</v>
      </c>
    </row>
    <row r="46" spans="1:9">
      <c r="A46" s="69" t="s">
        <v>399</v>
      </c>
      <c r="B46" s="71"/>
      <c r="C46" s="6"/>
      <c r="D46" s="6"/>
      <c r="G46" t="s">
        <v>420</v>
      </c>
      <c r="H46" t="s">
        <v>415</v>
      </c>
      <c r="I46" t="s">
        <v>422</v>
      </c>
    </row>
    <row r="47" spans="1:9">
      <c r="A47" s="69" t="s">
        <v>400</v>
      </c>
      <c r="B47" s="71"/>
      <c r="C47" s="6"/>
      <c r="D47" s="6"/>
      <c r="G47" t="s">
        <v>423</v>
      </c>
      <c r="H47" t="s">
        <v>425</v>
      </c>
      <c r="I47" t="s">
        <v>424</v>
      </c>
    </row>
    <row r="48" spans="1:9">
      <c r="A48" s="69" t="s">
        <v>401</v>
      </c>
      <c r="B48" s="71"/>
      <c r="C48" s="6"/>
      <c r="D48" s="6"/>
      <c r="G48" t="s">
        <v>423</v>
      </c>
      <c r="H48" t="s">
        <v>426</v>
      </c>
      <c r="I48" t="s">
        <v>427</v>
      </c>
    </row>
    <row r="49" spans="1:9">
      <c r="A49" s="69" t="s">
        <v>412</v>
      </c>
      <c r="B49" s="71"/>
      <c r="C49" s="6"/>
      <c r="D49" s="6"/>
      <c r="G49" t="s">
        <v>423</v>
      </c>
      <c r="H49" t="s">
        <v>428</v>
      </c>
      <c r="I49" t="s">
        <v>429</v>
      </c>
    </row>
    <row r="50" spans="1:9">
      <c r="A50" s="69" t="s">
        <v>402</v>
      </c>
      <c r="B50" s="71"/>
      <c r="C50" s="6"/>
      <c r="D50" s="6"/>
      <c r="G50" t="s">
        <v>430</v>
      </c>
      <c r="H50" t="s">
        <v>425</v>
      </c>
      <c r="I50" t="s">
        <v>431</v>
      </c>
    </row>
    <row r="51" spans="1:9">
      <c r="A51" s="69" t="s">
        <v>403</v>
      </c>
      <c r="B51" s="71"/>
      <c r="C51" s="6"/>
      <c r="D51" s="6"/>
      <c r="G51" t="s">
        <v>430</v>
      </c>
      <c r="H51" t="s">
        <v>415</v>
      </c>
      <c r="I51" t="s">
        <v>432</v>
      </c>
    </row>
    <row r="52" spans="1:9">
      <c r="A52" s="69" t="s">
        <v>404</v>
      </c>
      <c r="B52" s="71"/>
      <c r="C52" s="6"/>
      <c r="D52" s="6"/>
      <c r="G52" t="s">
        <v>430</v>
      </c>
      <c r="H52" t="s">
        <v>428</v>
      </c>
      <c r="I52" t="s">
        <v>433</v>
      </c>
    </row>
    <row r="53" spans="1:9">
      <c r="A53" s="6" t="s">
        <v>405</v>
      </c>
      <c r="B53" s="71"/>
      <c r="C53" s="6"/>
      <c r="D53" s="6"/>
      <c r="G53" t="s">
        <v>430</v>
      </c>
      <c r="H53" t="s">
        <v>428</v>
      </c>
      <c r="I53" t="s">
        <v>434</v>
      </c>
    </row>
    <row r="54" spans="1:9">
      <c r="A54" s="6" t="s">
        <v>406</v>
      </c>
      <c r="B54" s="71"/>
      <c r="C54" s="6"/>
      <c r="D54" s="6"/>
    </row>
    <row r="55" spans="1:9">
      <c r="A55" s="6" t="s">
        <v>407</v>
      </c>
      <c r="B55" s="71"/>
      <c r="C55" s="6"/>
      <c r="D55" s="6"/>
    </row>
    <row r="56" spans="1:9">
      <c r="A56" s="6" t="s">
        <v>408</v>
      </c>
      <c r="B56" s="71"/>
      <c r="C56" s="6"/>
      <c r="D56" s="6"/>
    </row>
    <row r="57" spans="1:9">
      <c r="A57" s="6" t="s">
        <v>409</v>
      </c>
      <c r="B57" s="71"/>
      <c r="C57" s="6"/>
      <c r="D57" s="6"/>
    </row>
    <row r="58" spans="1:9">
      <c r="A58" s="6" t="s">
        <v>410</v>
      </c>
      <c r="B58" s="71"/>
      <c r="C58" s="6"/>
      <c r="D58" s="6"/>
    </row>
    <row r="59" spans="1:9">
      <c r="A59" s="6" t="s">
        <v>411</v>
      </c>
      <c r="B59" s="71"/>
      <c r="C59" s="6"/>
      <c r="D59" s="6"/>
    </row>
    <row r="60" spans="1:9" ht="15.6">
      <c r="A60" s="84" t="s">
        <v>268</v>
      </c>
      <c r="B60" s="81"/>
      <c r="C60" s="81"/>
    </row>
    <row r="61" spans="1:9">
      <c r="A61" s="77" t="s">
        <v>68</v>
      </c>
      <c r="B61" s="78"/>
      <c r="C61" s="74"/>
    </row>
    <row r="62" spans="1:9">
      <c r="A62" s="6" t="s">
        <v>69</v>
      </c>
      <c r="B62" s="3"/>
      <c r="C62" s="40" t="s">
        <v>70</v>
      </c>
    </row>
    <row r="63" spans="1:9">
      <c r="A63" s="6" t="s">
        <v>71</v>
      </c>
      <c r="B63" s="3"/>
      <c r="C63" s="20" t="s">
        <v>72</v>
      </c>
    </row>
    <row r="64" spans="1:9">
      <c r="A64" s="6" t="s">
        <v>73</v>
      </c>
      <c r="B64" s="85"/>
      <c r="C64" s="74"/>
    </row>
    <row r="65" spans="1:3">
      <c r="A65" s="6" t="s">
        <v>74</v>
      </c>
      <c r="B65" s="85"/>
      <c r="C65" s="74"/>
    </row>
    <row r="66" spans="1:3">
      <c r="A66" s="6" t="s">
        <v>75</v>
      </c>
      <c r="B66" s="86" t="e">
        <f>B70/B69</f>
        <v>#DIV/0!</v>
      </c>
      <c r="C66" s="74"/>
    </row>
    <row r="67" spans="1:3">
      <c r="A67" s="6" t="s">
        <v>76</v>
      </c>
      <c r="B67" s="87"/>
      <c r="C67" s="74"/>
    </row>
    <row r="68" spans="1:3">
      <c r="A68" s="6" t="s">
        <v>77</v>
      </c>
      <c r="B68" s="88"/>
      <c r="C68" s="74"/>
    </row>
    <row r="69" spans="1:3">
      <c r="A69" s="6" t="s">
        <v>78</v>
      </c>
      <c r="B69" s="3"/>
      <c r="C69" s="40" t="s">
        <v>70</v>
      </c>
    </row>
    <row r="70" spans="1:3">
      <c r="A70" s="6" t="s">
        <v>79</v>
      </c>
      <c r="B70" s="3"/>
      <c r="C70" s="40" t="s">
        <v>70</v>
      </c>
    </row>
    <row r="71" spans="1:3">
      <c r="A71" s="6" t="s">
        <v>80</v>
      </c>
      <c r="B71" s="3"/>
      <c r="C71" s="40" t="s">
        <v>70</v>
      </c>
    </row>
    <row r="72" spans="1:3">
      <c r="A72" s="6" t="s">
        <v>81</v>
      </c>
      <c r="B72" s="3"/>
      <c r="C72" s="40" t="s">
        <v>70</v>
      </c>
    </row>
    <row r="73" spans="1:3">
      <c r="A73" s="6" t="s">
        <v>82</v>
      </c>
      <c r="B73" s="3"/>
      <c r="C73" s="40" t="s">
        <v>70</v>
      </c>
    </row>
    <row r="74" spans="1:3">
      <c r="A74" s="6" t="s">
        <v>83</v>
      </c>
      <c r="B74" s="3"/>
      <c r="C74" s="40" t="s">
        <v>70</v>
      </c>
    </row>
    <row r="75" spans="1:3">
      <c r="A75" s="6" t="s">
        <v>84</v>
      </c>
      <c r="B75" s="3"/>
      <c r="C75" s="40" t="s">
        <v>70</v>
      </c>
    </row>
    <row r="76" spans="1:3">
      <c r="A76" s="6" t="s">
        <v>85</v>
      </c>
      <c r="B76" s="3"/>
      <c r="C76" s="40" t="s">
        <v>70</v>
      </c>
    </row>
    <row r="77" spans="1:3">
      <c r="A77" s="6" t="s">
        <v>86</v>
      </c>
      <c r="B77" s="3"/>
      <c r="C77" s="49" t="s">
        <v>87</v>
      </c>
    </row>
    <row r="78" spans="1:3">
      <c r="A78" s="6" t="s">
        <v>88</v>
      </c>
      <c r="B78" s="3"/>
      <c r="C78" s="49" t="s">
        <v>89</v>
      </c>
    </row>
    <row r="79" spans="1:3">
      <c r="A79" s="6" t="s">
        <v>90</v>
      </c>
      <c r="B79" s="86"/>
      <c r="C79" s="74"/>
    </row>
    <row r="80" spans="1:3">
      <c r="A80" s="6" t="s">
        <v>91</v>
      </c>
      <c r="B80" s="8"/>
      <c r="C80" s="49" t="s">
        <v>92</v>
      </c>
    </row>
    <row r="81" spans="1:5">
      <c r="A81" s="77" t="s">
        <v>93</v>
      </c>
      <c r="B81" s="78"/>
      <c r="C81" s="74"/>
    </row>
    <row r="82" spans="1:5">
      <c r="A82" s="6" t="s">
        <v>94</v>
      </c>
      <c r="B82" s="85"/>
      <c r="C82" s="74"/>
    </row>
    <row r="83" spans="1:5">
      <c r="A83" s="6" t="s">
        <v>386</v>
      </c>
      <c r="B83" s="85"/>
      <c r="C83" s="74"/>
      <c r="E83" t="s">
        <v>388</v>
      </c>
    </row>
    <row r="84" spans="1:5">
      <c r="A84" s="77" t="s">
        <v>309</v>
      </c>
      <c r="B84" s="78"/>
      <c r="C84" s="74"/>
      <c r="E84" t="s">
        <v>387</v>
      </c>
    </row>
    <row r="85" spans="1:5">
      <c r="A85" s="6" t="s">
        <v>108</v>
      </c>
      <c r="B85" s="22"/>
      <c r="C85" s="21" t="s">
        <v>109</v>
      </c>
      <c r="E85" t="s">
        <v>389</v>
      </c>
    </row>
    <row r="86" spans="1:5">
      <c r="A86" s="77" t="s">
        <v>110</v>
      </c>
      <c r="B86" s="78"/>
      <c r="C86" s="74"/>
      <c r="E86" t="s">
        <v>390</v>
      </c>
    </row>
    <row r="87" spans="1:5">
      <c r="A87" s="6" t="s">
        <v>310</v>
      </c>
      <c r="B87" s="85"/>
      <c r="C87" s="74"/>
      <c r="E87" t="s">
        <v>391</v>
      </c>
    </row>
    <row r="88" spans="1:5">
      <c r="A88" s="6" t="s">
        <v>311</v>
      </c>
      <c r="B88" s="85"/>
      <c r="C88" s="74"/>
      <c r="E88" t="s">
        <v>392</v>
      </c>
    </row>
    <row r="89" spans="1:5">
      <c r="A89" s="6" t="s">
        <v>312</v>
      </c>
      <c r="B89" s="85"/>
      <c r="C89" s="74"/>
      <c r="E89" t="s">
        <v>393</v>
      </c>
    </row>
    <row r="90" spans="1:5">
      <c r="A90" s="6" t="s">
        <v>313</v>
      </c>
      <c r="B90" s="85"/>
      <c r="C90" s="74"/>
    </row>
    <row r="91" spans="1:5">
      <c r="A91" s="6" t="s">
        <v>314</v>
      </c>
      <c r="B91" s="85"/>
      <c r="C91" s="74"/>
    </row>
    <row r="92" spans="1:5">
      <c r="A92" s="6" t="s">
        <v>315</v>
      </c>
      <c r="B92" s="85"/>
      <c r="C92" s="74"/>
    </row>
    <row r="93" spans="1:5">
      <c r="A93" s="6" t="s">
        <v>316</v>
      </c>
      <c r="B93" s="85"/>
      <c r="C93" s="74"/>
    </row>
    <row r="94" spans="1:5">
      <c r="A94" s="6" t="s">
        <v>317</v>
      </c>
      <c r="B94" s="85"/>
      <c r="C94" s="74"/>
    </row>
    <row r="95" spans="1:5">
      <c r="A95" s="6" t="s">
        <v>318</v>
      </c>
      <c r="B95" s="85"/>
      <c r="C95" s="74"/>
    </row>
  </sheetData>
  <mergeCells count="23">
    <mergeCell ref="B92:C92"/>
    <mergeCell ref="B93:C93"/>
    <mergeCell ref="B94:C94"/>
    <mergeCell ref="B95:C95"/>
    <mergeCell ref="B87:C87"/>
    <mergeCell ref="B88:C88"/>
    <mergeCell ref="B89:C89"/>
    <mergeCell ref="B90:C90"/>
    <mergeCell ref="B91:C91"/>
    <mergeCell ref="B82:C82"/>
    <mergeCell ref="A84:C84"/>
    <mergeCell ref="A86:C86"/>
    <mergeCell ref="B83:C83"/>
    <mergeCell ref="B66:C66"/>
    <mergeCell ref="B67:C67"/>
    <mergeCell ref="B68:C68"/>
    <mergeCell ref="B79:C79"/>
    <mergeCell ref="A81:C81"/>
    <mergeCell ref="A1:D1"/>
    <mergeCell ref="A60:C60"/>
    <mergeCell ref="A61:C61"/>
    <mergeCell ref="B64:C64"/>
    <mergeCell ref="B65:C65"/>
  </mergeCells>
  <phoneticPr fontId="14" type="noConversion"/>
  <dataValidations count="43">
    <dataValidation type="list" showInputMessage="1" showErrorMessage="1" sqref="B3" xr:uid="{00000000-0002-0000-0100-000000000000}">
      <formula1>"WWTP PROJECT,WRP PROJECT,WTP PROJECT,STP PROJECT,CLOSING LOOP PROJECT"</formula1>
    </dataValidation>
    <dataValidation type="list" showInputMessage="1" showErrorMessage="1" sqref="B2" xr:uid="{00000000-0002-0000-0100-000001000000}">
      <formula1>"NEW PROJECT,MODIFICATION"</formula1>
    </dataValidation>
    <dataValidation type="list" showInputMessage="1" showErrorMessage="1" sqref="D22" xr:uid="{00000000-0002-0000-0100-000002000000}">
      <formula1>"DOWN PAYMENT,DED CHARGE,BY PROGRESS ONLY"</formula1>
    </dataValidation>
    <dataValidation type="list" showInputMessage="1" showErrorMessage="1" sqref="D7 D13 D19" xr:uid="{00000000-0002-0000-0100-000003000000}">
      <formula1>"Argentina,Australia,Austria,Belgium,Brazil,Brunei,Bulgaria,Cambodia,Canada,China,Croatia,Czech Republic,Denmark,Finland,France,Germany,Greece,Hungary,India,Indonesia,Ireland,Israel,Italy,Japan,Laos,Malaysia,Mexico,Myanmar,Netherlands"</formula1>
    </dataValidation>
    <dataValidation type="list" showInputMessage="1" showErrorMessage="1" sqref="D30:D32 D28 B24" xr:uid="{00000000-0002-0000-0100-000004000000}">
      <formula1>"INTERNAL,THIRD PARTY"</formula1>
    </dataValidation>
    <dataValidation type="list" showInputMessage="1" showErrorMessage="1" sqref="D30:D32" xr:uid="{00000000-0002-0000-0100-000005000000}">
      <formula1>"BY VALUE,BY GRADE"</formula1>
    </dataValidation>
    <dataValidation type="list" showInputMessage="1" showErrorMessage="1" sqref="B17" xr:uid="{00000000-0002-0000-0100-000006000000}">
      <formula1>"NO CHALLENGE,NORMAL,DIFFICULT"</formula1>
    </dataValidation>
    <dataValidation type="list" showInputMessage="1" showErrorMessage="1" sqref="B12" xr:uid="{00000000-0002-0000-0100-000007000000}">
      <formula1>"LEVEL-1,LEVEL-2,LEVEL-3,LEVEL-4,LEVEL-5,LEVEL-6,NONE"</formula1>
    </dataValidation>
    <dataValidation type="list" showInputMessage="1" showErrorMessage="1" sqref="B11" xr:uid="{00000000-0002-0000-0100-000008000000}">
      <formula1>"ZONE-1,ZONE-2,ZONE-3,ZONE-4,ZONE-5,ZONE-6,NONE"</formula1>
    </dataValidation>
    <dataValidation type="list" showInputMessage="1" showErrorMessage="1" sqref="B18 B20:B21 B23 D29 D20 D14 D8" xr:uid="{00000000-0002-0000-0100-000009000000}">
      <formula1>"GRADE-A,GRADE-B,GRADE-C,GRADE-E"</formula1>
    </dataValidation>
    <dataValidation type="list" showInputMessage="1" showErrorMessage="1" sqref="B5" xr:uid="{00000000-0002-0000-0100-00000A000000}">
      <formula1>"TURNKEY,DBB,BOO,BOT"</formula1>
    </dataValidation>
    <dataValidation showInputMessage="1" showErrorMessage="1" prompt="Please Fill in with &quot;Project Type-Ordering&quot;_x000a_ex: WWTP Project-001" sqref="B4" xr:uid="{00000000-0002-0000-0100-00000B000000}"/>
    <dataValidation type="whole" showInputMessage="1" showErrorMessage="1" sqref="B32 B36:B38" xr:uid="{00000000-0002-0000-0100-00000C000000}">
      <formula1>1</formula1>
      <formula2>6</formula2>
    </dataValidation>
    <dataValidation type="list" showInputMessage="1" showErrorMessage="1" sqref="B39" xr:uid="{00000000-0002-0000-0100-00000D000000}">
      <formula1>"SUPERVISION ONLY,24 HOURS SITTING"</formula1>
    </dataValidation>
    <dataValidation type="list" showInputMessage="1" showErrorMessage="1" sqref="D24" xr:uid="{00000000-0002-0000-0100-00000E000000}">
      <formula1>"CLIENT,CONTRACTOR"</formula1>
    </dataValidation>
    <dataValidation type="whole" showInputMessage="1" showErrorMessage="1" sqref="B33:B34" xr:uid="{00000000-0002-0000-0100-00000F000000}">
      <formula1>1</formula1>
      <formula2>24</formula2>
    </dataValidation>
    <dataValidation type="date" operator="greaterThanOrEqual" showInputMessage="1" showErrorMessage="1" sqref="B26:B29" xr:uid="{00000000-0002-0000-0100-000010000000}">
      <formula1>45658</formula1>
    </dataValidation>
    <dataValidation type="list" showInputMessage="1" showErrorMessage="1" sqref="B67 D37:D40" xr:uid="{00000000-0002-0000-0100-000011000000}">
      <formula1>"YES,NO"</formula1>
    </dataValidation>
    <dataValidation type="list" showInputMessage="1" showErrorMessage="1" sqref="D23" xr:uid="{00000000-0002-0000-0100-000012000000}">
      <formula1>"14 days,30 days,45 days"</formula1>
    </dataValidation>
    <dataValidation type="list" showInputMessage="1" showErrorMessage="1" sqref="B64" xr:uid="{0E563FC6-D334-4102-80DB-B12A49BE4535}">
      <formula1>"MESSOPHILIC,TERMOPHILIC"</formula1>
    </dataValidation>
    <dataValidation type="list" showInputMessage="1" showErrorMessage="1" sqref="B65" xr:uid="{0AE3CB1E-D3BA-43AD-973B-95AC5034F0ED}">
      <formula1>"RICH FOG&amp;TSS,RICH SUGAR LOW FOG&amp;TSS,NON BGD ORGANIC,NON ORGANIC,DOMESTIC WASTE"</formula1>
    </dataValidation>
    <dataValidation type="list" showInputMessage="1" showErrorMessage="1" sqref="B82" xr:uid="{3CAFC935-D919-4CAE-99B4-C39E42BBAA48}">
      <formula1>"DISCHARGE ONLY,REUSE : G-3,REUSE : G-2,REUSE : G-1,REUSE : G-0"</formula1>
    </dataValidation>
    <dataValidation type="list" showInputMessage="1" showErrorMessage="1" sqref="B85" xr:uid="{722D38B0-FDF3-408F-A5A0-0137B25A2B6B}">
      <formula1>"75%-85%,60%-75%,40%-50%,&lt;40%"</formula1>
    </dataValidation>
    <dataValidation type="list" showInputMessage="1" showErrorMessage="1" sqref="B87:C95" xr:uid="{986438E4-27C9-4346-92EB-B2ED90C73F27}">
      <formula1>"INLET TANK,EQUALIZING,OWS,ANAFLOAT,INTERMEDIATE TANK,ANAPAK,AERATION,SECONDARY CLARIFIER,MMF,ACF,MPS,FINAL TANK,DAF,MBR,PRIMARY CLARIFIER,BWRO,CCRO,SWRO,ANAMEM,AOP,SMF"</formula1>
    </dataValidation>
    <dataValidation type="list" showInputMessage="1" showErrorMessage="1" sqref="B83:C83" xr:uid="{9ACE7AA9-3561-4482-B5AE-1CC8193A6502}">
      <formula1>"PERMENKES No. 2 Tahun 2023 (Parameter Wajib Air Minum), PERMENKES No. 2 Tahun 2023 (Parameter Air untuk Keperluan Higiene dan Sanitasi),"</formula1>
    </dataValidation>
    <dataValidation type="list" showInputMessage="1" showErrorMessage="1" sqref="B42" xr:uid="{D5B1539D-C275-45EB-9183-7885F42584B5}">
      <formula1>"GRUNDFOS,KSB,XYLEM,ITT GOULDS,EBARA,WILO,FLOWREX,CNP,LEO"</formula1>
    </dataValidation>
    <dataValidation type="list" showInputMessage="1" showErrorMessage="1" sqref="B41" xr:uid="{6D15CE87-D514-4C0B-81EB-0E4CE7F62C0E}">
      <formula1>"GRADE A,GRADE B,GRADE C,GRADE E"</formula1>
    </dataValidation>
    <dataValidation type="list" showInputMessage="1" showErrorMessage="1" sqref="B44" xr:uid="{08B0867B-4945-4A65-BE3D-5208EFC4295B}">
      <formula1>"PROMINENT,MILTON ROY,MLI,SEKO,FLOWREX,NEWDOSE"</formula1>
    </dataValidation>
    <dataValidation type="list" showInputMessage="1" showErrorMessage="1" sqref="B45" xr:uid="{97CF9C98-806A-40FD-8822-3FC73739DB15}">
      <formula1>"ATLAS COPCO,AERZEN,ROBUSCHI,KAESER,ZGK,EURUS,CHANGHE"</formula1>
    </dataValidation>
    <dataValidation type="list" showInputMessage="1" showErrorMessage="1" sqref="B46" xr:uid="{52BECC89-4D0B-4369-9F9A-553255C79538}">
      <formula1>"BOEEP,FLOWREX"</formula1>
    </dataValidation>
    <dataValidation type="list" showInputMessage="1" showErrorMessage="1" sqref="B49" xr:uid="{E95110B2-E6A7-4E57-AFB6-751FA4B95D57}">
      <formula1>"PENGUIN,CANATURE"</formula1>
    </dataValidation>
    <dataValidation type="list" showInputMessage="1" showErrorMessage="1" sqref="B47:B48 B51:B52" xr:uid="{537E1950-1AC0-4F58-88BF-273D4E49D878}">
      <formula1>"FLOWREX"</formula1>
    </dataValidation>
    <dataValidation type="list" showInputMessage="1" showErrorMessage="1" sqref="B50" xr:uid="{85953944-4004-4CDE-BEBC-505E1555CDB8}">
      <formula1>"TECHASE,BOEEP,FLOWREX"</formula1>
    </dataValidation>
    <dataValidation type="list" showInputMessage="1" showErrorMessage="1" sqref="B53" xr:uid="{7550BC07-BF3B-4F31-B1E3-60BABD90CC24}">
      <formula1>"ABB"</formula1>
    </dataValidation>
    <dataValidation type="list" showInputMessage="1" showErrorMessage="1" sqref="B54" xr:uid="{F0A0AB00-97BB-49CD-9227-DC23E45ABA85}">
      <formula1>"JAGGER,REHAU"</formula1>
    </dataValidation>
    <dataValidation type="list" showInputMessage="1" showErrorMessage="1" sqref="B55" xr:uid="{0503AAA6-CA9D-40A3-8F21-39E4043C5C8D}">
      <formula1>"SIEMENS,ALLEN-BRADLEY,SCHNEIDER,OMRON"</formula1>
    </dataValidation>
    <dataValidation type="list" showInputMessage="1" showErrorMessage="1" sqref="B56" xr:uid="{DEC920D3-5DEC-4C65-A781-E1E80973E12B}">
      <formula1>"SIEMENS,ALLEN-BRADLEY,SCHNEIDER,OMRON,HAIWELL,MCGS"</formula1>
    </dataValidation>
    <dataValidation type="list" showInputMessage="1" showErrorMessage="1" sqref="B57" xr:uid="{A792B851-F0D0-41CA-8C0E-6E7CC343A4CA}">
      <formula1>"DIAC-X,ENDRESS+HAUSER,WIKA,ARMATHERM,EMERSON,YOKOGAWA,VEGA"</formula1>
    </dataValidation>
    <dataValidation type="list" showInputMessage="1" showErrorMessage="1" sqref="B58" xr:uid="{65773699-45FC-42E7-9DA3-133CEF3C1BA2}">
      <formula1>"SUPREME,JJLAP,ETERNA,LOCAL"</formula1>
    </dataValidation>
    <dataValidation type="list" showInputMessage="1" showErrorMessage="1" sqref="B59" xr:uid="{D0BD5687-B728-4D47-8D29-FCF4E690F857}">
      <formula1>"SUPREME,JJLAP,LOCAL"</formula1>
    </dataValidation>
    <dataValidation type="list" showInputMessage="1" showErrorMessage="1" sqref="D45" xr:uid="{D51A701E-7350-4097-BB5C-841E8043FF45}">
      <formula1>"TURBO BLOWER,ROOTS BLOWER,SIDE CHANNEL BLOWER"</formula1>
    </dataValidation>
    <dataValidation type="list" showInputMessage="1" showErrorMessage="1" sqref="D42" xr:uid="{99A5EF61-B540-454C-B71C-2967FB1181D2}">
      <formula1>"VERTICAL MULTISTAGE CENTRIFUGAL PUMP,END SUCTION CENTRIFUGAL PUMP,SUBMERSIBLE PUMP"</formula1>
    </dataValidation>
    <dataValidation type="list" showInputMessage="1" showErrorMessage="1" sqref="D43" xr:uid="{D1457EEC-A832-482F-B74F-3CFCBA2B89B5}">
      <formula1>$I$42:$I$53</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C50"/>
  <sheetViews>
    <sheetView topLeftCell="A4" zoomScale="70" zoomScaleNormal="115" workbookViewId="0">
      <selection activeCell="B14" sqref="B14"/>
    </sheetView>
  </sheetViews>
  <sheetFormatPr defaultRowHeight="14.4"/>
  <cols>
    <col min="1" max="1" width="48.77734375" style="1" customWidth="1"/>
    <col min="2" max="3" width="36.77734375" style="4" customWidth="1"/>
    <col min="15" max="15" width="13.33203125" customWidth="1"/>
    <col min="22" max="22" width="8.77734375" customWidth="1"/>
  </cols>
  <sheetData>
    <row r="1" spans="1:3" ht="15.6" customHeight="1">
      <c r="A1" s="84" t="s">
        <v>67</v>
      </c>
      <c r="B1" s="81"/>
      <c r="C1" s="81"/>
    </row>
    <row r="2" spans="1:3">
      <c r="A2" s="77" t="s">
        <v>68</v>
      </c>
      <c r="B2" s="78"/>
      <c r="C2" s="74"/>
    </row>
    <row r="3" spans="1:3">
      <c r="A3" s="6" t="s">
        <v>69</v>
      </c>
      <c r="B3" s="3"/>
      <c r="C3" s="40" t="s">
        <v>70</v>
      </c>
    </row>
    <row r="4" spans="1:3">
      <c r="A4" s="6" t="s">
        <v>71</v>
      </c>
      <c r="B4" s="3"/>
      <c r="C4" s="20" t="s">
        <v>72</v>
      </c>
    </row>
    <row r="5" spans="1:3">
      <c r="A5" s="6" t="s">
        <v>73</v>
      </c>
      <c r="B5" s="85"/>
      <c r="C5" s="74"/>
    </row>
    <row r="6" spans="1:3">
      <c r="A6" s="6" t="s">
        <v>74</v>
      </c>
      <c r="B6" s="85"/>
      <c r="C6" s="74"/>
    </row>
    <row r="7" spans="1:3">
      <c r="A7" s="6" t="s">
        <v>75</v>
      </c>
      <c r="B7" s="86"/>
      <c r="C7" s="74"/>
    </row>
    <row r="8" spans="1:3">
      <c r="A8" s="6" t="s">
        <v>76</v>
      </c>
      <c r="B8" s="87"/>
      <c r="C8" s="74"/>
    </row>
    <row r="9" spans="1:3">
      <c r="A9" s="6" t="s">
        <v>77</v>
      </c>
      <c r="B9" s="88"/>
      <c r="C9" s="74"/>
    </row>
    <row r="10" spans="1:3">
      <c r="A10" s="6" t="s">
        <v>78</v>
      </c>
      <c r="B10" s="3"/>
      <c r="C10" s="40" t="s">
        <v>70</v>
      </c>
    </row>
    <row r="11" spans="1:3">
      <c r="A11" s="6" t="s">
        <v>79</v>
      </c>
      <c r="B11" s="3"/>
      <c r="C11" s="40" t="s">
        <v>70</v>
      </c>
    </row>
    <row r="12" spans="1:3">
      <c r="A12" s="6" t="s">
        <v>80</v>
      </c>
      <c r="B12" s="3"/>
      <c r="C12" s="40" t="s">
        <v>70</v>
      </c>
    </row>
    <row r="13" spans="1:3">
      <c r="A13" s="6" t="s">
        <v>81</v>
      </c>
      <c r="B13" s="3"/>
      <c r="C13" s="40" t="s">
        <v>70</v>
      </c>
    </row>
    <row r="14" spans="1:3">
      <c r="A14" s="6" t="s">
        <v>82</v>
      </c>
      <c r="B14" s="3"/>
      <c r="C14" s="40" t="s">
        <v>70</v>
      </c>
    </row>
    <row r="15" spans="1:3">
      <c r="A15" s="6" t="s">
        <v>83</v>
      </c>
      <c r="B15" s="3"/>
      <c r="C15" s="40" t="s">
        <v>70</v>
      </c>
    </row>
    <row r="16" spans="1:3">
      <c r="A16" s="6" t="s">
        <v>84</v>
      </c>
      <c r="B16" s="3"/>
      <c r="C16" s="40" t="s">
        <v>70</v>
      </c>
    </row>
    <row r="17" spans="1:3">
      <c r="A17" s="6" t="s">
        <v>85</v>
      </c>
      <c r="B17" s="3"/>
      <c r="C17" s="40" t="s">
        <v>70</v>
      </c>
    </row>
    <row r="18" spans="1:3">
      <c r="A18" s="6" t="s">
        <v>86</v>
      </c>
      <c r="B18" s="3"/>
      <c r="C18" s="49" t="s">
        <v>87</v>
      </c>
    </row>
    <row r="19" spans="1:3">
      <c r="A19" s="6" t="s">
        <v>88</v>
      </c>
      <c r="B19" s="3"/>
      <c r="C19" s="49" t="s">
        <v>89</v>
      </c>
    </row>
    <row r="20" spans="1:3">
      <c r="A20" s="6" t="s">
        <v>272</v>
      </c>
      <c r="B20" s="3"/>
      <c r="C20" s="49" t="s">
        <v>273</v>
      </c>
    </row>
    <row r="21" spans="1:3">
      <c r="A21" s="6" t="s">
        <v>90</v>
      </c>
      <c r="B21" s="86"/>
      <c r="C21" s="74"/>
    </row>
    <row r="22" spans="1:3">
      <c r="A22" s="6" t="s">
        <v>91</v>
      </c>
      <c r="B22" s="8"/>
      <c r="C22" s="49" t="s">
        <v>92</v>
      </c>
    </row>
    <row r="23" spans="1:3">
      <c r="A23" s="77" t="s">
        <v>93</v>
      </c>
      <c r="B23" s="78"/>
      <c r="C23" s="74"/>
    </row>
    <row r="24" spans="1:3">
      <c r="A24" s="6" t="s">
        <v>94</v>
      </c>
      <c r="B24" s="85"/>
      <c r="C24" s="74"/>
    </row>
    <row r="25" spans="1:3">
      <c r="A25" s="6" t="s">
        <v>95</v>
      </c>
      <c r="B25" s="88"/>
      <c r="C25" s="74"/>
    </row>
    <row r="26" spans="1:3">
      <c r="A26" s="6" t="s">
        <v>96</v>
      </c>
      <c r="B26" s="3"/>
      <c r="C26" s="40" t="s">
        <v>70</v>
      </c>
    </row>
    <row r="27" spans="1:3">
      <c r="A27" s="6" t="s">
        <v>97</v>
      </c>
      <c r="B27" s="3"/>
      <c r="C27" s="40" t="s">
        <v>70</v>
      </c>
    </row>
    <row r="28" spans="1:3">
      <c r="A28" s="6" t="s">
        <v>98</v>
      </c>
      <c r="B28" s="3"/>
      <c r="C28" s="40" t="s">
        <v>70</v>
      </c>
    </row>
    <row r="29" spans="1:3">
      <c r="A29" s="6" t="s">
        <v>99</v>
      </c>
      <c r="B29" s="3"/>
      <c r="C29" s="40" t="s">
        <v>70</v>
      </c>
    </row>
    <row r="30" spans="1:3">
      <c r="A30" s="6" t="s">
        <v>100</v>
      </c>
      <c r="B30" s="3"/>
      <c r="C30" s="40" t="s">
        <v>70</v>
      </c>
    </row>
    <row r="31" spans="1:3">
      <c r="A31" s="6" t="s">
        <v>101</v>
      </c>
      <c r="B31" s="3"/>
      <c r="C31" s="40" t="s">
        <v>70</v>
      </c>
    </row>
    <row r="32" spans="1:3">
      <c r="A32" s="6" t="s">
        <v>102</v>
      </c>
      <c r="B32" s="3"/>
      <c r="C32" s="40" t="s">
        <v>70</v>
      </c>
    </row>
    <row r="33" spans="1:3">
      <c r="A33" s="6" t="s">
        <v>103</v>
      </c>
      <c r="B33" s="3"/>
      <c r="C33" s="40" t="s">
        <v>70</v>
      </c>
    </row>
    <row r="34" spans="1:3">
      <c r="A34" s="6" t="s">
        <v>271</v>
      </c>
      <c r="B34" s="3"/>
      <c r="C34" s="40" t="s">
        <v>70</v>
      </c>
    </row>
    <row r="35" spans="1:3">
      <c r="A35" s="6" t="s">
        <v>104</v>
      </c>
      <c r="B35" s="3"/>
      <c r="C35" s="49" t="s">
        <v>87</v>
      </c>
    </row>
    <row r="36" spans="1:3">
      <c r="A36" s="6" t="s">
        <v>105</v>
      </c>
      <c r="B36" s="3"/>
      <c r="C36" s="49" t="s">
        <v>89</v>
      </c>
    </row>
    <row r="37" spans="1:3">
      <c r="A37" s="6" t="s">
        <v>274</v>
      </c>
      <c r="B37" s="3"/>
      <c r="C37" s="49" t="s">
        <v>273</v>
      </c>
    </row>
    <row r="38" spans="1:3">
      <c r="A38" s="6" t="s">
        <v>106</v>
      </c>
      <c r="B38" s="86"/>
      <c r="C38" s="74"/>
    </row>
    <row r="39" spans="1:3">
      <c r="A39" s="77" t="s">
        <v>107</v>
      </c>
      <c r="B39" s="78"/>
      <c r="C39" s="74"/>
    </row>
    <row r="40" spans="1:3">
      <c r="A40" s="6" t="s">
        <v>108</v>
      </c>
      <c r="B40" s="22"/>
      <c r="C40" s="21" t="s">
        <v>109</v>
      </c>
    </row>
    <row r="41" spans="1:3">
      <c r="A41" s="77" t="s">
        <v>110</v>
      </c>
      <c r="B41" s="78"/>
      <c r="C41" s="74"/>
    </row>
    <row r="42" spans="1:3">
      <c r="A42" s="6" t="s">
        <v>111</v>
      </c>
      <c r="B42" s="85"/>
      <c r="C42" s="74"/>
    </row>
    <row r="43" spans="1:3">
      <c r="A43" s="6" t="s">
        <v>112</v>
      </c>
      <c r="B43" s="85"/>
      <c r="C43" s="74"/>
    </row>
    <row r="44" spans="1:3">
      <c r="A44" s="6" t="s">
        <v>113</v>
      </c>
      <c r="B44" s="85"/>
      <c r="C44" s="74"/>
    </row>
    <row r="45" spans="1:3">
      <c r="A45" s="6" t="s">
        <v>114</v>
      </c>
      <c r="B45" s="85"/>
      <c r="C45" s="74"/>
    </row>
    <row r="46" spans="1:3">
      <c r="A46" s="6" t="s">
        <v>115</v>
      </c>
      <c r="B46" s="85"/>
      <c r="C46" s="74"/>
    </row>
    <row r="47" spans="1:3">
      <c r="A47" s="6" t="s">
        <v>116</v>
      </c>
      <c r="B47" s="85"/>
      <c r="C47" s="74"/>
    </row>
    <row r="48" spans="1:3">
      <c r="A48" s="6" t="s">
        <v>117</v>
      </c>
      <c r="B48" s="85"/>
      <c r="C48" s="74"/>
    </row>
    <row r="49" spans="1:3">
      <c r="A49" s="6" t="s">
        <v>118</v>
      </c>
      <c r="B49" s="85"/>
      <c r="C49" s="74"/>
    </row>
    <row r="50" spans="1:3">
      <c r="A50" s="6" t="s">
        <v>119</v>
      </c>
      <c r="B50" s="85"/>
      <c r="C50" s="74"/>
    </row>
  </sheetData>
  <mergeCells count="23">
    <mergeCell ref="A39:C39"/>
    <mergeCell ref="A1:C1"/>
    <mergeCell ref="B5:C5"/>
    <mergeCell ref="B21:C21"/>
    <mergeCell ref="B48:C48"/>
    <mergeCell ref="B44:C44"/>
    <mergeCell ref="B38:C38"/>
    <mergeCell ref="B50:C50"/>
    <mergeCell ref="B7:C7"/>
    <mergeCell ref="B49:C49"/>
    <mergeCell ref="A2:C2"/>
    <mergeCell ref="B46:C46"/>
    <mergeCell ref="B42:C42"/>
    <mergeCell ref="B45:C45"/>
    <mergeCell ref="A23:C23"/>
    <mergeCell ref="B24:C24"/>
    <mergeCell ref="B8:C8"/>
    <mergeCell ref="A41:C41"/>
    <mergeCell ref="B47:C47"/>
    <mergeCell ref="B43:C43"/>
    <mergeCell ref="B9:C9"/>
    <mergeCell ref="B6:C6"/>
    <mergeCell ref="B25:C25"/>
  </mergeCells>
  <dataValidations count="6">
    <dataValidation type="list" showInputMessage="1" showErrorMessage="1" sqref="B40" xr:uid="{00000000-0002-0000-0200-000000000000}">
      <formula1>"75%-85%,60%-75%,40%-50%,&lt;40%"</formula1>
    </dataValidation>
    <dataValidation type="list" showInputMessage="1" showErrorMessage="1" sqref="B24" xr:uid="{00000000-0002-0000-0200-000001000000}">
      <formula1>"DISCHARGE ONLY,REUSE : G-3,REUSE : G-2,REUSE : G-1,REUSE : G-0"</formula1>
    </dataValidation>
    <dataValidation type="list" showInputMessage="1" showErrorMessage="1" sqref="B6" xr:uid="{00000000-0002-0000-0200-000002000000}">
      <formula1>"RICH FOG&amp;TSS,RICH SUGAR LOW FOG&amp;TSS,NON BGD ORGANIC,NON ORGANIC,DOMESTIC WASTE"</formula1>
    </dataValidation>
    <dataValidation type="list" showInputMessage="1" showErrorMessage="1" sqref="B5" xr:uid="{00000000-0002-0000-0200-000003000000}">
      <formula1>"MESSOPHILIC,TERMOPHILIC"</formula1>
    </dataValidation>
    <dataValidation type="list" showInputMessage="1" showErrorMessage="1" sqref="B8" xr:uid="{00000000-0002-0000-0200-000004000000}">
      <formula1>"YES,NO"</formula1>
    </dataValidation>
    <dataValidation type="list" showInputMessage="1" showErrorMessage="1" sqref="B42:C50" xr:uid="{00000000-0002-0000-0200-000005000000}">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topLeftCell="A62" zoomScale="66" workbookViewId="0">
      <selection activeCell="Q70" sqref="Q70"/>
    </sheetView>
  </sheetViews>
  <sheetFormatPr defaultRowHeight="14.4"/>
  <cols>
    <col min="1" max="1" width="50.77734375" customWidth="1"/>
    <col min="2" max="4" width="40.77734375" customWidth="1"/>
    <col min="5" max="5" width="24" customWidth="1"/>
  </cols>
  <sheetData>
    <row r="1" spans="1:4">
      <c r="A1" s="33" t="s">
        <v>120</v>
      </c>
      <c r="B1" s="33"/>
    </row>
    <row r="2" spans="1:4">
      <c r="A2" s="38" t="s">
        <v>121</v>
      </c>
      <c r="B2" s="44" t="s">
        <v>122</v>
      </c>
      <c r="C2" s="44"/>
    </row>
    <row r="3" spans="1:4">
      <c r="A3" s="28" t="s">
        <v>123</v>
      </c>
      <c r="B3" s="28" t="s">
        <v>124</v>
      </c>
      <c r="C3" s="28" t="s">
        <v>125</v>
      </c>
      <c r="D3" s="28" t="s">
        <v>126</v>
      </c>
    </row>
    <row r="4" spans="1:4">
      <c r="A4" s="29" t="s">
        <v>127</v>
      </c>
      <c r="B4" s="29"/>
      <c r="C4" s="29"/>
      <c r="D4" s="28"/>
    </row>
    <row r="5" spans="1:4">
      <c r="A5" s="31" t="s">
        <v>128</v>
      </c>
      <c r="B5" s="51" t="s">
        <v>129</v>
      </c>
      <c r="C5" s="51"/>
      <c r="D5" s="30"/>
    </row>
    <row r="6" spans="1:4" ht="28.8" customHeight="1">
      <c r="A6" s="31" t="s">
        <v>130</v>
      </c>
      <c r="B6" s="51" t="s">
        <v>129</v>
      </c>
      <c r="C6" s="51"/>
      <c r="D6" s="30"/>
    </row>
    <row r="7" spans="1:4" ht="28.8" customHeight="1">
      <c r="A7" s="31" t="str">
        <f>"ft_To obtain license to operate " &amp; 'DIP_Project Information'!B3 &amp; " such as SLF (Sertifikat Laik Fungsi)"</f>
        <v>ft_To obtain license to operate  such as SLF (Sertifikat Laik Fungsi)</v>
      </c>
      <c r="B7" s="51" t="s">
        <v>129</v>
      </c>
      <c r="C7" s="51"/>
      <c r="D7" s="30"/>
    </row>
    <row r="8" spans="1:4" ht="43.2" customHeight="1">
      <c r="A8" s="31" t="s">
        <v>131</v>
      </c>
      <c r="B8" s="51" t="s">
        <v>129</v>
      </c>
      <c r="C8" s="51"/>
      <c r="D8" s="30"/>
    </row>
    <row r="9" spans="1:4" ht="28.8" customHeight="1">
      <c r="A9" s="31" t="s">
        <v>132</v>
      </c>
      <c r="B9" s="51" t="s">
        <v>129</v>
      </c>
      <c r="C9" s="51"/>
      <c r="D9" s="30"/>
    </row>
    <row r="10" spans="1:4">
      <c r="A10" s="29" t="str">
        <f>"ftg_Civil and Structural Works – " &amp; 'DIP_Project Information'!B3 &amp; " System"</f>
        <v>ftg_Civil and Structural Works –  System</v>
      </c>
      <c r="B10" s="29"/>
      <c r="C10" s="29"/>
      <c r="D10" s="28"/>
    </row>
    <row r="11" spans="1:4" ht="28.8" customHeight="1">
      <c r="A11" s="31" t="s">
        <v>133</v>
      </c>
      <c r="B11" s="51" t="s">
        <v>129</v>
      </c>
      <c r="C11" s="51"/>
      <c r="D11" s="30"/>
    </row>
    <row r="12" spans="1:4" ht="28.8" customHeight="1">
      <c r="A12" s="31" t="s">
        <v>134</v>
      </c>
      <c r="B12" s="51" t="s">
        <v>129</v>
      </c>
      <c r="C12" s="51"/>
      <c r="D12" s="30"/>
    </row>
    <row r="13" spans="1:4">
      <c r="A13" s="31" t="s">
        <v>135</v>
      </c>
      <c r="B13" s="51" t="s">
        <v>129</v>
      </c>
      <c r="C13" s="51"/>
      <c r="D13" s="30"/>
    </row>
    <row r="14" spans="1:4">
      <c r="A14" s="31" t="s">
        <v>136</v>
      </c>
      <c r="B14" s="51"/>
      <c r="C14" s="51" t="s">
        <v>129</v>
      </c>
      <c r="D14" s="30"/>
    </row>
    <row r="15" spans="1:4">
      <c r="A15" s="31" t="s">
        <v>137</v>
      </c>
      <c r="B15" s="51" t="s">
        <v>129</v>
      </c>
      <c r="C15" s="51"/>
      <c r="D15" s="30"/>
    </row>
    <row r="16" spans="1:4" ht="28.8" customHeight="1">
      <c r="A16" s="31" t="s">
        <v>138</v>
      </c>
      <c r="B16" s="51"/>
      <c r="C16" s="51" t="s">
        <v>129</v>
      </c>
      <c r="D16" s="30"/>
    </row>
    <row r="17" spans="1:4" ht="28.8" customHeight="1">
      <c r="A17" s="31" t="str">
        <f>"ft_Design and drawing for " &amp; 'DIP_Project Information'!B3 &amp; " concrete tank, pump/blower room, control room, chemical room "</f>
        <v xml:space="preserve">ft_Design and drawing for  concrete tank, pump/blower room, control room, chemical room </v>
      </c>
      <c r="B17" s="51"/>
      <c r="C17" s="51" t="s">
        <v>129</v>
      </c>
      <c r="D17" s="30"/>
    </row>
    <row r="18" spans="1:4" ht="28.8" customHeight="1">
      <c r="A18" s="31" t="str">
        <f>"ft_Foundation for " &amp; 'DIP_Project Information'!B3 &amp; " containerized tank, pump/blower room, control room, chemical room"</f>
        <v>ft_Foundation for  containerized tank, pump/blower room, control room, chemical room</v>
      </c>
      <c r="B18" s="51"/>
      <c r="C18" s="51" t="s">
        <v>129</v>
      </c>
      <c r="D18" s="30"/>
    </row>
    <row r="19" spans="1:4" ht="28.8" customHeight="1">
      <c r="A19" s="31" t="s">
        <v>139</v>
      </c>
      <c r="B19" s="51"/>
      <c r="C19" s="51" t="s">
        <v>129</v>
      </c>
      <c r="D19" s="30"/>
    </row>
    <row r="20" spans="1:4">
      <c r="A20" s="45" t="s">
        <v>140</v>
      </c>
      <c r="B20" s="46"/>
      <c r="C20" s="46"/>
      <c r="D20" s="50"/>
    </row>
    <row r="21" spans="1:4">
      <c r="A21" s="29" t="str">
        <f>"ftg_Mechanical and Piping – "&amp;'DIP_Project Information'!B3&amp; " System"</f>
        <v>ftg_Mechanical and Piping –  System</v>
      </c>
      <c r="B21" s="28"/>
      <c r="C21" s="28"/>
      <c r="D21" s="28"/>
    </row>
    <row r="22" spans="1:4" ht="28.8" customHeight="1">
      <c r="A22" s="31" t="str">
        <f>"ft_Supply and installation of all mechanical material for " &amp; 'DIP_Project Information'!B3 &amp; " system"</f>
        <v>ft_Supply and installation of all mechanical material for  system</v>
      </c>
      <c r="B22" s="51"/>
      <c r="C22" s="51" t="s">
        <v>129</v>
      </c>
      <c r="D22" s="30"/>
    </row>
    <row r="23" spans="1:4">
      <c r="A23" s="31" t="str">
        <f>"ft_Design, testing and commissioning of "&amp;'DIP_Project Information'!B3&amp;"  system"</f>
        <v>ft_Design, testing and commissioning of   system</v>
      </c>
      <c r="B23" s="51"/>
      <c r="C23" s="51" t="s">
        <v>129</v>
      </c>
      <c r="D23" s="30"/>
    </row>
    <row r="24" spans="1:4">
      <c r="A24" s="31" t="s">
        <v>141</v>
      </c>
      <c r="B24" s="51" t="s">
        <v>129</v>
      </c>
      <c r="C24" s="51"/>
      <c r="D24" s="30"/>
    </row>
    <row r="25" spans="1:4">
      <c r="A25" s="31" t="str">
        <f>"ft_Inlet wastewater transfer piping to " &amp; 'DIP_Project Information'!B3 &amp; " System"</f>
        <v>ft_Inlet wastewater transfer piping to  System</v>
      </c>
      <c r="B25" s="51" t="s">
        <v>129</v>
      </c>
      <c r="C25" s="51"/>
      <c r="D25" s="30"/>
    </row>
    <row r="26" spans="1:4">
      <c r="A26" s="31" t="str">
        <f>"ft_Piping &amp; final system for effluent "&amp;'DIP_Project Information'!B3&amp;" to discharge"</f>
        <v>ft_Piping &amp; final system for effluent  to discharge</v>
      </c>
      <c r="B26" s="51" t="s">
        <v>129</v>
      </c>
      <c r="C26" s="51"/>
      <c r="D26" s="30"/>
    </row>
    <row r="27" spans="1:4">
      <c r="A27" s="31" t="s">
        <v>142</v>
      </c>
      <c r="B27" s="51"/>
      <c r="C27" s="51" t="s">
        <v>129</v>
      </c>
      <c r="D27" s="30"/>
    </row>
    <row r="28" spans="1:4">
      <c r="A28" s="31" t="s">
        <v>143</v>
      </c>
      <c r="B28" s="51"/>
      <c r="C28" s="51" t="s">
        <v>129</v>
      </c>
      <c r="D28" s="30"/>
    </row>
    <row r="29" spans="1:4" ht="28.8" customHeight="1">
      <c r="A29" s="31" t="s">
        <v>144</v>
      </c>
      <c r="B29" s="51" t="s">
        <v>129</v>
      </c>
      <c r="C29" s="51"/>
      <c r="D29" s="30"/>
    </row>
    <row r="30" spans="1:4">
      <c r="A30" s="31" t="s">
        <v>137</v>
      </c>
      <c r="B30" s="51" t="s">
        <v>129</v>
      </c>
      <c r="C30" s="51"/>
      <c r="D30" s="30"/>
    </row>
    <row r="31" spans="1:4">
      <c r="A31" s="29" t="s">
        <v>145</v>
      </c>
      <c r="B31" s="28"/>
      <c r="C31" s="28"/>
      <c r="D31" s="28"/>
    </row>
    <row r="32" spans="1:4">
      <c r="A32" s="31" t="s">
        <v>146</v>
      </c>
      <c r="B32" s="51"/>
      <c r="C32" s="51" t="s">
        <v>129</v>
      </c>
      <c r="D32" s="30"/>
    </row>
    <row r="33" spans="1:4" ht="28.8" customHeight="1">
      <c r="A33" s="31" t="s">
        <v>147</v>
      </c>
      <c r="B33" s="51"/>
      <c r="C33" s="51" t="s">
        <v>129</v>
      </c>
      <c r="D33" s="30"/>
    </row>
    <row r="34" spans="1:4">
      <c r="A34" s="31" t="s">
        <v>148</v>
      </c>
      <c r="B34" s="51"/>
      <c r="C34" s="51" t="s">
        <v>129</v>
      </c>
      <c r="D34" s="30"/>
    </row>
    <row r="35" spans="1:4">
      <c r="A35" s="31" t="s">
        <v>149</v>
      </c>
      <c r="B35" s="51" t="s">
        <v>129</v>
      </c>
      <c r="C35" s="51"/>
      <c r="D35" s="30"/>
    </row>
    <row r="36" spans="1:4">
      <c r="A36" s="31" t="s">
        <v>150</v>
      </c>
      <c r="B36" s="51"/>
      <c r="C36" s="51" t="s">
        <v>129</v>
      </c>
      <c r="D36" s="30"/>
    </row>
    <row r="37" spans="1:4" ht="28.8" customHeight="1">
      <c r="A37" s="31" t="s">
        <v>151</v>
      </c>
      <c r="B37" s="51"/>
      <c r="C37" s="51" t="s">
        <v>129</v>
      </c>
      <c r="D37" s="30"/>
    </row>
    <row r="38" spans="1:4" ht="28.8" customHeight="1">
      <c r="A38" s="31" t="s">
        <v>152</v>
      </c>
      <c r="B38" s="51"/>
      <c r="C38" s="51" t="s">
        <v>129</v>
      </c>
      <c r="D38" s="30"/>
    </row>
    <row r="39" spans="1:4">
      <c r="A39" s="29" t="s">
        <v>153</v>
      </c>
      <c r="B39" s="28"/>
      <c r="C39" s="28"/>
      <c r="D39" s="28"/>
    </row>
    <row r="40" spans="1:4">
      <c r="A40" s="31" t="s">
        <v>154</v>
      </c>
      <c r="B40" s="51"/>
      <c r="C40" s="51" t="s">
        <v>129</v>
      </c>
      <c r="D40" s="30"/>
    </row>
    <row r="41" spans="1:4">
      <c r="A41" s="29" t="s">
        <v>155</v>
      </c>
      <c r="B41" s="28"/>
      <c r="C41" s="28"/>
      <c r="D41" s="28"/>
    </row>
    <row r="42" spans="1:4" ht="43.2" customHeight="1">
      <c r="A42" s="31" t="s">
        <v>156</v>
      </c>
      <c r="B42" s="51"/>
      <c r="C42" s="51" t="s">
        <v>129</v>
      </c>
      <c r="D42" s="32" t="s">
        <v>157</v>
      </c>
    </row>
    <row r="43" spans="1:4">
      <c r="A43" s="31" t="s">
        <v>158</v>
      </c>
      <c r="B43" s="51" t="s">
        <v>129</v>
      </c>
      <c r="C43" s="51"/>
      <c r="D43" s="30"/>
    </row>
    <row r="44" spans="1:4">
      <c r="A44" s="31" t="s">
        <v>159</v>
      </c>
      <c r="B44" s="51"/>
      <c r="C44" s="51" t="s">
        <v>129</v>
      </c>
      <c r="D44" s="30"/>
    </row>
    <row r="45" spans="1:4">
      <c r="A45" s="31" t="s">
        <v>160</v>
      </c>
      <c r="B45" s="51" t="s">
        <v>129</v>
      </c>
      <c r="C45" s="51"/>
      <c r="D45" s="30"/>
    </row>
    <row r="46" spans="1:4" ht="43.2" customHeight="1">
      <c r="A46" s="31" t="str">
        <f>"ft_Analyze the parameters (for " &amp; 'DIP_Project Information'!B3 &amp; " system) as per regulation during the commissioning by the internal laboratory (the contractor)"</f>
        <v>ft_Analyze the parameters (for  system) as per regulation during the commissioning by the internal laboratory (the contractor)</v>
      </c>
      <c r="B46" s="51"/>
      <c r="C46" s="51" t="s">
        <v>129</v>
      </c>
      <c r="D46" s="30"/>
    </row>
    <row r="47" spans="1:4" ht="28.8" customHeight="1">
      <c r="A47" s="31" t="str">
        <f>"ft_Analyze the parameters (for " &amp; 'DIP_Project Information'!B3 &amp; " system) as per regulation at the end of the commissioning by the external laboratory"</f>
        <v>ft_Analyze the parameters (for  system) as per regulation at the end of the commissioning by the external laboratory</v>
      </c>
      <c r="B47" s="51" t="s">
        <v>129</v>
      </c>
      <c r="C47" s="51"/>
      <c r="D47" s="30"/>
    </row>
    <row r="48" spans="1:4">
      <c r="A48" s="29" t="s">
        <v>161</v>
      </c>
      <c r="B48" s="28"/>
      <c r="C48" s="28"/>
      <c r="D48" s="28"/>
    </row>
    <row r="49" spans="1:5">
      <c r="A49" s="31" t="s">
        <v>162</v>
      </c>
      <c r="B49" s="51"/>
      <c r="C49" s="51" t="s">
        <v>129</v>
      </c>
      <c r="D49" s="30"/>
    </row>
    <row r="50" spans="1:5">
      <c r="A50" s="31" t="s">
        <v>163</v>
      </c>
      <c r="B50" s="51"/>
      <c r="C50" s="51" t="s">
        <v>129</v>
      </c>
      <c r="D50" s="30"/>
    </row>
    <row r="51" spans="1:5">
      <c r="A51" s="31" t="s">
        <v>164</v>
      </c>
      <c r="B51" s="51"/>
      <c r="C51" s="51" t="s">
        <v>129</v>
      </c>
      <c r="D51" s="30"/>
    </row>
    <row r="52" spans="1:5">
      <c r="A52" s="31" t="s">
        <v>165</v>
      </c>
      <c r="B52" s="51"/>
      <c r="C52" s="51" t="s">
        <v>129</v>
      </c>
      <c r="D52" s="30"/>
    </row>
    <row r="53" spans="1:5">
      <c r="A53" s="29" t="s">
        <v>166</v>
      </c>
      <c r="B53" s="28"/>
      <c r="C53" s="28"/>
      <c r="D53" s="28"/>
    </row>
    <row r="54" spans="1:5">
      <c r="A54" s="31" t="s">
        <v>167</v>
      </c>
      <c r="B54" s="51"/>
      <c r="C54" s="51" t="s">
        <v>129</v>
      </c>
      <c r="D54" s="30"/>
    </row>
    <row r="55" spans="1:5">
      <c r="A55" s="31" t="s">
        <v>163</v>
      </c>
      <c r="B55" s="51"/>
      <c r="C55" s="51" t="s">
        <v>129</v>
      </c>
      <c r="D55" s="30"/>
    </row>
    <row r="56" spans="1:5">
      <c r="A56" s="31" t="s">
        <v>168</v>
      </c>
      <c r="B56" s="51"/>
      <c r="C56" s="51" t="s">
        <v>129</v>
      </c>
      <c r="D56" s="30"/>
    </row>
    <row r="57" spans="1:5">
      <c r="A57" s="31" t="s">
        <v>169</v>
      </c>
      <c r="B57" s="51"/>
      <c r="C57" s="51" t="s">
        <v>129</v>
      </c>
      <c r="D57" s="30"/>
    </row>
    <row r="58" spans="1:5">
      <c r="A58" s="31" t="s">
        <v>170</v>
      </c>
      <c r="B58" s="51"/>
      <c r="C58" s="51" t="s">
        <v>129</v>
      </c>
      <c r="D58" s="30"/>
    </row>
    <row r="59" spans="1:5">
      <c r="A59" s="31" t="s">
        <v>171</v>
      </c>
      <c r="B59" s="51"/>
      <c r="C59" s="51" t="s">
        <v>129</v>
      </c>
      <c r="D59" s="30"/>
    </row>
    <row r="60" spans="1:5">
      <c r="A60" s="31" t="s">
        <v>172</v>
      </c>
      <c r="B60" s="51"/>
      <c r="C60" s="51" t="s">
        <v>129</v>
      </c>
      <c r="D60" s="30"/>
    </row>
    <row r="61" spans="1:5">
      <c r="A61" s="31" t="s">
        <v>173</v>
      </c>
      <c r="B61" s="51"/>
      <c r="C61" s="51" t="s">
        <v>129</v>
      </c>
      <c r="D61" s="30" t="s">
        <v>174</v>
      </c>
    </row>
    <row r="62" spans="1:5" ht="14.4" customHeight="1">
      <c r="A62" s="43" t="s">
        <v>175</v>
      </c>
      <c r="B62" s="43"/>
      <c r="C62" s="43"/>
      <c r="D62" s="43"/>
    </row>
    <row r="63" spans="1:5">
      <c r="A63" s="39"/>
      <c r="B63" s="39"/>
      <c r="C63" s="39"/>
      <c r="D63" s="39"/>
      <c r="E63" s="39"/>
    </row>
    <row r="67" spans="1:12">
      <c r="A67" s="47" t="s">
        <v>176</v>
      </c>
      <c r="B67" s="47"/>
      <c r="C67" s="47"/>
    </row>
    <row r="68" spans="1:12">
      <c r="A68" s="36" t="s">
        <v>177</v>
      </c>
      <c r="B68" s="102" t="str">
        <f>"td_Cost And Freight (CFR) " &amp; 'DIP_Customer Information'!B10 &amp; ", " &amp; 'DIP_Customer Information'!B9 &amp; ", " &amp; 'DIP_Customer Information'!B8</f>
        <v xml:space="preserve">td_Cost And Freight (CFR) , , </v>
      </c>
      <c r="C68" s="74"/>
      <c r="D68" s="38" t="s">
        <v>178</v>
      </c>
      <c r="E68" s="37"/>
      <c r="F68" s="37"/>
      <c r="G68" s="37"/>
      <c r="H68" s="37"/>
      <c r="I68" s="37"/>
    </row>
    <row r="69" spans="1:12" ht="34.200000000000003" customHeight="1">
      <c r="A69" s="94" t="s">
        <v>179</v>
      </c>
      <c r="B69" s="100" t="s">
        <v>180</v>
      </c>
      <c r="C69" s="74"/>
      <c r="D69" s="37" t="s">
        <v>181</v>
      </c>
      <c r="E69" s="37"/>
      <c r="F69" s="37"/>
      <c r="G69" s="37"/>
      <c r="H69" s="37"/>
      <c r="I69" s="37"/>
    </row>
    <row r="70" spans="1:12" ht="30" customHeight="1">
      <c r="A70" s="95"/>
      <c r="B70" s="91" t="s">
        <v>182</v>
      </c>
      <c r="C70" s="74"/>
      <c r="D70" s="37" t="s">
        <v>183</v>
      </c>
      <c r="E70" s="37"/>
      <c r="F70" s="37"/>
      <c r="G70" s="37"/>
      <c r="H70" s="37"/>
      <c r="I70" s="37"/>
    </row>
    <row r="71" spans="1:12" ht="14.4" customHeight="1">
      <c r="A71" s="95"/>
      <c r="B71" s="91" t="s">
        <v>184</v>
      </c>
      <c r="C71" s="74"/>
      <c r="D71" s="37" t="s">
        <v>185</v>
      </c>
      <c r="E71" s="37"/>
      <c r="F71" s="37"/>
      <c r="G71" s="37"/>
      <c r="H71" s="37"/>
      <c r="I71" s="37"/>
    </row>
    <row r="72" spans="1:12" ht="14.4" customHeight="1">
      <c r="A72" s="96"/>
      <c r="B72" s="91" t="s">
        <v>186</v>
      </c>
      <c r="C72" s="74"/>
      <c r="D72" s="37" t="s">
        <v>187</v>
      </c>
      <c r="E72" s="37"/>
      <c r="F72" s="37"/>
      <c r="G72" s="37"/>
      <c r="H72" s="37"/>
      <c r="I72" s="37"/>
    </row>
    <row r="73" spans="1:12" ht="81.599999999999994" customHeight="1">
      <c r="A73" s="36" t="s">
        <v>188</v>
      </c>
      <c r="B73" s="99" t="str">
        <f>J73&amp;K73&amp;L73</f>
        <v>td_All invoices are due and payable at the specified payment date or [invalid payment term]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v>
      </c>
      <c r="C73" s="74"/>
      <c r="D73" s="38" t="s">
        <v>189</v>
      </c>
      <c r="E73" s="37"/>
      <c r="F73" s="37"/>
      <c r="G73" s="37"/>
      <c r="H73" s="37"/>
      <c r="I73" s="37" t="s">
        <v>190</v>
      </c>
      <c r="J73" s="48" t="s">
        <v>191</v>
      </c>
      <c r="K73" s="48" t="str">
        <f>IF('DIP_Project Information'!D23="14 Days","fourteen (14) days",IF('DIP_Project Information'!D23="30 Days","thirty (30) days",IF('DIP_Project Information'!D23="45 Days","forty-five (45) days","[invalid payment term]")))</f>
        <v>[invalid payment term]</v>
      </c>
      <c r="L73" s="48" t="s">
        <v>357</v>
      </c>
    </row>
    <row r="74" spans="1:12" ht="14.4" customHeight="1">
      <c r="A74" s="36" t="s">
        <v>192</v>
      </c>
      <c r="B74" s="92" t="s">
        <v>193</v>
      </c>
      <c r="C74" s="74"/>
    </row>
    <row r="75" spans="1:12" ht="14.4" customHeight="1">
      <c r="A75" s="36" t="s">
        <v>194</v>
      </c>
      <c r="B75" s="92" t="s">
        <v>195</v>
      </c>
      <c r="C75" s="74"/>
    </row>
    <row r="76" spans="1:12" ht="28.2" customHeight="1">
      <c r="A76" s="97" t="s">
        <v>196</v>
      </c>
      <c r="B76" s="89" t="s">
        <v>197</v>
      </c>
      <c r="C76" s="74"/>
    </row>
    <row r="77" spans="1:12" ht="14.4" customHeight="1">
      <c r="A77" s="95"/>
      <c r="B77" s="93" t="s">
        <v>198</v>
      </c>
      <c r="C77" s="74"/>
    </row>
    <row r="78" spans="1:12">
      <c r="A78" s="95"/>
      <c r="B78" s="93" t="s">
        <v>199</v>
      </c>
      <c r="C78" s="74"/>
    </row>
    <row r="79" spans="1:12" ht="14.4" customHeight="1">
      <c r="A79" s="95"/>
      <c r="B79" s="93" t="s">
        <v>200</v>
      </c>
      <c r="C79" s="74"/>
    </row>
    <row r="80" spans="1:12" ht="14.4" customHeight="1">
      <c r="A80" s="95"/>
      <c r="B80" s="93" t="s">
        <v>201</v>
      </c>
      <c r="C80" s="74"/>
    </row>
    <row r="81" spans="1:3" ht="14.4" customHeight="1">
      <c r="A81" s="95"/>
      <c r="B81" s="89" t="s">
        <v>202</v>
      </c>
      <c r="C81" s="74"/>
    </row>
    <row r="82" spans="1:3" ht="41.4" customHeight="1">
      <c r="A82" s="95"/>
      <c r="B82" s="98" t="s">
        <v>203</v>
      </c>
      <c r="C82" s="74"/>
    </row>
    <row r="83" spans="1:3" ht="14.4" customHeight="1">
      <c r="A83" s="95"/>
      <c r="B83" s="89" t="s">
        <v>204</v>
      </c>
      <c r="C83" s="74"/>
    </row>
    <row r="84" spans="1:3" ht="14.4" customHeight="1">
      <c r="A84" s="95"/>
      <c r="B84" s="93" t="s">
        <v>205</v>
      </c>
      <c r="C84" s="74"/>
    </row>
    <row r="85" spans="1:3">
      <c r="A85" s="95"/>
      <c r="B85" s="93" t="s">
        <v>206</v>
      </c>
      <c r="C85" s="74"/>
    </row>
    <row r="86" spans="1:3" ht="33.6" customHeight="1">
      <c r="A86" s="95"/>
      <c r="B86" s="93" t="s">
        <v>207</v>
      </c>
      <c r="C86" s="74"/>
    </row>
    <row r="87" spans="1:3" ht="31.2" customHeight="1">
      <c r="A87" s="95"/>
      <c r="B87" s="93" t="s">
        <v>208</v>
      </c>
      <c r="C87" s="74"/>
    </row>
    <row r="88" spans="1:3" ht="48.6" customHeight="1">
      <c r="A88" s="95"/>
      <c r="B88" s="89" t="s">
        <v>209</v>
      </c>
      <c r="C88" s="74"/>
    </row>
    <row r="89" spans="1:3">
      <c r="A89" s="96"/>
      <c r="B89" s="89" t="s">
        <v>210</v>
      </c>
      <c r="C89" s="74"/>
    </row>
    <row r="90" spans="1:3" ht="30.6" customHeight="1">
      <c r="A90" s="97" t="s">
        <v>211</v>
      </c>
      <c r="B90" s="89" t="s">
        <v>212</v>
      </c>
      <c r="C90" s="74"/>
    </row>
    <row r="91" spans="1:3">
      <c r="A91" s="96"/>
      <c r="B91" s="89" t="s">
        <v>213</v>
      </c>
      <c r="C91" s="74"/>
    </row>
    <row r="92" spans="1:3" ht="55.2" customHeight="1">
      <c r="A92" s="101" t="s">
        <v>214</v>
      </c>
      <c r="B92" s="92" t="s">
        <v>215</v>
      </c>
      <c r="C92" s="74"/>
    </row>
    <row r="93" spans="1:3" ht="28.8" customHeight="1">
      <c r="A93" s="95"/>
      <c r="B93" s="34" t="s">
        <v>216</v>
      </c>
      <c r="C93" s="34" t="s">
        <v>217</v>
      </c>
    </row>
    <row r="94" spans="1:3">
      <c r="A94" s="95"/>
      <c r="B94" s="34" t="s">
        <v>218</v>
      </c>
      <c r="C94" s="35" t="s">
        <v>219</v>
      </c>
    </row>
    <row r="95" spans="1:3">
      <c r="A95" s="95"/>
      <c r="B95" s="34" t="s">
        <v>220</v>
      </c>
      <c r="C95" s="35" t="s">
        <v>221</v>
      </c>
    </row>
    <row r="96" spans="1:3">
      <c r="A96" s="95"/>
      <c r="B96" s="34" t="s">
        <v>222</v>
      </c>
      <c r="C96" s="35" t="s">
        <v>223</v>
      </c>
    </row>
    <row r="97" spans="1:3">
      <c r="A97" s="95"/>
      <c r="B97" s="34" t="s">
        <v>224</v>
      </c>
      <c r="C97" s="35" t="s">
        <v>225</v>
      </c>
    </row>
    <row r="98" spans="1:3">
      <c r="A98" s="96"/>
      <c r="B98" s="34" t="s">
        <v>226</v>
      </c>
      <c r="C98" s="35" t="s">
        <v>227</v>
      </c>
    </row>
    <row r="99" spans="1:3">
      <c r="A99" s="36" t="s">
        <v>228</v>
      </c>
      <c r="B99" s="92" t="s">
        <v>229</v>
      </c>
      <c r="C99" s="74"/>
    </row>
    <row r="100" spans="1:3" ht="30" customHeight="1">
      <c r="A100" s="36" t="s">
        <v>230</v>
      </c>
      <c r="B100" s="90" t="s">
        <v>231</v>
      </c>
      <c r="C100" s="74"/>
    </row>
    <row r="101" spans="1:3">
      <c r="A101" s="36" t="s">
        <v>232</v>
      </c>
      <c r="B101" s="92" t="s">
        <v>233</v>
      </c>
      <c r="C101" s="74"/>
    </row>
    <row r="102" spans="1:3">
      <c r="A102" s="36" t="s">
        <v>234</v>
      </c>
      <c r="B102" s="92" t="s">
        <v>235</v>
      </c>
      <c r="C102" s="74"/>
    </row>
  </sheetData>
  <mergeCells count="33">
    <mergeCell ref="B68:C68"/>
    <mergeCell ref="B80:C80"/>
    <mergeCell ref="B76:C76"/>
    <mergeCell ref="B89:C89"/>
    <mergeCell ref="B85:C85"/>
    <mergeCell ref="B79:C79"/>
    <mergeCell ref="B75:C75"/>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91:C91"/>
    <mergeCell ref="B100:C100"/>
    <mergeCell ref="B72:C72"/>
    <mergeCell ref="B90:C90"/>
    <mergeCell ref="B81:C81"/>
    <mergeCell ref="B99:C99"/>
    <mergeCell ref="B84:C84"/>
    <mergeCell ref="B83:C83"/>
    <mergeCell ref="B74:C74"/>
    <mergeCell ref="B92:C92"/>
  </mergeCell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AD76A-B5C9-4A8B-B955-E4D223127E27}">
  <dimension ref="A1:E10"/>
  <sheetViews>
    <sheetView zoomScale="98" workbookViewId="0">
      <selection activeCell="C12" sqref="C12"/>
    </sheetView>
  </sheetViews>
  <sheetFormatPr defaultRowHeight="14.4"/>
  <cols>
    <col min="1" max="1" width="5.6640625" bestFit="1" customWidth="1"/>
    <col min="2" max="2" width="30.33203125" customWidth="1"/>
    <col min="3" max="3" width="31.21875" customWidth="1"/>
    <col min="4" max="4" width="29.77734375" customWidth="1"/>
    <col min="5" max="5" width="20" customWidth="1"/>
  </cols>
  <sheetData>
    <row r="1" spans="1:5" ht="15" thickBot="1">
      <c r="A1" s="57" t="s">
        <v>328</v>
      </c>
      <c r="B1" s="57" t="s">
        <v>329</v>
      </c>
      <c r="C1" s="57" t="s">
        <v>330</v>
      </c>
      <c r="D1" s="57" t="s">
        <v>331</v>
      </c>
      <c r="E1" s="57" t="s">
        <v>332</v>
      </c>
    </row>
    <row r="2" spans="1:5" ht="15" thickBot="1">
      <c r="A2" s="61" t="s">
        <v>347</v>
      </c>
      <c r="B2" s="58" t="s">
        <v>333</v>
      </c>
      <c r="C2" s="58" t="s">
        <v>334</v>
      </c>
      <c r="D2" s="59" t="s">
        <v>335</v>
      </c>
      <c r="E2" s="58" t="s">
        <v>336</v>
      </c>
    </row>
    <row r="3" spans="1:5" ht="15" thickBot="1">
      <c r="A3" s="61" t="s">
        <v>348</v>
      </c>
      <c r="B3" s="58" t="s">
        <v>337</v>
      </c>
      <c r="C3" s="58" t="s">
        <v>334</v>
      </c>
      <c r="D3" s="59" t="s">
        <v>338</v>
      </c>
      <c r="E3" s="58" t="s">
        <v>339</v>
      </c>
    </row>
    <row r="4" spans="1:5" ht="15" thickBot="1">
      <c r="A4" s="61" t="s">
        <v>349</v>
      </c>
      <c r="B4" s="58" t="s">
        <v>340</v>
      </c>
      <c r="C4" s="58" t="s">
        <v>341</v>
      </c>
      <c r="D4" s="59" t="s">
        <v>342</v>
      </c>
      <c r="E4" s="58" t="s">
        <v>343</v>
      </c>
    </row>
    <row r="5" spans="1:5" ht="15" thickBot="1">
      <c r="A5" s="61" t="s">
        <v>350</v>
      </c>
      <c r="B5" s="58" t="s">
        <v>344</v>
      </c>
      <c r="C5" s="58" t="s">
        <v>341</v>
      </c>
      <c r="D5" s="59" t="s">
        <v>345</v>
      </c>
      <c r="E5" s="58" t="s">
        <v>346</v>
      </c>
    </row>
    <row r="6" spans="1:5" ht="15" thickBot="1">
      <c r="A6" s="61" t="s">
        <v>351</v>
      </c>
      <c r="B6" s="60"/>
      <c r="C6" s="60"/>
      <c r="D6" s="60"/>
      <c r="E6" s="60"/>
    </row>
    <row r="7" spans="1:5" ht="15" thickBot="1">
      <c r="A7" s="61" t="s">
        <v>352</v>
      </c>
      <c r="B7" s="60"/>
      <c r="C7" s="60"/>
      <c r="D7" s="60"/>
      <c r="E7" s="60"/>
    </row>
    <row r="8" spans="1:5" ht="15" thickBot="1">
      <c r="A8" s="61" t="s">
        <v>353</v>
      </c>
      <c r="B8" s="60"/>
      <c r="C8" s="60"/>
      <c r="D8" s="60"/>
      <c r="E8" s="60"/>
    </row>
    <row r="9" spans="1:5" ht="15" thickBot="1">
      <c r="A9" s="61" t="s">
        <v>354</v>
      </c>
      <c r="B9" s="60"/>
      <c r="C9" s="60"/>
      <c r="D9" s="60"/>
      <c r="E9" s="60"/>
    </row>
    <row r="10" spans="1:5" ht="15" thickBot="1">
      <c r="A10" s="61" t="s">
        <v>355</v>
      </c>
      <c r="B10" s="60"/>
      <c r="C10" s="60"/>
      <c r="D10" s="60"/>
      <c r="E10" s="60"/>
    </row>
  </sheetData>
  <phoneticPr fontId="14" type="noConversion"/>
  <hyperlinks>
    <hyperlink ref="D2" r:id="rId1" display="mailto:rosse@grinvirobiotekno.com" xr:uid="{6EE67F34-AC3F-40EA-A1AA-92D066BCA762}"/>
    <hyperlink ref="D3" r:id="rId2" display="mailto:fairuz.zytka@grinvirobiotekno.com" xr:uid="{BACF5162-334D-46F3-9BE6-FD1615C991B3}"/>
    <hyperlink ref="D4" r:id="rId3" display="mailto:elsa.rh@grinvirobiotekno.com" xr:uid="{74EB324A-DDE6-41E5-B1D7-F512279B396A}"/>
    <hyperlink ref="D5" r:id="rId4" display="mailto:tia.amalia@grinvirobiotekno.com" xr:uid="{12C858B6-C490-4B70-8A71-EDE7044C48F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56CC-78DA-4128-861F-2870B8FE444B}">
  <dimension ref="A1:I6"/>
  <sheetViews>
    <sheetView zoomScale="89" workbookViewId="0">
      <selection activeCell="E8" sqref="E8"/>
    </sheetView>
  </sheetViews>
  <sheetFormatPr defaultRowHeight="14.4"/>
  <cols>
    <col min="1" max="1" width="7.21875" customWidth="1"/>
    <col min="2" max="2" width="47" customWidth="1"/>
    <col min="3" max="3" width="30.109375" customWidth="1"/>
    <col min="4" max="4" width="18.5546875" customWidth="1"/>
    <col min="5" max="5" width="24.5546875" customWidth="1"/>
    <col min="6" max="6" width="18.77734375" customWidth="1"/>
    <col min="7" max="7" width="16.44140625" customWidth="1"/>
    <col min="8" max="8" width="12.6640625" customWidth="1"/>
    <col min="9" max="9" width="32.77734375" customWidth="1"/>
  </cols>
  <sheetData>
    <row r="1" spans="1:9" ht="16.2" thickBot="1">
      <c r="A1" s="64" t="s">
        <v>358</v>
      </c>
      <c r="B1" s="64" t="s">
        <v>359</v>
      </c>
      <c r="C1" s="64" t="s">
        <v>360</v>
      </c>
      <c r="D1" s="64" t="s">
        <v>361</v>
      </c>
      <c r="E1" s="64" t="s">
        <v>362</v>
      </c>
      <c r="F1" s="64" t="s">
        <v>363</v>
      </c>
      <c r="G1" s="64" t="s">
        <v>364</v>
      </c>
      <c r="H1" s="64" t="s">
        <v>365</v>
      </c>
      <c r="I1" s="64" t="s">
        <v>366</v>
      </c>
    </row>
    <row r="2" spans="1:9" ht="31.8" thickBot="1">
      <c r="A2" s="68" t="s">
        <v>347</v>
      </c>
      <c r="B2" s="65" t="s">
        <v>367</v>
      </c>
      <c r="C2" s="65" t="s">
        <v>368</v>
      </c>
      <c r="D2" s="65" t="s">
        <v>369</v>
      </c>
      <c r="E2" s="65" t="s">
        <v>370</v>
      </c>
      <c r="F2" s="66">
        <v>45635</v>
      </c>
      <c r="G2" s="65">
        <v>9</v>
      </c>
      <c r="H2" s="67">
        <v>2024</v>
      </c>
      <c r="I2" s="65" t="s">
        <v>371</v>
      </c>
    </row>
    <row r="3" spans="1:9" ht="31.8" thickBot="1">
      <c r="A3" s="68" t="s">
        <v>348</v>
      </c>
      <c r="B3" s="65" t="s">
        <v>372</v>
      </c>
      <c r="C3" s="65" t="s">
        <v>373</v>
      </c>
      <c r="D3" s="65" t="s">
        <v>369</v>
      </c>
      <c r="E3" s="65" t="s">
        <v>370</v>
      </c>
      <c r="F3" s="66">
        <v>45605</v>
      </c>
      <c r="G3" s="65">
        <v>11</v>
      </c>
      <c r="H3" s="67">
        <v>2024</v>
      </c>
      <c r="I3" s="65" t="s">
        <v>374</v>
      </c>
    </row>
    <row r="4" spans="1:9" ht="31.8" thickBot="1">
      <c r="A4" s="68" t="s">
        <v>349</v>
      </c>
      <c r="B4" s="65" t="s">
        <v>375</v>
      </c>
      <c r="C4" s="65" t="s">
        <v>376</v>
      </c>
      <c r="D4" s="65" t="s">
        <v>377</v>
      </c>
      <c r="E4" s="65" t="s">
        <v>370</v>
      </c>
      <c r="F4" s="66">
        <v>45574</v>
      </c>
      <c r="G4" s="65">
        <v>10</v>
      </c>
      <c r="H4" s="67">
        <v>2024</v>
      </c>
      <c r="I4" s="65" t="s">
        <v>378</v>
      </c>
    </row>
    <row r="5" spans="1:9" ht="16.2" thickBot="1">
      <c r="A5" s="68" t="s">
        <v>350</v>
      </c>
      <c r="B5" s="65" t="s">
        <v>379</v>
      </c>
      <c r="C5" s="65" t="s">
        <v>380</v>
      </c>
      <c r="D5" s="65" t="s">
        <v>369</v>
      </c>
      <c r="E5" s="65" t="s">
        <v>370</v>
      </c>
      <c r="F5" s="66">
        <v>45666</v>
      </c>
      <c r="G5" s="65">
        <v>1</v>
      </c>
      <c r="H5" s="67">
        <v>2025</v>
      </c>
      <c r="I5" s="65" t="s">
        <v>381</v>
      </c>
    </row>
    <row r="6" spans="1:9" ht="16.2" thickBot="1">
      <c r="A6" s="68" t="s">
        <v>351</v>
      </c>
      <c r="B6" s="65" t="s">
        <v>382</v>
      </c>
      <c r="C6" s="65" t="s">
        <v>383</v>
      </c>
      <c r="D6" s="65" t="s">
        <v>384</v>
      </c>
      <c r="E6" s="65" t="s">
        <v>370</v>
      </c>
      <c r="F6" s="66">
        <v>45697</v>
      </c>
      <c r="G6" s="65">
        <v>2</v>
      </c>
      <c r="H6" s="67">
        <v>2025</v>
      </c>
      <c r="I6" s="65" t="s">
        <v>385</v>
      </c>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
  <sheetViews>
    <sheetView zoomScale="66" workbookViewId="0"/>
  </sheetViews>
  <sheetFormatPr defaultRowHeight="14.4"/>
  <cols>
    <col min="1" max="1" width="49.7773437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
  <sheetViews>
    <sheetView workbookViewId="0">
      <selection activeCell="K21" sqref="K21"/>
    </sheetView>
  </sheetViews>
  <sheetFormatPr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DIP_Customer Information</vt:lpstr>
      <vt:lpstr>DIP_Project Information</vt:lpstr>
      <vt:lpstr>Technical Information</vt:lpstr>
      <vt:lpstr>DIP_Data Input</vt:lpstr>
      <vt:lpstr>User Code</vt:lpstr>
      <vt:lpstr>No of Quotation</vt:lpstr>
      <vt:lpstr>DATA_PROPOSAL</vt:lpstr>
      <vt:lpstr>DATA_OPEX</vt:lpstr>
      <vt:lpstr>DATA_BOQ</vt:lpstr>
      <vt:lpstr>DATA_TEMP</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2025-05-31T10:29:52Z</dcterms:modified>
</cp:coreProperties>
</file>