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D:\DIAC-V\data\"/>
    </mc:Choice>
  </mc:AlternateContent>
  <xr:revisionPtr revIDLastSave="0" documentId="13_ncr:1_{F251FC3F-BC66-493B-9C94-B1E7A199DED2}" xr6:coauthVersionLast="47" xr6:coauthVersionMax="47" xr10:uidLastSave="{00000000-0000-0000-0000-000000000000}"/>
  <bookViews>
    <workbookView xWindow="-108" yWindow="-108" windowWidth="23256" windowHeight="12456" tabRatio="687" firstSheet="3" activeTab="4" xr2:uid="{812734FB-07EB-41F2-BC3F-FD4E85E7589A}"/>
  </bookViews>
  <sheets>
    <sheet name="LIBRARY INDUSTRY CLASSIFICATION" sheetId="27" state="hidden" r:id="rId1"/>
    <sheet name="DIP_Customer Information" sheetId="18" r:id="rId2"/>
    <sheet name="DIP_Project Information" sheetId="30" r:id="rId3"/>
    <sheet name="DIP_Technical Information" sheetId="29" r:id="rId4"/>
    <sheet name="DIP_Data Input" sheetId="34" r:id="rId5"/>
    <sheet name="DATA_PROPOSAL" sheetId="23" r:id="rId6"/>
    <sheet name="DATA_OPEX" sheetId="24" r:id="rId7"/>
    <sheet name="DATA_BOQ" sheetId="25" r:id="rId8"/>
    <sheet name="DATA_ELI" sheetId="26" r:id="rId9"/>
  </sheets>
  <externalReferences>
    <externalReference r:id="rId10"/>
    <externalReference r:id="rId11"/>
    <externalReference r:id="rId12"/>
    <externalReference r:id="rId13"/>
  </externalReferences>
  <definedNames>
    <definedName name="_12.ABUTHMEN" localSheetId="0">#REF!</definedName>
    <definedName name="_12.ABUTHMEN">#REF!</definedName>
    <definedName name="_Fill" localSheetId="0">#REF!</definedName>
    <definedName name="_Fill">#REF!</definedName>
    <definedName name="_mid" localSheetId="0">#REF!</definedName>
    <definedName name="_mid">#REF!</definedName>
    <definedName name="_MID50">#REF!</definedName>
    <definedName name="_Regression_Out" localSheetId="0" hidden="1">'[1]DATA MENTAH'!$X$5:$X$14</definedName>
    <definedName name="_Regression_Out" hidden="1">#REF!</definedName>
    <definedName name="_Regression_X" localSheetId="0" hidden="1">[1]Sheet1!$B$12:$B$20</definedName>
    <definedName name="_Regression_X" hidden="1">#REF!</definedName>
    <definedName name="_Regression_Y" localSheetId="0" hidden="1">[1]Sheet1!$C$12:$C$20</definedName>
    <definedName name="_Regression_Y" hidden="1">#REF!</definedName>
    <definedName name="A">#REF!</definedName>
    <definedName name="ABS" localSheetId="1">'DIP_Customer Information'!#REF!</definedName>
    <definedName name="ABS" localSheetId="0">'LIBRARY INDUSTRY CLASSIFICATION'!#REF!</definedName>
    <definedName name="abut" localSheetId="0">#REF!</definedName>
    <definedName name="abut">#REF!</definedName>
    <definedName name="AERATION_ONLY" localSheetId="2">'[2]DIP_Customer Information'!#REF!</definedName>
    <definedName name="AERATION_ONLY" localSheetId="0">'LIBRARY INDUSTRY CLASSIFICATION'!#REF!</definedName>
    <definedName name="AERATION_ONLY">'DIP_Customer Information'!#REF!</definedName>
    <definedName name="alpha" localSheetId="0">#REF!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 localSheetId="1">'[3]DATA ENGINE'!$B$26</definedName>
    <definedName name="ETA_Motor">#REF!</definedName>
    <definedName name="ETA_Range" localSheetId="1">INDIRECT("'DATA ENGINE'!" &amp; '[3]DATA ENGINE'!$B$58)</definedName>
    <definedName name="ETA_Range">INDIRECT("'DATA ENGINE'!" &amp;#REF!)</definedName>
    <definedName name="ETA_RP">#REF!</definedName>
    <definedName name="ETAs_Range" localSheetId="1">'[3]DATA GRAPH'!$D$82:$D$131</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 localSheetId="2">'[2]DIP_Customer Information'!#REF!</definedName>
    <definedName name="Fruit" localSheetId="0">'LIBRARY INDUSTRY CLASSIFICATION'!#REF!</definedName>
    <definedName name="Fruit">'DIP_Customer Information'!#REF!</definedName>
    <definedName name="g">#REF!</definedName>
    <definedName name="girderrr">#REF!</definedName>
    <definedName name="H_DP">#REF!</definedName>
    <definedName name="H_Range" localSheetId="1">INDIRECT("'DATA ENGINE'!" &amp; '[3]DATA ENGINE'!$B$49)</definedName>
    <definedName name="H_Range">INDIRECT("'DATA ENGINE'!" &amp;#REF!)</definedName>
    <definedName name="Inlet">#REF!</definedName>
    <definedName name="Inlet_d">#REF!</definedName>
    <definedName name="K">#REF!</definedName>
    <definedName name="k_DP" localSheetId="1">'[3]DATA ENGINE'!$B$15/'[3]DATA ENGINE'!$B$14^2</definedName>
    <definedName name="k_DP">#REF!/#REF!^2</definedName>
    <definedName name="k_G">9.8</definedName>
    <definedName name="L">#REF!</definedName>
    <definedName name="Linelist">#REF!</definedName>
    <definedName name="make">#REF!</definedName>
    <definedName name="MANUAL_BAR_SCREEN" localSheetId="1">'DIP_Customer Information'!#REF!</definedName>
    <definedName name="MANUAL_BAR_SCREEN" localSheetId="0">'LIBRARY INDUSTRY CLASSIFICATION'!#REF!</definedName>
    <definedName name="MLSS" localSheetId="0">#REF!</definedName>
    <definedName name="MLSS">#REF!</definedName>
    <definedName name="model" localSheetId="0">#REF!</definedName>
    <definedName name="model">#REF!</definedName>
    <definedName name="motor" localSheetId="0">'[4]Motor Data'!$A$7:$F$29</definedName>
    <definedName name="motor">#REF!</definedName>
    <definedName name="MOTORx" localSheetId="0">'[4]Motor Data'!$A$7:$H$29</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 localSheetId="2">'[2]DIP_Customer Information'!#REF!</definedName>
    <definedName name="NOSCREEN" localSheetId="0">'LIBRARY INDUSTRY CLASSIFICATION'!#REF!</definedName>
    <definedName name="NOSCREEN">'DIP_Customer Information'!#REF!</definedName>
    <definedName name="NPSH_Range" localSheetId="1">INDIRECT("'DATA ENGINE'!" &amp; '[3]DATA ENGINE'!$B$67)</definedName>
    <definedName name="NPSH_Range">INDIRECT("'DATA ENGINE'!" &amp;#REF!)</definedName>
    <definedName name="NPSH_RP">#REF!</definedName>
    <definedName name="oj" localSheetId="0">#REF!</definedName>
    <definedName name="oj">#REF!</definedName>
    <definedName name="Outlet">#REF!</definedName>
    <definedName name="P1_Range">#REF!</definedName>
    <definedName name="P1_RP">#REF!</definedName>
    <definedName name="P2_DP">#REF!</definedName>
    <definedName name="P2_Range" localSheetId="1">'[3]DATA GRAPH'!$F$82:$F$131</definedName>
    <definedName name="P2_Range">#REF!</definedName>
    <definedName name="P2_RP">#REF!</definedName>
    <definedName name="Parabolic_Range" localSheetId="1">'[3]DATA GRAPH'!$H$82:$H$131</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 localSheetId="1">'[3]DATA ENGINE'!$B$14</definedName>
    <definedName name="Q_DP">#REF!</definedName>
    <definedName name="Q_Min">#REF!</definedName>
    <definedName name="Q_Range" localSheetId="1">INDIRECT("'DATA ENGINE'!" &amp; '[3]DATA ENGINE'!$B$45)</definedName>
    <definedName name="Q_Range">INDIRECT("'DATA ENGINE'!" &amp;#REF!)</definedName>
    <definedName name="Q_RP">#REF!</definedName>
    <definedName name="RDS" localSheetId="1">'DIP_Customer Information'!#REF!</definedName>
    <definedName name="RDS" localSheetId="0">'LIBRARY INDUSTRY CLASSIFICATION'!#REF!</definedName>
    <definedName name="Re">#REF!</definedName>
    <definedName name="REV">#REF!</definedName>
    <definedName name="rho" localSheetId="1">'[3]DATA ENGINE'!$B$4</definedName>
    <definedName name="rho">#REF!</definedName>
    <definedName name="servlist">#REF!</definedName>
    <definedName name="SG">#REF!</definedName>
    <definedName name="size">#REF!</definedName>
    <definedName name="Slicer_Industry_Type__for_Slicer">#N/A</definedName>
    <definedName name="STATICSCREEN" localSheetId="1">'DIP_Customer Information'!#REF!</definedName>
    <definedName name="STATICSCREEN" localSheetId="0">'LIBRARY INDUSTRY CLASSIFICATION'!#REF!</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 localSheetId="2">'[2]DIP_Customer Information'!#REF!</definedName>
    <definedName name="vegetables" localSheetId="0">'LIBRARY INDUSTRY CLASSIFICATION'!#REF!</definedName>
    <definedName name="vegetables">'DIP_Customer Information'!#REF!</definedName>
    <definedName name="Vo">#REF!</definedName>
    <definedName name="WTE_AERATION" localSheetId="1">'DIP_Customer Information'!#REF!</definedName>
    <definedName name="WTE_AERATION" localSheetId="0">'LIBRARY INDUSTRY CLASSIFICATION'!#REF!</definedName>
    <definedName name="WTE_ONLY" localSheetId="2">'[2]DIP_Customer Information'!#REF!</definedName>
    <definedName name="WTE_ONLY" localSheetId="0">'LIBRARY INDUSTRY CLASSIFICATION'!#REF!</definedName>
    <definedName name="WTE_ONLY">'DIP_Customer Information'!#REF!</definedName>
    <definedName name="x">#REF!</definedName>
    <definedName name="xo">#REF!</definedName>
    <definedName name="Xt">#REF!</definedName>
    <definedName name="Y">#REF!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3" i="34" l="1"/>
  <c r="B73" i="34" s="1"/>
  <c r="B68" i="34"/>
  <c r="A50" i="34"/>
  <c r="A47" i="34"/>
  <c r="A46" i="34"/>
  <c r="A26" i="34"/>
  <c r="A25" i="34"/>
  <c r="A23" i="34"/>
  <c r="A22" i="34"/>
  <c r="A21" i="34"/>
  <c r="A18" i="34"/>
  <c r="A17" i="34"/>
  <c r="A10" i="34"/>
  <c r="A7" i="34"/>
</calcChain>
</file>

<file path=xl/python.xml><?xml version="1.0" encoding="utf-8"?>
<python xmlns="http://schemas.microsoft.com/office/spreadsheetml/2023/python">
  <environmentDefinition id="{882DD1B0-6546-4DFA-8A08-902A380B44EA}">
    <initialization userModified="1">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<sst xmlns="http://schemas.openxmlformats.org/spreadsheetml/2006/main" count="460" uniqueCount="311">
  <si>
    <t>NEW PROJECT</t>
  </si>
  <si>
    <t>NO</t>
  </si>
  <si>
    <t>Indonesia</t>
  </si>
  <si>
    <t>ZONE-4</t>
  </si>
  <si>
    <t>NORMAL</t>
  </si>
  <si>
    <t>GRADE-A</t>
  </si>
  <si>
    <t>CLIENT</t>
  </si>
  <si>
    <t>THIRD PARTY</t>
  </si>
  <si>
    <t>YES</t>
  </si>
  <si>
    <t>SUPERVISION ONLY</t>
  </si>
  <si>
    <t>DED CHARGE</t>
  </si>
  <si>
    <t>TURNKEY</t>
  </si>
  <si>
    <t>f_Company Name</t>
  </si>
  <si>
    <t xml:space="preserve">fh_Location </t>
  </si>
  <si>
    <t xml:space="preserve">f_City </t>
  </si>
  <si>
    <t xml:space="preserve">f_Country </t>
  </si>
  <si>
    <t>f_Province</t>
  </si>
  <si>
    <t>f_Correspondence Address</t>
  </si>
  <si>
    <t xml:space="preserve">f_Postal Code </t>
  </si>
  <si>
    <t xml:space="preserve">fh_Contact </t>
  </si>
  <si>
    <t>f_Project Owner</t>
  </si>
  <si>
    <t>f_Company Email</t>
  </si>
  <si>
    <t>fh_Contact Person</t>
  </si>
  <si>
    <t xml:space="preserve">fh_Environmental Constraint </t>
  </si>
  <si>
    <t xml:space="preserve">fh_Engineering Constraint </t>
  </si>
  <si>
    <t xml:space="preserve">fh_Mechanical Constraint </t>
  </si>
  <si>
    <t xml:space="preserve">fh_Safety Constraint </t>
  </si>
  <si>
    <t>fh_OPEX Consideration</t>
  </si>
  <si>
    <t>fh_OPEX Target</t>
  </si>
  <si>
    <t xml:space="preserve">fh_Project Timeline </t>
  </si>
  <si>
    <t xml:space="preserve">fh_Commissioning Timeline </t>
  </si>
  <si>
    <t>fh_Engagement Activity</t>
  </si>
  <si>
    <t>fh_Ownership Consideration</t>
  </si>
  <si>
    <t>fh_Commercial Term</t>
  </si>
  <si>
    <t xml:space="preserve">fh_Proposal Timeline </t>
  </si>
  <si>
    <t>fh_Competitor #3</t>
  </si>
  <si>
    <t>fh_Competitor #2</t>
  </si>
  <si>
    <t>fh_Competitor #1</t>
  </si>
  <si>
    <t>fh_Competitor Information</t>
  </si>
  <si>
    <t xml:space="preserve">f_Project Name (Project Code) </t>
  </si>
  <si>
    <t xml:space="preserve">f_Max. Rainfall (mm/day) </t>
  </si>
  <si>
    <t>f_Altitude (m)</t>
  </si>
  <si>
    <t>f_Ambient Temperature (°C)</t>
  </si>
  <si>
    <t>f_Ambient Moisture</t>
  </si>
  <si>
    <t>f_Available Space Area (m2)</t>
  </si>
  <si>
    <t>f_Max. Building Height (m)</t>
  </si>
  <si>
    <t>f_Max. Building Depth (m)</t>
  </si>
  <si>
    <t>f_Total OPEX (USD)</t>
  </si>
  <si>
    <t>f_Chemical (USD)</t>
  </si>
  <si>
    <t>f_Sludge Disposal (USD)</t>
  </si>
  <si>
    <t>f_Electricity (USD)</t>
  </si>
  <si>
    <t>f_Man Power (USD)</t>
  </si>
  <si>
    <t>f_DED Timeline (week)</t>
  </si>
  <si>
    <t>f_Total Construction Timeline (week)</t>
  </si>
  <si>
    <t>f_Testing, Commissioning &amp; Startup (Week)</t>
  </si>
  <si>
    <t>f_All Testing Timeline (week)</t>
  </si>
  <si>
    <t>f_Startup Preparation (week)</t>
  </si>
  <si>
    <t>f_Acceptance Test Timeline (week)</t>
  </si>
  <si>
    <t>f_CAPEX (USD)</t>
  </si>
  <si>
    <t>f_OPEX (USD)</t>
  </si>
  <si>
    <t>f_Proposed Technology</t>
  </si>
  <si>
    <t>f_Competitor Grade</t>
  </si>
  <si>
    <t>f_Preliminary Submission Deadline</t>
  </si>
  <si>
    <t xml:space="preserve">f_Submission-2 Deadline </t>
  </si>
  <si>
    <t xml:space="preserve">f_Awarding Schedule </t>
  </si>
  <si>
    <t>f_Client Estimated CAPEX (USD)</t>
  </si>
  <si>
    <t>f_Tender Bond (%)</t>
  </si>
  <si>
    <t xml:space="preserve">fh_Contact Person </t>
  </si>
  <si>
    <t>fh_Company Information</t>
  </si>
  <si>
    <r>
      <t>sub_</t>
    </r>
    <r>
      <rPr>
        <b/>
        <sz val="20"/>
        <rFont val="Arial"/>
        <family val="2"/>
      </rPr>
      <t>CUSTOMER INFORMATION</t>
    </r>
  </si>
  <si>
    <t>NAMIGN CONVENTION</t>
  </si>
  <si>
    <t xml:space="preserve">PID </t>
  </si>
  <si>
    <t>f_</t>
  </si>
  <si>
    <t>fh_</t>
  </si>
  <si>
    <t>sub_</t>
  </si>
  <si>
    <t>fh_END USER INFORMATION</t>
  </si>
  <si>
    <t>Palm Oil</t>
  </si>
  <si>
    <t>Confectionary</t>
  </si>
  <si>
    <t>Industry Type (for Data Validation)</t>
  </si>
  <si>
    <t>Industry Type (for Slicer)</t>
  </si>
  <si>
    <t>Industry Classification</t>
  </si>
  <si>
    <t>CPO&amp;CPKO</t>
  </si>
  <si>
    <t>Mining</t>
  </si>
  <si>
    <t>EFB</t>
  </si>
  <si>
    <t>Oil &amp; Gas</t>
  </si>
  <si>
    <t>Palm Oil Plantation</t>
  </si>
  <si>
    <t>Non Food Industry-A</t>
  </si>
  <si>
    <t>Coal Mining</t>
  </si>
  <si>
    <t>F&amp;B</t>
  </si>
  <si>
    <t>Gold Mining</t>
  </si>
  <si>
    <t>Agro Industry</t>
  </si>
  <si>
    <t>Nickel Mining</t>
  </si>
  <si>
    <t>Non Food Industry-B</t>
  </si>
  <si>
    <t>Tin Mining</t>
  </si>
  <si>
    <t>Bauxite Mining</t>
  </si>
  <si>
    <t>Upstream</t>
  </si>
  <si>
    <t>Midstream</t>
  </si>
  <si>
    <t>Downstream</t>
  </si>
  <si>
    <t>Apparel &amp; Footwear (Textile)</t>
  </si>
  <si>
    <t>Manufacturing/Heavy Industry</t>
  </si>
  <si>
    <t>Technology &amp; Telecommunication</t>
  </si>
  <si>
    <t>Transportation &amp; Logistics</t>
  </si>
  <si>
    <t>Processed Food</t>
  </si>
  <si>
    <t>Beverages</t>
  </si>
  <si>
    <t>Dairy Products</t>
  </si>
  <si>
    <t>Meat Processing</t>
  </si>
  <si>
    <t>Seasoning</t>
  </si>
  <si>
    <t>Fishery &amp; Aquaculture Products</t>
  </si>
  <si>
    <t>Food Crops (Cofee, Cocoa)</t>
  </si>
  <si>
    <t>Tobacco</t>
  </si>
  <si>
    <t>Sugar</t>
  </si>
  <si>
    <t>Livestock &amp; Poultry</t>
  </si>
  <si>
    <t>Tourism &amp; Hospitality</t>
  </si>
  <si>
    <t>Construction &amp; Real Estate</t>
  </si>
  <si>
    <t>Residential</t>
  </si>
  <si>
    <t>f_Site Address</t>
  </si>
  <si>
    <t xml:space="preserve">f_Submission-1 Deadline </t>
  </si>
  <si>
    <t>sub_PROJECT INFORMATION</t>
  </si>
  <si>
    <t>sub_TECHNICAL INFORMATION</t>
  </si>
  <si>
    <t>fh_Inlet Constraint</t>
  </si>
  <si>
    <t>f_BOD/COD</t>
  </si>
  <si>
    <t>f_pH</t>
  </si>
  <si>
    <t>f_Max. SDI</t>
  </si>
  <si>
    <t>fh_Effluent Constraint</t>
  </si>
  <si>
    <t>DISCHARGE ONLY</t>
  </si>
  <si>
    <t>75%-85%</t>
  </si>
  <si>
    <t xml:space="preserve">fh_Output Sludge Cake Constraint </t>
  </si>
  <si>
    <t>MESSOPHILIC</t>
  </si>
  <si>
    <t>RICH FOG&amp;TSS</t>
  </si>
  <si>
    <t>ü</t>
  </si>
  <si>
    <t>To assist as necessary</t>
  </si>
  <si>
    <t>After commissioning</t>
  </si>
  <si>
    <t>User's option</t>
  </si>
  <si>
    <t>default: fourteen (14) days, but user can change based on Invoicing Term in DIP_Project Information</t>
  </si>
  <si>
    <t>Simalungun, Sumatera Utara, Indonesia (City, Province, Country in DIP_Customer Information)</t>
  </si>
  <si>
    <t>fd_Industry Classification</t>
  </si>
  <si>
    <t>fd_Sub Industry Specification</t>
  </si>
  <si>
    <t>fm_PIC</t>
  </si>
  <si>
    <t xml:space="preserve">fm_Decision Maker </t>
  </si>
  <si>
    <t>fm_Influencer</t>
  </si>
  <si>
    <t xml:space="preserve">fm_#1 Engineering Person </t>
  </si>
  <si>
    <t>fm_#2 Enginering Person</t>
  </si>
  <si>
    <t>fm_#3 Commercial Person</t>
  </si>
  <si>
    <t>fm_#4 Commercial Person</t>
  </si>
  <si>
    <t>fm_Company Correspondence (Admin)</t>
  </si>
  <si>
    <t xml:space="preserve">ch_Name </t>
  </si>
  <si>
    <t>ch_Phone No/Email</t>
  </si>
  <si>
    <t>fh_MAIN CONTRACTOR INFORMATION</t>
  </si>
  <si>
    <t>fd_Project Status</t>
  </si>
  <si>
    <t xml:space="preserve">fd_Project Type </t>
  </si>
  <si>
    <t xml:space="preserve">fd_Project Agreement Type </t>
  </si>
  <si>
    <t xml:space="preserve">fd_Seismic Hazard Zone </t>
  </si>
  <si>
    <t>fd_Wind Speed Zone</t>
  </si>
  <si>
    <t xml:space="preserve">fd_Construction Difficulty Level </t>
  </si>
  <si>
    <t xml:space="preserve">fd_Construction Grade </t>
  </si>
  <si>
    <t xml:space="preserve">fd_Noise Generation Constraint </t>
  </si>
  <si>
    <t xml:space="preserve">fd_Brand Level </t>
  </si>
  <si>
    <t xml:space="preserve">fd_Client Safety Awareness </t>
  </si>
  <si>
    <t xml:space="preserve">fd_Hazop Review </t>
  </si>
  <si>
    <t xml:space="preserve">fd_Client OPEX Awareness </t>
  </si>
  <si>
    <t>fd_Baby Sitting Scheme</t>
  </si>
  <si>
    <t>fd_Country of Origin</t>
  </si>
  <si>
    <t>fd_Payment-1 Agreement</t>
  </si>
  <si>
    <t xml:space="preserve">fd_Invoicing Term (days) </t>
  </si>
  <si>
    <t>fd_Chemical Supply During Startup</t>
  </si>
  <si>
    <t>fd_Sludge</t>
  </si>
  <si>
    <t>fd_Biogas</t>
  </si>
  <si>
    <t>fd_Salt from ZLD Process</t>
  </si>
  <si>
    <t>fd_Webinar Participation</t>
  </si>
  <si>
    <t>fd_Expo Participation</t>
  </si>
  <si>
    <t>fd_Gathering Participation</t>
  </si>
  <si>
    <t>fd_Project References Visit</t>
  </si>
  <si>
    <t>fd_Process Phase</t>
  </si>
  <si>
    <t>fd_Influent Substrate Type</t>
  </si>
  <si>
    <t>fd_Debris in Feed?</t>
  </si>
  <si>
    <t>fd_Effluent Consideration</t>
  </si>
  <si>
    <t>ch_Client</t>
  </si>
  <si>
    <t>ch_Contractor</t>
  </si>
  <si>
    <t>ch_Remarks</t>
  </si>
  <si>
    <t>fh_Work scope</t>
  </si>
  <si>
    <t>f_Max. TDS</t>
  </si>
  <si>
    <t>f_Operation Time Day</t>
  </si>
  <si>
    <t>f_COD</t>
  </si>
  <si>
    <t>f_BOD</t>
  </si>
  <si>
    <t>f_TSS</t>
  </si>
  <si>
    <t>f_FOG</t>
  </si>
  <si>
    <t>f_Max. NH3</t>
  </si>
  <si>
    <t>f_Max. Sulfur</t>
  </si>
  <si>
    <t>f_TKN</t>
  </si>
  <si>
    <t>f_TP</t>
  </si>
  <si>
    <t>f_Max. Color Index</t>
  </si>
  <si>
    <t>f_Max. Turbidity</t>
  </si>
  <si>
    <t>f_Flow</t>
  </si>
  <si>
    <t>fd_Expected Discharge Cake MC</t>
  </si>
  <si>
    <t>f_Performance Bond (%)</t>
  </si>
  <si>
    <t xml:space="preserve">fu_mg/L </t>
  </si>
  <si>
    <t>fu_h/day</t>
  </si>
  <si>
    <t>fu_PtCo</t>
  </si>
  <si>
    <t>fu_NTU</t>
  </si>
  <si>
    <t>fu_CMD</t>
  </si>
  <si>
    <t>fu_w/w</t>
  </si>
  <si>
    <t>sub_V. SPLIT OF RESPONSIBILITY</t>
  </si>
  <si>
    <t>ftg_Authority Submission</t>
  </si>
  <si>
    <t xml:space="preserve">ft_Permits - Persetujuan Teknis (PERTEK) </t>
  </si>
  <si>
    <t>ft_Expenses associated with the land acquisition (such as “Izin Pembebasan Lahan”)</t>
  </si>
  <si>
    <t>ft_License for secondary waste, where needed (such as “Upaya Pengelolaan Lingkungan Hidup (UKL) - Upaya Pemantauan Lingkungan Hidup (UPL)”)</t>
  </si>
  <si>
    <t>ft_Others local Authority, where needed (such as “Izin Mendirikan Bangunan (IMB))</t>
  </si>
  <si>
    <t>ft_Land and ground clearance, compaction, and development works</t>
  </si>
  <si>
    <t>ft_Warehouse / Workshop, Site Office, Construction Power Supply, Project Site Location Security</t>
  </si>
  <si>
    <t>ft_Water and electrical during the construction</t>
  </si>
  <si>
    <t>ft_Piling work and RC foundation</t>
  </si>
  <si>
    <t>ft_Loading and unloading all material to laydown area</t>
  </si>
  <si>
    <t>ft_GA drawing, loading information, and installation requirement</t>
  </si>
  <si>
    <t xml:space="preserve">ft_Maintenance platform and safety handrails for non-RC items </t>
  </si>
  <si>
    <t>ft_Piping and Pipe rack outside battery limit (OSBL)</t>
  </si>
  <si>
    <t>ft_Piping and Pipe rack inside battery limit (ISBL)</t>
  </si>
  <si>
    <t>ft_Mechanical Installation &amp; Erection Manpower &amp; Labor</t>
  </si>
  <si>
    <t>ft_All General Access (Roads, Sidewalks, Pathways &amp; Entrances)</t>
  </si>
  <si>
    <t>ft_Electrical feeder to main power control panel (MCC)</t>
  </si>
  <si>
    <t>ft_Electricity during the installation and commissioning of the system</t>
  </si>
  <si>
    <t xml:space="preserve">ft_Purchase, installation, cable laying, testing </t>
  </si>
  <si>
    <t>ft_Lightening protector</t>
  </si>
  <si>
    <t xml:space="preserve">ft_Lighting on WWTP system </t>
  </si>
  <si>
    <t>ft_Panel control including their outgoing cables, termination, complete installation, testing &amp; commissioning</t>
  </si>
  <si>
    <t>ft_Instrument supply, installation, calibration, loop check and commissioning</t>
  </si>
  <si>
    <t>ft_Local panel control system</t>
  </si>
  <si>
    <t>ft_Continuous 24-hours performance test of the waste water treatment system AT DESIGN CAPACITY with design influent quality and effluent discharged comply to contract</t>
  </si>
  <si>
    <t>ft_Chemical during commissioning</t>
  </si>
  <si>
    <t>ft_Commissioning spare parts</t>
  </si>
  <si>
    <t>ft_Sufficient water and electricity during the commissioning</t>
  </si>
  <si>
    <t>ft_HIRAC for the site installation works</t>
  </si>
  <si>
    <t>ft_Operation manuals and as-built drawings</t>
  </si>
  <si>
    <t>ft_Workmen Compensation</t>
  </si>
  <si>
    <t>ft_Project schedule</t>
  </si>
  <si>
    <t>ft_Piping &amp; instruments diagram</t>
  </si>
  <si>
    <t>ft_Single-line diagram</t>
  </si>
  <si>
    <t>ft_Major equipment list</t>
  </si>
  <si>
    <t>ft_All equipment list (tagged items)</t>
  </si>
  <si>
    <t>ft_Detail engineering design drawing</t>
  </si>
  <si>
    <t>ft_Material approval document</t>
  </si>
  <si>
    <t>ft_Operations and maintenance manual (O&amp;M)</t>
  </si>
  <si>
    <t>ftg_Electrical and Instrumentation</t>
  </si>
  <si>
    <t>ftg_Monitoring and Control System</t>
  </si>
  <si>
    <t>ftg_Testing and Commissioning</t>
  </si>
  <si>
    <t>ftg_Others</t>
  </si>
  <si>
    <t>ftg_Documentation</t>
  </si>
  <si>
    <t>ftn_Note: RC – reinforced concrete</t>
  </si>
  <si>
    <t>ftn_Notes: Whichever scope not stated but required for the successful commissioning of WWTP system shall be discussed</t>
  </si>
  <si>
    <t>14 days</t>
  </si>
  <si>
    <t>sub_VI. TERMS AND CONDITIONS</t>
  </si>
  <si>
    <t>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</si>
  <si>
    <t>Helper:</t>
  </si>
  <si>
    <t>WRP</t>
  </si>
  <si>
    <t>default: WWTP, but user can change based on Project Type in DIP_Project Information</t>
  </si>
  <si>
    <t xml:space="preserve">th_Terms </t>
  </si>
  <si>
    <t>tdi_-        $P1$% Down Payment payable immediately after signing of the Order Confirmation against presentation of Commercial Invoice</t>
  </si>
  <si>
    <t>tdi_-        $P2$% Balance Payment immediately after material on site or by progressive (75% Material on site &amp; 25% Installation)</t>
  </si>
  <si>
    <t>tdi_-        $P3$% Balance Payment immediately after commissioning</t>
  </si>
  <si>
    <t>thr_Payments</t>
  </si>
  <si>
    <t>th_Due Dates</t>
  </si>
  <si>
    <t xml:space="preserve">td_All invoices are due and payable at the specified payment date or </t>
  </si>
  <si>
    <t>th_Packing</t>
  </si>
  <si>
    <t>th_Delivery</t>
  </si>
  <si>
    <t>td_All items suitably packed for overland transport by trucking</t>
  </si>
  <si>
    <t>td_To be determined after confirmation by PO/SPK and down payment</t>
  </si>
  <si>
    <t>td_1.     The system will produce the effluent as refers to the Government’s permit, but the warranty has given with conditions below:</t>
  </si>
  <si>
    <t xml:space="preserve">thr_System Warranty </t>
  </si>
  <si>
    <t>td_- The system operated as the basic design and follows the limit of the inlet flow</t>
  </si>
  <si>
    <t>td_-  The system operated as its SOP</t>
  </si>
  <si>
    <t>td_-  The raw water temperature is within the operational value of the basic design</t>
  </si>
  <si>
    <t>td_-  All equipment/system equipment works properly and is operated properly</t>
  </si>
  <si>
    <t>td_2.     The warranty is valid if all the system installed by GRINVIRO.</t>
  </si>
  <si>
    <t>td_3.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</si>
  <si>
    <t>td_4.     If there is damage to the system which is an operational negligence during the warranty period:</t>
  </si>
  <si>
    <t>td_-  GRINVIRO will provide support in the form of free repair services</t>
  </si>
  <si>
    <t>td_-  If there is a replacement of material/equipment parts, it will be entirely the burden of the buyer</t>
  </si>
  <si>
    <t>td_-  In this case, all accommodation costs (transportation, food and housing costs) are borne by the buyer</t>
  </si>
  <si>
    <t>td_-  When the warranty period has been over, the buyer will be charged for repairs and or replacement costs for equipment parts/materials (if any)</t>
  </si>
  <si>
    <t>td_5.     In this case, the buyer is fully aware of the responsibility for the correct operation and according to the SOP and masters the basics of Waste Water Treatment system science for good system operation and maintenance</t>
  </si>
  <si>
    <t xml:space="preserve">td_6.     GRINVIRO will provide the certificate of warranty  </t>
  </si>
  <si>
    <t>td_1.     Equipment outside the manufacture of Grinviro will be given a warranty following a supplier warranty. </t>
  </si>
  <si>
    <t>td_2.     GRINVIRO will provide the certificate of warranty for equipment by principle.</t>
  </si>
  <si>
    <t>thr_Equipment Warranty</t>
  </si>
  <si>
    <t>thr_Termination for Convenience</t>
  </si>
  <si>
    <t>td_In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</si>
  <si>
    <t>td_The technical specifications may vary between equivalent suppliers and/ or technical details</t>
  </si>
  <si>
    <t>th_Remarks</t>
  </si>
  <si>
    <t>th_exchange Rate</t>
  </si>
  <si>
    <t>td_This proposal is based on an exchange rate of IDR 16,500 to USD. If the rate exceeds this value, it will impact the project/equipment cost</t>
  </si>
  <si>
    <t xml:space="preserve">th_Validity </t>
  </si>
  <si>
    <t>td_1 month from date of quotation issuance</t>
  </si>
  <si>
    <t>th_Taxes</t>
  </si>
  <si>
    <t>td_Exclude PPN 11 % and other taxes</t>
  </si>
  <si>
    <t>tdm_Receipt of Termination Notice by Seller</t>
  </si>
  <si>
    <t>tdm_Total Termination Charges, Percent of Total Contract Price</t>
  </si>
  <si>
    <t>tdm_1 – 30 days (after DP received)</t>
  </si>
  <si>
    <t>tdm_31 – 60 days</t>
  </si>
  <si>
    <t>tdm_61 – 90 days</t>
  </si>
  <si>
    <t>tdm_91 days – Date of RTS</t>
  </si>
  <si>
    <t>tdm_After Date of RTS</t>
  </si>
  <si>
    <t>tdm_20%</t>
  </si>
  <si>
    <t>tdm_40%</t>
  </si>
  <si>
    <t>tdm_60%</t>
  </si>
  <si>
    <t>tdm_80%</t>
  </si>
  <si>
    <t>tdm_100%</t>
  </si>
  <si>
    <t>LEVEL-1</t>
  </si>
  <si>
    <t>tdi_-        $P4$% Balance Payment immediately after retention time or 90 days after commissioning</t>
  </si>
  <si>
    <t>Default Percentage: 30%, but user can change</t>
  </si>
  <si>
    <t>Default Percentage: 50%, but user can change</t>
  </si>
  <si>
    <t>Default Percentage: 15%, but user can change</t>
  </si>
  <si>
    <t>Default Percentage: 5%, but user can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</si>
</sst>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p&quot;* #,##0.00_-;\-&quot;Rp&quot;* #,##0.00_-;_-&quot;Rp&quot;* &quot;-&quot;??_-;_-@_-"/>
    <numFmt numFmtId="164" formatCode="_(* #,##0.00_);_(* \(#,##0.00\);_(* &quot;-&quot;??_);_(@_)"/>
    <numFmt numFmtId="165" formatCode="0.0\ &quot;m2&quot;"/>
    <numFmt numFmtId="166" formatCode="d/mm/yyyy"/>
    <numFmt numFmtId="167" formatCode="0.0"/>
  </numFmts>
  <fonts count="2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0"/>
      <name val="Arial"/>
      <family val="2"/>
    </font>
    <font>
      <b/>
      <sz val="10"/>
      <name val="Arial"/>
      <family val="2"/>
    </font>
    <font>
      <b/>
      <sz val="12"/>
      <color rgb="FFFF0000"/>
      <name val="Arial"/>
      <family val="2"/>
    </font>
    <font>
      <b/>
      <sz val="20"/>
      <name val="Arial"/>
      <family val="2"/>
    </font>
    <font>
      <sz val="11"/>
      <color theme="1"/>
      <name val="Wingdings"/>
      <charset val="2"/>
    </font>
    <font>
      <b/>
      <sz val="11"/>
      <color rgb="FFFFFFFF"/>
      <name val="Aptos Narrow"/>
      <family val="2"/>
      <scheme val="minor"/>
    </font>
    <font>
      <i/>
      <sz val="11"/>
      <color theme="1"/>
      <name val="Aptos Narrow"/>
      <family val="2"/>
      <scheme val="minor"/>
    </font>
    <font>
      <sz val="11"/>
      <color rgb="FF000000"/>
      <name val="Aptos Narrow"/>
      <family val="2"/>
      <scheme val="minor"/>
    </font>
    <font>
      <b/>
      <sz val="11"/>
      <color rgb="FF000000"/>
      <name val="Aptos Narrow"/>
      <family val="2"/>
      <scheme val="minor"/>
    </font>
    <font>
      <sz val="11"/>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9" fontId="19" fillId="0" borderId="0" applyFont="0" applyFill="0" applyBorder="0" applyAlignment="0" applyProtection="0"/>
    <xf numFmtId="164" fontId="19" fillId="0" borderId="0" applyFont="0" applyFill="0" applyBorder="0" applyAlignment="0" applyProtection="0"/>
  </cellStyleXfs>
  <cellXfs count="104">
    <xf numFmtId="0" fontId="0" fillId="0" borderId="0" xfId="0"/>
    <xf numFmtId="0" fontId="19" fillId="0" borderId="0" xfId="42" applyAlignment="1">
      <alignment vertical="center"/>
    </xf>
    <xf numFmtId="9" fontId="19" fillId="0" borderId="10" xfId="43" applyFont="1" applyFill="1" applyBorder="1" applyAlignment="1">
      <alignment horizontal="center" vertical="center"/>
    </xf>
    <xf numFmtId="0" fontId="19" fillId="0" borderId="10" xfId="43" applyNumberFormat="1" applyFont="1" applyFill="1" applyBorder="1" applyAlignment="1">
      <alignment horizontal="center" vertical="center"/>
    </xf>
    <xf numFmtId="0" fontId="19" fillId="0" borderId="0" xfId="42" applyAlignment="1">
      <alignment horizontal="center" vertical="center"/>
    </xf>
    <xf numFmtId="0" fontId="20" fillId="0" borderId="11" xfId="42" applyFont="1" applyBorder="1" applyAlignment="1">
      <alignment vertical="center"/>
    </xf>
    <xf numFmtId="0" fontId="19" fillId="0" borderId="10" xfId="42" applyBorder="1" applyAlignment="1">
      <alignment vertical="center"/>
    </xf>
    <xf numFmtId="0" fontId="20" fillId="0" borderId="10" xfId="42" applyFont="1" applyBorder="1" applyAlignment="1">
      <alignment vertical="center"/>
    </xf>
    <xf numFmtId="0" fontId="19" fillId="0" borderId="10" xfId="42" applyBorder="1" applyAlignment="1">
      <alignment horizontal="center" vertical="center"/>
    </xf>
    <xf numFmtId="0" fontId="19" fillId="0" borderId="10" xfId="42" applyBorder="1" applyAlignment="1">
      <alignment horizontal="left" vertical="center"/>
    </xf>
    <xf numFmtId="0" fontId="20" fillId="0" borderId="10" xfId="42" quotePrefix="1" applyFont="1" applyBorder="1" applyAlignment="1">
      <alignment vertical="center"/>
    </xf>
    <xf numFmtId="0" fontId="20" fillId="0" borderId="10" xfId="42" applyFont="1" applyBorder="1" applyAlignment="1">
      <alignment horizontal="left" vertical="center"/>
    </xf>
    <xf numFmtId="0" fontId="19" fillId="0" borderId="10" xfId="42" quotePrefix="1" applyBorder="1" applyAlignment="1">
      <alignment vertical="center"/>
    </xf>
    <xf numFmtId="44" fontId="19" fillId="0" borderId="10" xfId="42" applyNumberFormat="1" applyBorder="1" applyAlignment="1">
      <alignment horizontal="left" vertical="center"/>
    </xf>
    <xf numFmtId="3" fontId="19" fillId="0" borderId="10" xfId="42" applyNumberFormat="1" applyBorder="1" applyAlignment="1">
      <alignment horizontal="center" vertical="center"/>
    </xf>
    <xf numFmtId="44" fontId="19" fillId="0" borderId="10" xfId="42" applyNumberFormat="1" applyBorder="1" applyAlignment="1">
      <alignment horizontal="center" vertical="center"/>
    </xf>
    <xf numFmtId="0" fontId="20" fillId="0" borderId="10" xfId="42" applyFont="1" applyBorder="1" applyAlignment="1">
      <alignment horizontal="center" vertical="center"/>
    </xf>
    <xf numFmtId="165" fontId="19" fillId="0" borderId="10" xfId="42" applyNumberFormat="1" applyBorder="1" applyAlignment="1">
      <alignment horizontal="center" vertical="center"/>
    </xf>
    <xf numFmtId="0" fontId="20" fillId="0" borderId="0" xfId="42" applyFont="1" applyAlignment="1">
      <alignment vertical="center"/>
    </xf>
    <xf numFmtId="0" fontId="20" fillId="0" borderId="0" xfId="42" applyFont="1" applyAlignment="1">
      <alignment horizontal="center" vertical="center"/>
    </xf>
    <xf numFmtId="166" fontId="19" fillId="0" borderId="10" xfId="42" applyNumberFormat="1" applyBorder="1" applyAlignment="1">
      <alignment horizontal="center" vertical="center"/>
    </xf>
    <xf numFmtId="0" fontId="20" fillId="33" borderId="15" xfId="42" applyFont="1" applyFill="1" applyBorder="1"/>
    <xf numFmtId="0" fontId="20" fillId="34" borderId="15" xfId="42" applyFont="1" applyFill="1" applyBorder="1"/>
    <xf numFmtId="0" fontId="20" fillId="34" borderId="16" xfId="42" applyFont="1" applyFill="1" applyBorder="1"/>
    <xf numFmtId="0" fontId="19" fillId="0" borderId="0" xfId="42"/>
    <xf numFmtId="0" fontId="19" fillId="0" borderId="17" xfId="42" applyBorder="1"/>
    <xf numFmtId="0" fontId="19" fillId="0" borderId="18" xfId="42" applyBorder="1"/>
    <xf numFmtId="0" fontId="19" fillId="0" borderId="19" xfId="42" applyBorder="1"/>
    <xf numFmtId="0" fontId="19" fillId="0" borderId="10" xfId="42" applyBorder="1"/>
    <xf numFmtId="0" fontId="19" fillId="0" borderId="13" xfId="42" applyBorder="1"/>
    <xf numFmtId="0" fontId="19" fillId="0" borderId="11" xfId="42" applyBorder="1"/>
    <xf numFmtId="0" fontId="19" fillId="0" borderId="20" xfId="42" applyBorder="1"/>
    <xf numFmtId="0" fontId="19" fillId="0" borderId="21" xfId="42" applyBorder="1"/>
    <xf numFmtId="3" fontId="19" fillId="0" borderId="10" xfId="42" applyNumberFormat="1" applyBorder="1" applyAlignment="1">
      <alignment horizontal="left" vertical="center"/>
    </xf>
    <xf numFmtId="9" fontId="19" fillId="0" borderId="10" xfId="43" applyFont="1" applyFill="1" applyBorder="1" applyAlignment="1">
      <alignment horizontal="left" vertical="center"/>
    </xf>
    <xf numFmtId="3" fontId="19" fillId="35" borderId="10" xfId="42" applyNumberFormat="1" applyFill="1" applyBorder="1" applyAlignment="1">
      <alignment horizontal="center" vertical="center"/>
    </xf>
    <xf numFmtId="167" fontId="19" fillId="0" borderId="10" xfId="43" applyNumberFormat="1" applyFont="1" applyFill="1" applyBorder="1" applyAlignment="1">
      <alignment horizontal="center" vertical="center"/>
    </xf>
    <xf numFmtId="9" fontId="19" fillId="35" borderId="10" xfId="43" applyFont="1" applyFill="1" applyBorder="1" applyAlignment="1">
      <alignment horizontal="center" vertical="center"/>
    </xf>
    <xf numFmtId="0" fontId="19" fillId="0" borderId="11" xfId="42" applyBorder="1" applyAlignment="1">
      <alignment vertical="center"/>
    </xf>
    <xf numFmtId="0" fontId="19" fillId="0" borderId="21" xfId="42" applyBorder="1" applyAlignment="1">
      <alignment vertical="center"/>
    </xf>
    <xf numFmtId="0" fontId="19" fillId="35" borderId="10" xfId="42" applyFill="1" applyBorder="1" applyAlignment="1">
      <alignment horizontal="center" vertical="center"/>
    </xf>
    <xf numFmtId="9" fontId="19" fillId="35" borderId="10" xfId="43" applyFont="1" applyFill="1" applyBorder="1" applyAlignment="1">
      <alignment horizontal="center"/>
    </xf>
    <xf numFmtId="0" fontId="23" fillId="0" borderId="10" xfId="0" applyFont="1" applyBorder="1" applyAlignment="1">
      <alignment horizontal="center" vertical="center" wrapText="1"/>
    </xf>
    <xf numFmtId="0" fontId="24" fillId="36" borderId="10" xfId="0" applyFont="1" applyFill="1" applyBorder="1" applyAlignment="1">
      <alignment horizontal="center" vertical="center" wrapText="1"/>
    </xf>
    <xf numFmtId="0" fontId="24" fillId="36" borderId="10" xfId="0" applyFont="1" applyFill="1" applyBorder="1" applyAlignment="1">
      <alignment horizontal="left" vertical="center" wrapText="1"/>
    </xf>
    <xf numFmtId="0" fontId="0" fillId="0" borderId="10" xfId="0" applyBorder="1" applyAlignment="1">
      <alignment horizontal="center" vertical="center" wrapText="1"/>
    </xf>
    <xf numFmtId="0" fontId="0" fillId="0" borderId="10" xfId="0" applyBorder="1" applyAlignment="1">
      <alignment horizontal="left" vertical="center" wrapText="1"/>
    </xf>
    <xf numFmtId="0" fontId="25" fillId="0" borderId="10" xfId="0" applyFont="1" applyBorder="1" applyAlignment="1">
      <alignment horizontal="center" vertical="center" wrapText="1"/>
    </xf>
    <xf numFmtId="0" fontId="16" fillId="0" borderId="0" xfId="0" applyFont="1"/>
    <xf numFmtId="0" fontId="0" fillId="0" borderId="10" xfId="0" applyBorder="1" applyAlignment="1">
      <alignment vertical="center" wrapText="1"/>
    </xf>
    <xf numFmtId="9" fontId="0" fillId="0" borderId="10" xfId="0" applyNumberFormat="1" applyBorder="1" applyAlignment="1">
      <alignment vertical="center" wrapText="1"/>
    </xf>
    <xf numFmtId="0" fontId="16" fillId="0" borderId="10" xfId="0" applyFont="1" applyBorder="1" applyAlignment="1">
      <alignment horizontal="justify" vertical="center" wrapText="1"/>
    </xf>
    <xf numFmtId="0" fontId="0" fillId="33" borderId="0" xfId="0" applyFill="1"/>
    <xf numFmtId="0" fontId="25" fillId="33" borderId="0" xfId="0" applyFont="1" applyFill="1"/>
    <xf numFmtId="0" fontId="25" fillId="0" borderId="0" xfId="0" applyFont="1" applyAlignment="1">
      <alignment vertical="center" wrapText="1"/>
    </xf>
    <xf numFmtId="0" fontId="19" fillId="0" borderId="10" xfId="42" quotePrefix="1" applyBorder="1" applyAlignment="1">
      <alignment horizontal="left" vertical="center"/>
    </xf>
    <xf numFmtId="0" fontId="20" fillId="0" borderId="0" xfId="42" applyFont="1" applyAlignment="1">
      <alignment horizontal="left" vertical="center"/>
    </xf>
    <xf numFmtId="0" fontId="19" fillId="0" borderId="0" xfId="42" applyAlignment="1">
      <alignment horizontal="left" vertical="center"/>
    </xf>
    <xf numFmtId="0" fontId="25" fillId="0" borderId="22" xfId="0" applyFont="1" applyBorder="1" applyAlignment="1">
      <alignment horizontal="left" vertical="center" wrapText="1"/>
    </xf>
    <xf numFmtId="0" fontId="25" fillId="33" borderId="14" xfId="0" applyFont="1" applyFill="1" applyBorder="1" applyAlignment="1">
      <alignment horizontal="center"/>
    </xf>
    <xf numFmtId="0" fontId="25" fillId="0" borderId="11" xfId="0" applyFont="1" applyBorder="1" applyAlignment="1">
      <alignment horizontal="left" vertical="center" wrapText="1"/>
    </xf>
    <xf numFmtId="0" fontId="25" fillId="0" borderId="12" xfId="0" applyFont="1" applyBorder="1" applyAlignment="1">
      <alignment horizontal="left" vertical="center" wrapText="1"/>
    </xf>
    <xf numFmtId="0" fontId="25" fillId="0" borderId="13" xfId="0" applyFont="1" applyBorder="1" applyAlignment="1">
      <alignment horizontal="left" vertical="center" wrapText="1"/>
    </xf>
    <xf numFmtId="0" fontId="16" fillId="0" borderId="0" xfId="0" applyFont="1" applyAlignment="1">
      <alignment horizontal="left"/>
    </xf>
    <xf numFmtId="0" fontId="0" fillId="0" borderId="0" xfId="0" applyAlignment="1">
      <alignment wrapText="1"/>
    </xf>
    <xf numFmtId="0" fontId="19" fillId="0" borderId="11" xfId="42" applyBorder="1" applyAlignment="1">
      <alignment horizontal="left" vertical="center"/>
    </xf>
    <xf numFmtId="0" fontId="19" fillId="0" borderId="13" xfId="42" applyBorder="1" applyAlignment="1">
      <alignment horizontal="left" vertical="center"/>
    </xf>
    <xf numFmtId="2" fontId="19" fillId="0" borderId="11" xfId="42" applyNumberFormat="1" applyBorder="1" applyAlignment="1">
      <alignment horizontal="left" vertical="center"/>
    </xf>
    <xf numFmtId="2" fontId="19" fillId="0" borderId="13" xfId="42" applyNumberFormat="1" applyBorder="1" applyAlignment="1">
      <alignment horizontal="left" vertical="center"/>
    </xf>
    <xf numFmtId="0" fontId="20" fillId="0" borderId="11" xfId="42" applyFont="1" applyBorder="1" applyAlignment="1">
      <alignment horizontal="left" vertical="center"/>
    </xf>
    <xf numFmtId="0" fontId="20" fillId="0" borderId="12" xfId="42" applyFont="1" applyBorder="1" applyAlignment="1">
      <alignment horizontal="left" vertical="center"/>
    </xf>
    <xf numFmtId="0" fontId="20" fillId="0" borderId="13" xfId="42" applyFont="1" applyBorder="1" applyAlignment="1">
      <alignment horizontal="left" vertical="center"/>
    </xf>
    <xf numFmtId="0" fontId="20" fillId="0" borderId="11" xfId="42" applyFont="1" applyBorder="1" applyAlignment="1">
      <alignment vertical="center"/>
    </xf>
    <xf numFmtId="0" fontId="20" fillId="0" borderId="12" xfId="42" applyFont="1" applyBorder="1" applyAlignment="1">
      <alignment vertical="center"/>
    </xf>
    <xf numFmtId="0" fontId="20" fillId="0" borderId="13" xfId="42" applyFont="1" applyBorder="1" applyAlignment="1">
      <alignment vertical="center"/>
    </xf>
    <xf numFmtId="0" fontId="19" fillId="33" borderId="14" xfId="42" applyFill="1" applyBorder="1" applyAlignment="1">
      <alignment horizontal="center" vertical="center"/>
    </xf>
    <xf numFmtId="2" fontId="19" fillId="0" borderId="11" xfId="42" applyNumberFormat="1" applyBorder="1" applyAlignment="1">
      <alignment horizontal="center" vertical="center"/>
    </xf>
    <xf numFmtId="2" fontId="19" fillId="0" borderId="13" xfId="42" applyNumberFormat="1" applyBorder="1" applyAlignment="1">
      <alignment horizontal="center" vertical="center"/>
    </xf>
    <xf numFmtId="3" fontId="19" fillId="35" borderId="11" xfId="42" applyNumberFormat="1" applyFill="1" applyBorder="1" applyAlignment="1">
      <alignment horizontal="left" vertical="center"/>
    </xf>
    <xf numFmtId="3" fontId="19" fillId="35" borderId="13" xfId="42" applyNumberFormat="1" applyFill="1" applyBorder="1" applyAlignment="1">
      <alignment horizontal="left" vertical="center"/>
    </xf>
    <xf numFmtId="0" fontId="19" fillId="0" borderId="11" xfId="42" applyBorder="1" applyAlignment="1">
      <alignment horizontal="left" vertical="center" wrapText="1"/>
    </xf>
    <xf numFmtId="0" fontId="19" fillId="0" borderId="13" xfId="42" applyBorder="1" applyAlignment="1">
      <alignment horizontal="left" vertical="center" wrapText="1"/>
    </xf>
    <xf numFmtId="0" fontId="21" fillId="33" borderId="14" xfId="42" applyFont="1" applyFill="1" applyBorder="1" applyAlignment="1">
      <alignment horizontal="center" vertical="center"/>
    </xf>
    <xf numFmtId="167" fontId="19" fillId="0" borderId="11" xfId="43" applyNumberFormat="1" applyFont="1" applyFill="1" applyBorder="1" applyAlignment="1">
      <alignment horizontal="center" vertical="center"/>
    </xf>
    <xf numFmtId="167" fontId="19" fillId="0" borderId="13" xfId="43" applyNumberFormat="1" applyFont="1" applyFill="1" applyBorder="1" applyAlignment="1">
      <alignment horizontal="center" vertical="center"/>
    </xf>
    <xf numFmtId="9" fontId="19" fillId="0" borderId="11" xfId="43" applyFont="1" applyFill="1" applyBorder="1" applyAlignment="1">
      <alignment horizontal="center" vertical="center"/>
    </xf>
    <xf numFmtId="9" fontId="19" fillId="0" borderId="13" xfId="43" applyFont="1" applyFill="1" applyBorder="1" applyAlignment="1">
      <alignment horizontal="center" vertical="center"/>
    </xf>
    <xf numFmtId="3" fontId="19" fillId="35" borderId="11" xfId="42" applyNumberFormat="1" applyFill="1" applyBorder="1" applyAlignment="1">
      <alignment horizontal="center" vertical="center"/>
    </xf>
    <xf numFmtId="3" fontId="19" fillId="35" borderId="13" xfId="42" applyNumberFormat="1" applyFill="1" applyBorder="1" applyAlignment="1">
      <alignment horizontal="center" vertical="center"/>
    </xf>
    <xf numFmtId="9" fontId="19" fillId="35" borderId="11" xfId="43" applyFont="1" applyFill="1" applyBorder="1" applyAlignment="1">
      <alignment horizontal="center" vertical="center"/>
    </xf>
    <xf numFmtId="9" fontId="19" fillId="35" borderId="13" xfId="43" applyFont="1" applyFill="1" applyBorder="1" applyAlignment="1">
      <alignment horizontal="center" vertical="center"/>
    </xf>
    <xf numFmtId="0" fontId="28" fillId="0" borderId="10" xfId="0" applyFont="1" applyBorder="1" applyAlignment="1">
      <alignment horizontal="left" vertical="center" wrapText="1"/>
    </xf>
    <xf numFmtId="0" fontId="16" fillId="0" borderId="10" xfId="0" applyFont="1" applyBorder="1" applyAlignment="1">
      <alignment horizontal="justify" vertical="center" wrapText="1"/>
    </xf>
    <xf numFmtId="0" fontId="28" fillId="0" borderId="10" xfId="0" quotePrefix="1" applyFont="1" applyBorder="1" applyAlignment="1">
      <alignment horizontal="left" vertical="center" wrapText="1"/>
    </xf>
    <xf numFmtId="0" fontId="28" fillId="0" borderId="10" xfId="0" quotePrefix="1" applyFont="1" applyBorder="1" applyAlignment="1">
      <alignment horizontal="justify" vertical="center" wrapText="1"/>
    </xf>
    <xf numFmtId="0" fontId="26" fillId="37" borderId="10" xfId="0" quotePrefix="1" applyFont="1" applyFill="1" applyBorder="1" applyAlignment="1">
      <alignment horizontal="justify" vertical="center" wrapText="1"/>
    </xf>
    <xf numFmtId="0" fontId="28" fillId="0" borderId="10" xfId="0" quotePrefix="1" applyFont="1" applyBorder="1" applyAlignment="1">
      <alignment horizontal="justify" vertical="center"/>
    </xf>
    <xf numFmtId="0" fontId="28" fillId="0" borderId="10" xfId="0" applyFont="1" applyBorder="1" applyAlignment="1">
      <alignment horizontal="justify" vertical="center"/>
    </xf>
    <xf numFmtId="0" fontId="0" fillId="0" borderId="10" xfId="0" applyBorder="1" applyAlignment="1">
      <alignment horizontal="justify" vertical="center" wrapText="1"/>
    </xf>
    <xf numFmtId="0" fontId="27" fillId="0" borderId="10" xfId="0" applyFont="1" applyBorder="1" applyAlignment="1">
      <alignment horizontal="justify" vertical="center" wrapText="1"/>
    </xf>
    <xf numFmtId="0" fontId="26" fillId="37" borderId="10" xfId="0" applyFont="1" applyFill="1" applyBorder="1" applyAlignment="1">
      <alignment horizontal="justify" vertical="center" wrapText="1"/>
    </xf>
    <xf numFmtId="0" fontId="26" fillId="37" borderId="10" xfId="0" applyFont="1" applyFill="1" applyBorder="1" applyAlignment="1">
      <alignment horizontal="left" vertical="center" wrapText="1"/>
    </xf>
    <xf numFmtId="0" fontId="16" fillId="0" borderId="10" xfId="0" applyFont="1" applyBorder="1" applyAlignment="1">
      <alignment horizontal="left" vertical="center" wrapText="1"/>
    </xf>
    <xf numFmtId="0" fontId="0" fillId="0" borderId="10" xfId="0" applyBorder="1" applyAlignment="1">
      <alignment horizontal="left"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xr:uid="{C7A2B307-5019-41B1-B3CB-E307B77BA4A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AE054301-36F2-4E11-9DDA-632920A08333}"/>
    <cellStyle name="Note" xfId="15" builtinId="10" customBuiltin="1"/>
    <cellStyle name="Output" xfId="10" builtinId="21" customBuiltin="1"/>
    <cellStyle name="Percent 2" xfId="43" xr:uid="{C7C81103-D8AA-4C84-A59B-A9DD1A2AEE77}"/>
    <cellStyle name="Title" xfId="1" builtinId="15" customBuiltin="1"/>
    <cellStyle name="Total" xfId="17" builtinId="25" customBuiltin="1"/>
    <cellStyle name="Warning Text" xfId="14" builtinId="11" customBuiltin="1"/>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double">
          <color indexed="64"/>
        </bottom>
      </border>
    </dxf>
    <dxf>
      <font>
        <b/>
        <i val="0"/>
        <strike val="0"/>
        <condense val="0"/>
        <extend val="0"/>
        <outline val="0"/>
        <shadow val="0"/>
        <u val="none"/>
        <vertAlign val="baseline"/>
        <sz val="10"/>
        <color auto="1"/>
        <name val="Arial"/>
        <family val="2"/>
        <scheme val="none"/>
      </font>
      <fill>
        <patternFill patternType="solid">
          <fgColor indexed="64"/>
          <bgColor rgb="FF002060"/>
        </patternFill>
      </fill>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19" Type="http://schemas.microsoft.com/office/2023/09/relationships/Python" Target="pyth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3</xdr:col>
      <xdr:colOff>266400</xdr:colOff>
      <xdr:row>0</xdr:row>
      <xdr:rowOff>165218</xdr:rowOff>
    </xdr:from>
    <xdr:to>
      <xdr:col>4</xdr:col>
      <xdr:colOff>479174</xdr:colOff>
      <xdr:row>13</xdr:row>
      <xdr:rowOff>157919</xdr:rowOff>
    </xdr:to>
    <mc:AlternateContent xmlns:mc="http://schemas.openxmlformats.org/markup-compatibility/2006" xmlns:sle15="http://schemas.microsoft.com/office/drawing/2012/slicer">
      <mc:Choice Requires="sle15">
        <xdr:graphicFrame macro="">
          <xdr:nvGraphicFramePr>
            <xdr:cNvPr id="2" name="Industry Type (for Slicer)">
              <a:extLst>
                <a:ext uri="{FF2B5EF4-FFF2-40B4-BE49-F238E27FC236}">
                  <a16:creationId xmlns:a16="http://schemas.microsoft.com/office/drawing/2014/main" id="{C4E170F4-E59A-454D-B037-8BE1E37A8477}"/>
                </a:ext>
              </a:extLst>
            </xdr:cNvPr>
            <xdr:cNvGraphicFramePr/>
          </xdr:nvGraphicFramePr>
          <xdr:xfrm>
            <a:off x="0" y="0"/>
            <a:ext cx="0" cy="0"/>
          </xdr:xfrm>
          <a:graphic>
            <a:graphicData uri="http://schemas.microsoft.com/office/drawing/2010/slicer">
              <sle:slicer xmlns:sle="http://schemas.microsoft.com/office/drawing/2010/slicer" name="Industry Type (for Slicer)"/>
            </a:graphicData>
          </a:graphic>
        </xdr:graphicFrame>
      </mc:Choice>
      <mc:Fallback xmlns="">
        <xdr:sp macro="" textlink="">
          <xdr:nvSpPr>
            <xdr:cNvPr id="0" name=""/>
            <xdr:cNvSpPr>
              <a:spLocks noTextEdit="1"/>
            </xdr:cNvSpPr>
          </xdr:nvSpPr>
          <xdr:spPr>
            <a:xfrm>
              <a:off x="6471257" y="165218"/>
              <a:ext cx="2172203" cy="2199532"/>
            </a:xfrm>
            <a:prstGeom prst="rect">
              <a:avLst/>
            </a:prstGeom>
            <a:solidFill>
              <a:prstClr val="white"/>
            </a:solidFill>
            <a:ln w="1">
              <a:solidFill>
                <a:prstClr val="green"/>
              </a:solidFill>
            </a:ln>
          </xdr:spPr>
          <xdr:txBody>
            <a:bodyPr vertOverflow="clip" horzOverflow="clip"/>
            <a:lstStyle/>
            <a:p>
              <a:r>
                <a:rPr lang="en-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c\DATA-DATA\ITS\KERETA%20API\SONDIR-FRICTON.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GRINVIRO\Downloads\SET_BDU.xlsx" TargetMode="External"/><Relationship Id="rId1" Type="http://schemas.openxmlformats.org/officeDocument/2006/relationships/externalLinkPath" Target="file:///C:\Users\GRINVIRO\Downloads\SET_BDU.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GG_SET\Trial%2004.02.2025\SBT-Pump%20versi%202.0%20(test%20version%203.4).xlsm" TargetMode="External"/><Relationship Id="rId1" Type="http://schemas.openxmlformats.org/officeDocument/2006/relationships/externalLinkPath" Target="https://d.docs.live.net/GG_SET/Trial%2004.02.2025/SBT-Pump%20versi%202.0%20(test%20version%203.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COPI-North%20Belut%20WHP%20C-D\Electrical\Documents\Working\Deliverable\WHP-C\Calculation\A-84508-4980-3J-002%20Voltage%20Drop%20&amp;%20Cable%20Sizing\Rev-D1\A-84508-4980-3J-002-D1%20%20WHP-C%20Appendix%201%20Calculation%20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MENTAH"/>
      <sheetName val="Sheet1"/>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P_Customer Information"/>
      <sheetName val="DIP_Project Information"/>
      <sheetName val="DATA_Proposal"/>
      <sheetName val="DATA_OPEX"/>
      <sheetName val="DATA_BOQ"/>
      <sheetName val="DATA_ELI"/>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ITIAL SETTING"/>
      <sheetName val="DATA INPUT"/>
      <sheetName val="DATA GATE"/>
      <sheetName val="DATA ENGINE"/>
      <sheetName val="DATA SETTING"/>
      <sheetName val="DATA GRAPH"/>
      <sheetName val="DATA REPORT"/>
      <sheetName val="DATA PROPOSAL"/>
      <sheetName val="Python sample"/>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App.1"/>
      <sheetName val="Bus A"/>
      <sheetName val="Bus A (2)"/>
      <sheetName val="Bus B"/>
      <sheetName val="Bus B (2)"/>
      <sheetName val="Bus B (3)"/>
      <sheetName val="UPS-A"/>
      <sheetName val="UPS-A (2)"/>
      <sheetName val="UPS-B"/>
      <sheetName val="UPS-B (2)"/>
      <sheetName val="Cover-App.2"/>
      <sheetName val="IEC 60228 Ohm"/>
      <sheetName val="IEC 60092-352 Ampere"/>
      <sheetName val="Cable Data"/>
      <sheetName val="Motor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7">
          <cell r="A7">
            <v>0.37</v>
          </cell>
          <cell r="B7">
            <v>0.5</v>
          </cell>
          <cell r="C7">
            <v>0.75</v>
          </cell>
          <cell r="D7">
            <v>0.74</v>
          </cell>
          <cell r="E7">
            <v>7.5</v>
          </cell>
          <cell r="F7">
            <v>480</v>
          </cell>
          <cell r="G7">
            <v>1</v>
          </cell>
          <cell r="H7">
            <v>4.4999999999999999E-4</v>
          </cell>
        </row>
        <row r="8">
          <cell r="A8">
            <v>0.55000000000000004</v>
          </cell>
          <cell r="B8">
            <v>0.75</v>
          </cell>
          <cell r="C8">
            <v>0.73</v>
          </cell>
          <cell r="D8">
            <v>0.79</v>
          </cell>
          <cell r="E8">
            <v>7.2</v>
          </cell>
          <cell r="F8">
            <v>480</v>
          </cell>
          <cell r="G8">
            <v>1.6</v>
          </cell>
          <cell r="H8">
            <v>2.2000000000000001E-3</v>
          </cell>
        </row>
        <row r="9">
          <cell r="A9">
            <v>0.75</v>
          </cell>
          <cell r="B9">
            <v>1</v>
          </cell>
          <cell r="C9">
            <v>0.84</v>
          </cell>
          <cell r="D9">
            <v>0.79</v>
          </cell>
          <cell r="E9">
            <v>9.6</v>
          </cell>
          <cell r="F9">
            <v>480</v>
          </cell>
          <cell r="G9">
            <v>1.6</v>
          </cell>
          <cell r="H9">
            <v>2.2000000000000001E-3</v>
          </cell>
        </row>
        <row r="10">
          <cell r="A10">
            <v>1.1000000000000001</v>
          </cell>
          <cell r="B10">
            <v>1.5</v>
          </cell>
          <cell r="C10">
            <v>0.88</v>
          </cell>
          <cell r="D10">
            <v>0.81</v>
          </cell>
          <cell r="E10">
            <v>8.6</v>
          </cell>
          <cell r="F10">
            <v>480</v>
          </cell>
          <cell r="G10">
            <v>2.5</v>
          </cell>
          <cell r="H10">
            <v>6.0000000000000001E-3</v>
          </cell>
        </row>
        <row r="11">
          <cell r="A11">
            <v>1.5</v>
          </cell>
          <cell r="B11">
            <v>2</v>
          </cell>
          <cell r="C11">
            <v>0.86</v>
          </cell>
          <cell r="D11">
            <v>0.8</v>
          </cell>
          <cell r="E11">
            <v>8.6</v>
          </cell>
          <cell r="F11">
            <v>480</v>
          </cell>
          <cell r="G11">
            <v>3.2</v>
          </cell>
          <cell r="H11">
            <v>0.04</v>
          </cell>
        </row>
        <row r="12">
          <cell r="A12">
            <v>2.2000000000000002</v>
          </cell>
          <cell r="B12">
            <v>3</v>
          </cell>
          <cell r="C12">
            <v>0.85</v>
          </cell>
          <cell r="D12">
            <v>0.8</v>
          </cell>
          <cell r="E12">
            <v>8.5</v>
          </cell>
          <cell r="F12">
            <v>480</v>
          </cell>
          <cell r="G12">
            <v>6.3</v>
          </cell>
          <cell r="H12">
            <v>0.08</v>
          </cell>
        </row>
        <row r="13">
          <cell r="A13">
            <v>3.7</v>
          </cell>
          <cell r="B13">
            <v>5</v>
          </cell>
          <cell r="C13">
            <v>0.88</v>
          </cell>
          <cell r="D13">
            <v>0.82</v>
          </cell>
          <cell r="E13">
            <v>9.1999999999999993</v>
          </cell>
          <cell r="F13">
            <v>480</v>
          </cell>
          <cell r="G13">
            <v>10</v>
          </cell>
          <cell r="H13">
            <v>0.15</v>
          </cell>
        </row>
        <row r="14">
          <cell r="A14">
            <v>5.5</v>
          </cell>
          <cell r="B14">
            <v>7.5</v>
          </cell>
          <cell r="C14">
            <v>0.9</v>
          </cell>
          <cell r="D14">
            <v>0.83</v>
          </cell>
          <cell r="E14">
            <v>8.5</v>
          </cell>
          <cell r="F14">
            <v>480</v>
          </cell>
          <cell r="G14">
            <v>12.5</v>
          </cell>
          <cell r="H14">
            <v>0.2</v>
          </cell>
        </row>
        <row r="15">
          <cell r="A15">
            <v>7.5</v>
          </cell>
          <cell r="B15">
            <v>10</v>
          </cell>
          <cell r="C15">
            <v>0.92</v>
          </cell>
          <cell r="D15">
            <v>0.84</v>
          </cell>
          <cell r="E15">
            <v>8.3000000000000007</v>
          </cell>
          <cell r="F15">
            <v>480</v>
          </cell>
          <cell r="G15">
            <v>20</v>
          </cell>
          <cell r="H15">
            <v>0.24</v>
          </cell>
        </row>
        <row r="16">
          <cell r="A16">
            <v>11</v>
          </cell>
          <cell r="B16">
            <v>15</v>
          </cell>
          <cell r="C16">
            <v>0.9</v>
          </cell>
          <cell r="D16">
            <v>0.85</v>
          </cell>
          <cell r="E16">
            <v>8.5</v>
          </cell>
          <cell r="F16">
            <v>480</v>
          </cell>
          <cell r="G16">
            <v>25</v>
          </cell>
          <cell r="H16">
            <v>0.28000000000000003</v>
          </cell>
        </row>
        <row r="17">
          <cell r="A17">
            <v>15</v>
          </cell>
          <cell r="B17">
            <v>20</v>
          </cell>
          <cell r="C17">
            <v>0.9</v>
          </cell>
          <cell r="D17">
            <v>0.85</v>
          </cell>
          <cell r="E17">
            <v>8.5</v>
          </cell>
          <cell r="F17">
            <v>480</v>
          </cell>
          <cell r="G17">
            <v>32</v>
          </cell>
          <cell r="H17">
            <v>0.28000000000000003</v>
          </cell>
        </row>
        <row r="18">
          <cell r="A18">
            <v>18.5</v>
          </cell>
          <cell r="B18">
            <v>25</v>
          </cell>
          <cell r="C18">
            <v>0.92</v>
          </cell>
          <cell r="D18">
            <v>0.84</v>
          </cell>
          <cell r="E18">
            <v>8.5</v>
          </cell>
          <cell r="F18">
            <v>480</v>
          </cell>
          <cell r="G18">
            <v>40</v>
          </cell>
          <cell r="H18">
            <v>0.3</v>
          </cell>
        </row>
        <row r="19">
          <cell r="A19">
            <v>22</v>
          </cell>
          <cell r="B19">
            <v>30</v>
          </cell>
          <cell r="C19">
            <v>0.86</v>
          </cell>
          <cell r="D19">
            <v>0.85</v>
          </cell>
          <cell r="E19">
            <v>8.6</v>
          </cell>
          <cell r="F19">
            <v>480</v>
          </cell>
          <cell r="G19">
            <v>50</v>
          </cell>
          <cell r="H19">
            <v>0.3</v>
          </cell>
        </row>
        <row r="20">
          <cell r="A20">
            <v>30</v>
          </cell>
          <cell r="B20">
            <v>40</v>
          </cell>
          <cell r="C20">
            <v>0.88</v>
          </cell>
          <cell r="D20">
            <v>0.86</v>
          </cell>
          <cell r="E20">
            <v>8.4</v>
          </cell>
          <cell r="F20">
            <v>480</v>
          </cell>
          <cell r="G20">
            <v>63</v>
          </cell>
          <cell r="H20">
            <v>0.3</v>
          </cell>
        </row>
        <row r="21">
          <cell r="A21">
            <v>37</v>
          </cell>
          <cell r="B21">
            <v>50</v>
          </cell>
          <cell r="C21">
            <v>0.88</v>
          </cell>
          <cell r="D21">
            <v>0.86</v>
          </cell>
          <cell r="E21">
            <v>8.4</v>
          </cell>
          <cell r="F21">
            <v>480</v>
          </cell>
          <cell r="G21">
            <v>80</v>
          </cell>
          <cell r="H21">
            <v>0.5</v>
          </cell>
        </row>
        <row r="22">
          <cell r="A22">
            <v>45</v>
          </cell>
          <cell r="B22">
            <v>60</v>
          </cell>
          <cell r="C22">
            <v>0.9</v>
          </cell>
          <cell r="D22">
            <v>0.87</v>
          </cell>
          <cell r="E22">
            <v>7.8</v>
          </cell>
          <cell r="F22">
            <v>480</v>
          </cell>
          <cell r="G22">
            <v>80</v>
          </cell>
          <cell r="H22">
            <v>0.5</v>
          </cell>
        </row>
        <row r="23">
          <cell r="A23">
            <v>55</v>
          </cell>
          <cell r="B23">
            <v>75</v>
          </cell>
          <cell r="C23">
            <v>0.9</v>
          </cell>
          <cell r="D23">
            <v>0.87</v>
          </cell>
          <cell r="E23">
            <v>7.9</v>
          </cell>
          <cell r="F23">
            <v>480</v>
          </cell>
          <cell r="G23">
            <v>100</v>
          </cell>
          <cell r="H23">
            <v>0.5</v>
          </cell>
        </row>
        <row r="24">
          <cell r="A24">
            <v>75</v>
          </cell>
          <cell r="B24">
            <v>100</v>
          </cell>
          <cell r="C24">
            <v>0.9</v>
          </cell>
          <cell r="D24">
            <v>0.86</v>
          </cell>
          <cell r="E24">
            <v>8.1</v>
          </cell>
          <cell r="F24">
            <v>480</v>
          </cell>
          <cell r="G24">
            <v>160</v>
          </cell>
          <cell r="H24">
            <v>0.5</v>
          </cell>
        </row>
        <row r="25">
          <cell r="A25">
            <v>90</v>
          </cell>
          <cell r="B25">
            <v>125</v>
          </cell>
          <cell r="C25">
            <v>0.91</v>
          </cell>
          <cell r="D25">
            <v>0.86</v>
          </cell>
          <cell r="E25">
            <v>7.9</v>
          </cell>
          <cell r="F25">
            <v>480</v>
          </cell>
          <cell r="G25">
            <v>200</v>
          </cell>
        </row>
        <row r="26">
          <cell r="A26">
            <v>110</v>
          </cell>
          <cell r="B26">
            <v>150</v>
          </cell>
          <cell r="C26">
            <v>0.91</v>
          </cell>
          <cell r="D26">
            <v>0.86</v>
          </cell>
          <cell r="E26">
            <v>7.8</v>
          </cell>
          <cell r="F26">
            <v>480</v>
          </cell>
          <cell r="G26">
            <v>250</v>
          </cell>
        </row>
        <row r="27">
          <cell r="A27">
            <v>132</v>
          </cell>
          <cell r="B27">
            <v>175</v>
          </cell>
          <cell r="C27">
            <v>0.91</v>
          </cell>
          <cell r="D27">
            <v>0.86</v>
          </cell>
          <cell r="E27">
            <v>8.1999999999999993</v>
          </cell>
          <cell r="F27">
            <v>480</v>
          </cell>
          <cell r="G27">
            <v>250</v>
          </cell>
        </row>
        <row r="28">
          <cell r="A28">
            <v>150</v>
          </cell>
          <cell r="B28">
            <v>200</v>
          </cell>
          <cell r="C28">
            <v>0.92</v>
          </cell>
          <cell r="D28">
            <v>0.86</v>
          </cell>
          <cell r="E28">
            <v>8.1</v>
          </cell>
          <cell r="F28">
            <v>480</v>
          </cell>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Type__for_Slicer" xr10:uid="{E1574779-0633-4ECD-998E-60E21A0EAA00}" sourceName="Industry Type (for Slicer)">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Type (for Slicer)" xr10:uid="{E581B22B-12F5-4CE1-91C2-3E448F3D737B}" cache="Slicer_Industry_Type__for_Slicer" caption="Industry Type (for Slicer)" style="SlicerStyleDark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ED2694-75ED-4FE4-9EDE-294C03088ED0}" name="Table1" displayName="Table1" ref="B2:C31" totalsRowShown="0" headerRowDxfId="5" headerRowBorderDxfId="4" tableBorderDxfId="3" totalsRowBorderDxfId="2" headerRowCellStyle="Normal 2">
  <autoFilter ref="B2:C31" xr:uid="{63830563-A4E9-4750-A93F-03EA236B79B6}"/>
  <tableColumns count="2">
    <tableColumn id="1" xr3:uid="{521685D1-D7C7-4ED9-8630-F2BF6AF12880}" name="Industry Type (for Slicer)" dataDxfId="1" dataCellStyle="Normal 2"/>
    <tableColumn id="2" xr3:uid="{616614A2-7C23-4ABF-9BB4-00CF246E541B}" name="Industry Classification"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37AB-FF9F-4549-B551-DD0485A1E0B9}">
  <sheetPr>
    <tabColor rgb="FFFFFF00"/>
  </sheetPr>
  <dimension ref="A2:C31"/>
  <sheetViews>
    <sheetView showGridLines="0" topLeftCell="P1" zoomScale="77" zoomScaleNormal="70" workbookViewId="0">
      <selection activeCell="E34" sqref="E34"/>
    </sheetView>
  </sheetViews>
  <sheetFormatPr defaultColWidth="8.44140625" defaultRowHeight="13.2" x14ac:dyDescent="0.25"/>
  <cols>
    <col min="1" max="3" width="30.109375" style="24" customWidth="1"/>
    <col min="4" max="5" width="28.5546875" style="24" customWidth="1"/>
    <col min="6" max="6" width="22.6640625" style="24" customWidth="1"/>
    <col min="7" max="7" width="17.44140625" style="24" customWidth="1"/>
    <col min="8" max="16384" width="8.44140625" style="24"/>
  </cols>
  <sheetData>
    <row r="2" spans="1:3" ht="13.8" thickBot="1" x14ac:dyDescent="0.3">
      <c r="A2" s="21" t="s">
        <v>78</v>
      </c>
      <c r="B2" s="22" t="s">
        <v>79</v>
      </c>
      <c r="C2" s="23" t="s">
        <v>80</v>
      </c>
    </row>
    <row r="3" spans="1:3" ht="13.8" thickTop="1" x14ac:dyDescent="0.25">
      <c r="A3" s="25" t="s">
        <v>76</v>
      </c>
      <c r="B3" s="26" t="s">
        <v>76</v>
      </c>
      <c r="C3" s="27" t="s">
        <v>81</v>
      </c>
    </row>
    <row r="4" spans="1:3" x14ac:dyDescent="0.25">
      <c r="A4" s="28" t="s">
        <v>82</v>
      </c>
      <c r="B4" s="29" t="s">
        <v>76</v>
      </c>
      <c r="C4" s="30" t="s">
        <v>83</v>
      </c>
    </row>
    <row r="5" spans="1:3" x14ac:dyDescent="0.25">
      <c r="A5" s="28" t="s">
        <v>84</v>
      </c>
      <c r="B5" s="29" t="s">
        <v>76</v>
      </c>
      <c r="C5" s="30" t="s">
        <v>85</v>
      </c>
    </row>
    <row r="6" spans="1:3" x14ac:dyDescent="0.25">
      <c r="A6" s="28" t="s">
        <v>86</v>
      </c>
      <c r="B6" s="29" t="s">
        <v>82</v>
      </c>
      <c r="C6" s="30" t="s">
        <v>87</v>
      </c>
    </row>
    <row r="7" spans="1:3" x14ac:dyDescent="0.25">
      <c r="A7" s="28" t="s">
        <v>88</v>
      </c>
      <c r="B7" s="29" t="s">
        <v>82</v>
      </c>
      <c r="C7" s="30" t="s">
        <v>89</v>
      </c>
    </row>
    <row r="8" spans="1:3" x14ac:dyDescent="0.25">
      <c r="A8" s="28" t="s">
        <v>90</v>
      </c>
      <c r="B8" s="29" t="s">
        <v>82</v>
      </c>
      <c r="C8" s="30" t="s">
        <v>91</v>
      </c>
    </row>
    <row r="9" spans="1:3" x14ac:dyDescent="0.25">
      <c r="A9" s="28" t="s">
        <v>92</v>
      </c>
      <c r="B9" s="29" t="s">
        <v>82</v>
      </c>
      <c r="C9" s="30" t="s">
        <v>93</v>
      </c>
    </row>
    <row r="10" spans="1:3" x14ac:dyDescent="0.25">
      <c r="B10" s="29" t="s">
        <v>82</v>
      </c>
      <c r="C10" s="30" t="s">
        <v>94</v>
      </c>
    </row>
    <row r="11" spans="1:3" x14ac:dyDescent="0.25">
      <c r="B11" s="29" t="s">
        <v>84</v>
      </c>
      <c r="C11" s="30" t="s">
        <v>95</v>
      </c>
    </row>
    <row r="12" spans="1:3" x14ac:dyDescent="0.25">
      <c r="B12" s="29" t="s">
        <v>84</v>
      </c>
      <c r="C12" s="30" t="s">
        <v>96</v>
      </c>
    </row>
    <row r="13" spans="1:3" x14ac:dyDescent="0.25">
      <c r="B13" s="29" t="s">
        <v>84</v>
      </c>
      <c r="C13" s="30" t="s">
        <v>97</v>
      </c>
    </row>
    <row r="14" spans="1:3" x14ac:dyDescent="0.25">
      <c r="B14" s="29" t="s">
        <v>86</v>
      </c>
      <c r="C14" s="30" t="s">
        <v>98</v>
      </c>
    </row>
    <row r="15" spans="1:3" x14ac:dyDescent="0.25">
      <c r="B15" s="29" t="s">
        <v>86</v>
      </c>
      <c r="C15" s="30" t="s">
        <v>99</v>
      </c>
    </row>
    <row r="16" spans="1:3" x14ac:dyDescent="0.25">
      <c r="B16" s="29" t="s">
        <v>86</v>
      </c>
      <c r="C16" s="30" t="s">
        <v>100</v>
      </c>
    </row>
    <row r="17" spans="2:3" x14ac:dyDescent="0.25">
      <c r="B17" s="29" t="s">
        <v>86</v>
      </c>
      <c r="C17" s="30" t="s">
        <v>101</v>
      </c>
    </row>
    <row r="18" spans="2:3" x14ac:dyDescent="0.25">
      <c r="B18" s="29" t="s">
        <v>88</v>
      </c>
      <c r="C18" s="30" t="s">
        <v>102</v>
      </c>
    </row>
    <row r="19" spans="2:3" x14ac:dyDescent="0.25">
      <c r="B19" s="29" t="s">
        <v>88</v>
      </c>
      <c r="C19" s="30" t="s">
        <v>103</v>
      </c>
    </row>
    <row r="20" spans="2:3" x14ac:dyDescent="0.25">
      <c r="B20" s="29" t="s">
        <v>88</v>
      </c>
      <c r="C20" s="30" t="s">
        <v>104</v>
      </c>
    </row>
    <row r="21" spans="2:3" x14ac:dyDescent="0.25">
      <c r="B21" s="29" t="s">
        <v>88</v>
      </c>
      <c r="C21" s="30" t="s">
        <v>77</v>
      </c>
    </row>
    <row r="22" spans="2:3" x14ac:dyDescent="0.25">
      <c r="B22" s="29" t="s">
        <v>88</v>
      </c>
      <c r="C22" s="30" t="s">
        <v>105</v>
      </c>
    </row>
    <row r="23" spans="2:3" x14ac:dyDescent="0.25">
      <c r="B23" s="29" t="s">
        <v>88</v>
      </c>
      <c r="C23" s="30" t="s">
        <v>106</v>
      </c>
    </row>
    <row r="24" spans="2:3" x14ac:dyDescent="0.25">
      <c r="B24" s="29" t="s">
        <v>90</v>
      </c>
      <c r="C24" s="30" t="s">
        <v>107</v>
      </c>
    </row>
    <row r="25" spans="2:3" x14ac:dyDescent="0.25">
      <c r="B25" s="29" t="s">
        <v>90</v>
      </c>
      <c r="C25" s="30" t="s">
        <v>108</v>
      </c>
    </row>
    <row r="26" spans="2:3" x14ac:dyDescent="0.25">
      <c r="B26" s="29" t="s">
        <v>90</v>
      </c>
      <c r="C26" s="30" t="s">
        <v>109</v>
      </c>
    </row>
    <row r="27" spans="2:3" x14ac:dyDescent="0.25">
      <c r="B27" s="29" t="s">
        <v>90</v>
      </c>
      <c r="C27" s="30" t="s">
        <v>110</v>
      </c>
    </row>
    <row r="28" spans="2:3" x14ac:dyDescent="0.25">
      <c r="B28" s="29" t="s">
        <v>90</v>
      </c>
      <c r="C28" s="30" t="s">
        <v>111</v>
      </c>
    </row>
    <row r="29" spans="2:3" x14ac:dyDescent="0.25">
      <c r="B29" s="29" t="s">
        <v>92</v>
      </c>
      <c r="C29" s="30" t="s">
        <v>112</v>
      </c>
    </row>
    <row r="30" spans="2:3" x14ac:dyDescent="0.25">
      <c r="B30" s="29" t="s">
        <v>92</v>
      </c>
      <c r="C30" s="30" t="s">
        <v>113</v>
      </c>
    </row>
    <row r="31" spans="2:3" x14ac:dyDescent="0.25">
      <c r="B31" s="31" t="s">
        <v>92</v>
      </c>
      <c r="C31" s="32" t="s">
        <v>114</v>
      </c>
    </row>
  </sheetData>
  <dataConsolidate/>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824E-56CC-4807-BE57-7CD799BC0894}">
  <sheetPr codeName="Sheet10"/>
  <dimension ref="A1:N57"/>
  <sheetViews>
    <sheetView zoomScale="68" zoomScaleNormal="70" workbookViewId="0">
      <selection activeCell="B36" sqref="B36"/>
    </sheetView>
  </sheetViews>
  <sheetFormatPr defaultColWidth="8.44140625" defaultRowHeight="14.4" x14ac:dyDescent="0.3"/>
  <cols>
    <col min="1" max="1" width="37.5546875" style="1" customWidth="1"/>
    <col min="2" max="2" width="92.21875" style="1" customWidth="1"/>
    <col min="3" max="3" width="68.21875" style="1" customWidth="1"/>
    <col min="4" max="6" width="19.44140625" style="1" customWidth="1"/>
    <col min="7" max="7" width="27.77734375" style="1" customWidth="1"/>
    <col min="15" max="28" width="8.44140625" style="1"/>
    <col min="29" max="29" width="8.44140625" style="1" customWidth="1"/>
    <col min="30" max="16384" width="8.44140625" style="1"/>
  </cols>
  <sheetData>
    <row r="1" spans="1:14" ht="24.6" x14ac:dyDescent="0.3">
      <c r="A1" s="75" t="s">
        <v>69</v>
      </c>
      <c r="B1" s="75"/>
      <c r="C1" s="75"/>
    </row>
    <row r="2" spans="1:14" ht="13.2" x14ac:dyDescent="0.3">
      <c r="A2" s="69" t="s">
        <v>75</v>
      </c>
      <c r="B2" s="70"/>
      <c r="C2" s="71"/>
      <c r="D2" s="18"/>
      <c r="E2" s="18"/>
      <c r="F2" s="18"/>
      <c r="H2" s="1"/>
      <c r="I2" s="1"/>
      <c r="J2" s="1"/>
      <c r="K2" s="1"/>
      <c r="L2" s="1"/>
      <c r="M2" s="1"/>
      <c r="N2" s="1"/>
    </row>
    <row r="3" spans="1:14" ht="13.2" x14ac:dyDescent="0.3">
      <c r="A3" s="69" t="s">
        <v>68</v>
      </c>
      <c r="B3" s="70"/>
      <c r="C3" s="71"/>
      <c r="D3" s="18"/>
      <c r="E3" s="18"/>
      <c r="F3" s="18"/>
      <c r="H3" s="1"/>
      <c r="I3" s="1"/>
      <c r="J3" s="1"/>
      <c r="K3" s="1"/>
      <c r="L3" s="1"/>
      <c r="M3" s="1"/>
      <c r="N3" s="1"/>
    </row>
    <row r="4" spans="1:14" ht="13.2" x14ac:dyDescent="0.3">
      <c r="A4" s="6" t="s">
        <v>12</v>
      </c>
      <c r="B4" s="76"/>
      <c r="C4" s="77"/>
      <c r="D4" s="4"/>
      <c r="E4" s="4"/>
      <c r="F4" s="4"/>
      <c r="H4" s="1"/>
      <c r="I4" s="1"/>
      <c r="J4" s="1"/>
      <c r="K4" s="1"/>
      <c r="L4" s="1"/>
      <c r="M4" s="1"/>
      <c r="N4" s="1"/>
    </row>
    <row r="5" spans="1:14" ht="13.2" x14ac:dyDescent="0.3">
      <c r="A5" s="6" t="s">
        <v>135</v>
      </c>
      <c r="B5" s="78" t="s">
        <v>84</v>
      </c>
      <c r="C5" s="79"/>
      <c r="D5" s="4"/>
      <c r="E5" s="4"/>
      <c r="F5" s="4"/>
      <c r="H5" s="1"/>
      <c r="I5" s="1"/>
      <c r="J5" s="1"/>
      <c r="K5" s="1"/>
      <c r="L5" s="1"/>
      <c r="M5" s="1"/>
      <c r="N5" s="1"/>
    </row>
    <row r="6" spans="1:14" ht="13.2" x14ac:dyDescent="0.3">
      <c r="A6" s="6" t="s">
        <v>136</v>
      </c>
      <c r="B6" s="78" t="s">
        <v>89</v>
      </c>
      <c r="C6" s="79"/>
      <c r="D6" s="4"/>
      <c r="E6" s="4"/>
      <c r="F6" s="4"/>
      <c r="H6" s="1"/>
      <c r="I6" s="1"/>
      <c r="J6" s="1"/>
      <c r="K6" s="1"/>
      <c r="L6" s="1"/>
      <c r="M6" s="1"/>
      <c r="N6" s="1"/>
    </row>
    <row r="7" spans="1:14" ht="13.2" x14ac:dyDescent="0.3">
      <c r="A7" s="72" t="s">
        <v>13</v>
      </c>
      <c r="B7" s="73"/>
      <c r="C7" s="74"/>
      <c r="D7" s="4"/>
      <c r="E7" s="4"/>
      <c r="F7" s="4"/>
      <c r="H7" s="1"/>
      <c r="I7" s="1"/>
      <c r="J7" s="1"/>
      <c r="K7" s="1"/>
      <c r="L7" s="1"/>
      <c r="M7" s="1"/>
      <c r="N7" s="1"/>
    </row>
    <row r="8" spans="1:14" ht="13.2" x14ac:dyDescent="0.3">
      <c r="A8" s="6" t="s">
        <v>15</v>
      </c>
      <c r="B8" s="65"/>
      <c r="C8" s="66"/>
      <c r="H8" s="1"/>
      <c r="I8" s="1"/>
      <c r="J8" s="1"/>
      <c r="K8" s="1"/>
      <c r="L8" s="1"/>
      <c r="M8" s="1"/>
      <c r="N8" s="1"/>
    </row>
    <row r="9" spans="1:14" ht="13.2" x14ac:dyDescent="0.3">
      <c r="A9" s="6" t="s">
        <v>16</v>
      </c>
      <c r="B9" s="65"/>
      <c r="C9" s="66"/>
      <c r="H9" s="1"/>
      <c r="I9" s="1"/>
      <c r="J9" s="1"/>
      <c r="K9" s="1"/>
      <c r="L9" s="1"/>
      <c r="M9" s="1"/>
      <c r="N9" s="1"/>
    </row>
    <row r="10" spans="1:14" ht="13.2" x14ac:dyDescent="0.3">
      <c r="A10" s="6" t="s">
        <v>14</v>
      </c>
      <c r="B10" s="65"/>
      <c r="C10" s="66"/>
      <c r="H10" s="1"/>
      <c r="I10" s="1"/>
      <c r="J10" s="1"/>
      <c r="K10" s="1"/>
      <c r="L10" s="1"/>
      <c r="M10" s="1"/>
      <c r="N10" s="1"/>
    </row>
    <row r="11" spans="1:14" ht="13.2" x14ac:dyDescent="0.3">
      <c r="A11" s="9" t="s">
        <v>115</v>
      </c>
      <c r="B11" s="65"/>
      <c r="C11" s="66"/>
      <c r="D11" s="4"/>
      <c r="E11" s="4"/>
      <c r="F11" s="4"/>
      <c r="H11" s="1"/>
      <c r="I11" s="1"/>
      <c r="J11" s="1"/>
      <c r="K11" s="1"/>
      <c r="L11" s="1"/>
      <c r="M11" s="1"/>
      <c r="N11" s="1"/>
    </row>
    <row r="12" spans="1:14" ht="13.2" x14ac:dyDescent="0.3">
      <c r="A12" s="9" t="s">
        <v>17</v>
      </c>
      <c r="B12" s="80"/>
      <c r="C12" s="81"/>
      <c r="D12" s="4"/>
      <c r="E12" s="4"/>
      <c r="F12" s="4"/>
      <c r="H12" s="1"/>
      <c r="I12" s="1"/>
      <c r="J12" s="1"/>
      <c r="K12" s="1"/>
      <c r="L12" s="1"/>
      <c r="M12" s="1"/>
      <c r="N12" s="1"/>
    </row>
    <row r="13" spans="1:14" ht="13.2" x14ac:dyDescent="0.3">
      <c r="A13" s="6" t="s">
        <v>18</v>
      </c>
      <c r="B13" s="65"/>
      <c r="C13" s="66"/>
      <c r="H13" s="1"/>
      <c r="I13" s="1"/>
      <c r="J13" s="1"/>
      <c r="K13" s="1"/>
      <c r="L13" s="1"/>
      <c r="M13" s="1"/>
      <c r="N13" s="1"/>
    </row>
    <row r="14" spans="1:14" ht="13.2" x14ac:dyDescent="0.3">
      <c r="A14" s="69" t="s">
        <v>67</v>
      </c>
      <c r="B14" s="70"/>
      <c r="C14" s="71"/>
      <c r="H14" s="1"/>
      <c r="I14" s="1"/>
      <c r="J14" s="1"/>
      <c r="K14" s="1"/>
      <c r="L14" s="1"/>
      <c r="M14" s="1"/>
      <c r="N14" s="1"/>
    </row>
    <row r="15" spans="1:14" ht="13.2" x14ac:dyDescent="0.3">
      <c r="A15" s="11" t="s">
        <v>19</v>
      </c>
      <c r="B15" s="11" t="s">
        <v>145</v>
      </c>
      <c r="C15" s="11" t="s">
        <v>146</v>
      </c>
      <c r="D15" s="19"/>
      <c r="E15" s="19"/>
      <c r="F15" s="19"/>
      <c r="H15" s="1"/>
      <c r="I15" s="1"/>
      <c r="J15" s="1"/>
      <c r="K15" s="1"/>
      <c r="L15" s="1"/>
      <c r="M15" s="1"/>
      <c r="N15" s="1"/>
    </row>
    <row r="16" spans="1:14" ht="13.2" x14ac:dyDescent="0.3">
      <c r="A16" s="12" t="s">
        <v>137</v>
      </c>
      <c r="B16" s="9"/>
      <c r="C16" s="11"/>
      <c r="D16" s="19"/>
      <c r="E16" s="19"/>
      <c r="F16" s="19"/>
      <c r="H16" s="1"/>
      <c r="I16" s="1"/>
      <c r="J16" s="1"/>
      <c r="K16" s="1"/>
      <c r="L16" s="1"/>
      <c r="M16" s="1"/>
      <c r="N16" s="1"/>
    </row>
    <row r="17" spans="1:14" ht="13.2" x14ac:dyDescent="0.3">
      <c r="A17" s="12" t="s">
        <v>138</v>
      </c>
      <c r="B17" s="9"/>
      <c r="C17" s="9"/>
      <c r="H17" s="1"/>
      <c r="I17" s="1"/>
      <c r="J17" s="1"/>
      <c r="K17" s="1"/>
      <c r="L17" s="1"/>
      <c r="M17" s="1"/>
      <c r="N17" s="1"/>
    </row>
    <row r="18" spans="1:14" ht="13.2" x14ac:dyDescent="0.3">
      <c r="A18" s="12" t="s">
        <v>139</v>
      </c>
      <c r="B18" s="9"/>
      <c r="C18" s="9"/>
      <c r="H18" s="1"/>
      <c r="I18" s="1"/>
      <c r="J18" s="1"/>
      <c r="K18" s="1"/>
      <c r="L18" s="1"/>
      <c r="M18" s="1"/>
      <c r="N18" s="1"/>
    </row>
    <row r="19" spans="1:14" ht="13.2" x14ac:dyDescent="0.3">
      <c r="A19" s="12" t="s">
        <v>140</v>
      </c>
      <c r="B19" s="9"/>
      <c r="C19" s="9"/>
      <c r="D19" s="4"/>
      <c r="E19" s="4"/>
      <c r="F19" s="4"/>
      <c r="H19" s="1"/>
      <c r="I19" s="1"/>
      <c r="J19" s="1"/>
      <c r="K19" s="1"/>
      <c r="L19" s="1"/>
      <c r="M19" s="1"/>
      <c r="N19" s="1"/>
    </row>
    <row r="20" spans="1:14" ht="13.2" x14ac:dyDescent="0.3">
      <c r="A20" s="12" t="s">
        <v>141</v>
      </c>
      <c r="B20" s="9"/>
      <c r="C20" s="9"/>
      <c r="D20" s="4"/>
      <c r="E20" s="4"/>
      <c r="F20" s="4"/>
      <c r="H20" s="1"/>
      <c r="I20" s="1"/>
      <c r="J20" s="1"/>
      <c r="K20" s="1"/>
      <c r="L20" s="1"/>
      <c r="M20" s="1"/>
      <c r="N20" s="1"/>
    </row>
    <row r="21" spans="1:14" ht="13.2" x14ac:dyDescent="0.3">
      <c r="A21" s="12" t="s">
        <v>142</v>
      </c>
      <c r="B21" s="9"/>
      <c r="C21" s="9"/>
      <c r="D21" s="4"/>
      <c r="E21" s="4"/>
      <c r="F21" s="4"/>
      <c r="H21" s="1"/>
      <c r="I21" s="1"/>
      <c r="J21" s="1"/>
      <c r="K21" s="1"/>
      <c r="L21" s="1"/>
      <c r="M21" s="1"/>
      <c r="N21" s="1"/>
    </row>
    <row r="22" spans="1:14" ht="13.2" x14ac:dyDescent="0.3">
      <c r="A22" s="12" t="s">
        <v>143</v>
      </c>
      <c r="B22" s="9"/>
      <c r="C22" s="9"/>
      <c r="H22" s="1"/>
      <c r="I22" s="1"/>
      <c r="J22" s="1"/>
      <c r="K22" s="1"/>
      <c r="L22" s="1"/>
      <c r="M22" s="1"/>
      <c r="N22" s="1"/>
    </row>
    <row r="23" spans="1:14" ht="13.2" x14ac:dyDescent="0.3">
      <c r="A23" s="6" t="s">
        <v>144</v>
      </c>
      <c r="B23" s="9"/>
      <c r="C23" s="9"/>
      <c r="H23" s="1"/>
      <c r="I23" s="1"/>
      <c r="J23" s="1"/>
      <c r="K23" s="1"/>
      <c r="L23" s="1"/>
      <c r="M23" s="1"/>
      <c r="N23" s="1"/>
    </row>
    <row r="24" spans="1:14" ht="13.2" x14ac:dyDescent="0.3">
      <c r="A24" s="6" t="s">
        <v>21</v>
      </c>
      <c r="B24" s="65"/>
      <c r="C24" s="66"/>
      <c r="H24" s="1"/>
      <c r="I24" s="1"/>
      <c r="J24" s="1"/>
      <c r="K24" s="1"/>
      <c r="L24" s="1"/>
      <c r="M24" s="1"/>
      <c r="N24" s="1"/>
    </row>
    <row r="25" spans="1:14" ht="13.2" x14ac:dyDescent="0.3">
      <c r="A25" s="69" t="s">
        <v>147</v>
      </c>
      <c r="B25" s="70"/>
      <c r="C25" s="71"/>
      <c r="D25" s="18"/>
      <c r="E25" s="18"/>
      <c r="F25" s="18"/>
      <c r="H25" s="1"/>
      <c r="I25" s="1"/>
      <c r="J25" s="1"/>
      <c r="K25" s="1"/>
      <c r="L25" s="1"/>
      <c r="M25" s="1"/>
      <c r="N25" s="1"/>
    </row>
    <row r="26" spans="1:14" ht="13.2" x14ac:dyDescent="0.3">
      <c r="A26" s="6" t="s">
        <v>20</v>
      </c>
      <c r="B26" s="67"/>
      <c r="C26" s="68"/>
      <c r="D26" s="4"/>
      <c r="E26" s="4"/>
      <c r="F26" s="4"/>
      <c r="H26" s="1"/>
      <c r="I26" s="1"/>
      <c r="J26" s="1"/>
      <c r="K26" s="1"/>
      <c r="L26" s="1"/>
      <c r="M26" s="1"/>
      <c r="N26" s="1"/>
    </row>
    <row r="27" spans="1:14" ht="13.2" x14ac:dyDescent="0.3">
      <c r="A27" s="69" t="s">
        <v>13</v>
      </c>
      <c r="B27" s="70"/>
      <c r="C27" s="71"/>
      <c r="D27" s="4"/>
      <c r="E27" s="4"/>
      <c r="F27" s="4"/>
      <c r="H27" s="1"/>
      <c r="I27" s="1"/>
      <c r="J27" s="1"/>
      <c r="K27" s="1"/>
      <c r="L27" s="1"/>
      <c r="M27" s="1"/>
      <c r="N27" s="1"/>
    </row>
    <row r="28" spans="1:14" ht="13.2" x14ac:dyDescent="0.3">
      <c r="A28" s="6" t="s">
        <v>15</v>
      </c>
      <c r="B28" s="65"/>
      <c r="C28" s="66"/>
      <c r="H28" s="1"/>
      <c r="I28" s="1"/>
      <c r="J28" s="1"/>
      <c r="K28" s="1"/>
      <c r="L28" s="1"/>
      <c r="M28" s="1"/>
      <c r="N28" s="1"/>
    </row>
    <row r="29" spans="1:14" ht="13.2" x14ac:dyDescent="0.3">
      <c r="A29" s="6" t="s">
        <v>16</v>
      </c>
      <c r="B29" s="65"/>
      <c r="C29" s="66"/>
      <c r="H29" s="1"/>
      <c r="I29" s="1"/>
      <c r="J29" s="1"/>
      <c r="K29" s="1"/>
      <c r="L29" s="1"/>
      <c r="M29" s="1"/>
      <c r="N29" s="1"/>
    </row>
    <row r="30" spans="1:14" ht="13.2" x14ac:dyDescent="0.3">
      <c r="A30" s="6" t="s">
        <v>14</v>
      </c>
      <c r="B30" s="65"/>
      <c r="C30" s="66"/>
      <c r="H30" s="1"/>
      <c r="I30" s="1"/>
      <c r="J30" s="1"/>
      <c r="K30" s="1"/>
      <c r="L30" s="1"/>
      <c r="M30" s="1"/>
      <c r="N30" s="1"/>
    </row>
    <row r="31" spans="1:14" ht="13.2" x14ac:dyDescent="0.3">
      <c r="A31" s="9" t="s">
        <v>115</v>
      </c>
      <c r="B31" s="65"/>
      <c r="C31" s="66"/>
      <c r="D31" s="4"/>
      <c r="E31" s="4"/>
      <c r="F31" s="4"/>
      <c r="H31" s="1"/>
      <c r="I31" s="1"/>
      <c r="J31" s="1"/>
      <c r="K31" s="1"/>
      <c r="L31" s="1"/>
      <c r="M31" s="1"/>
      <c r="N31" s="1"/>
    </row>
    <row r="32" spans="1:14" ht="13.2" x14ac:dyDescent="0.3">
      <c r="A32" s="9" t="s">
        <v>17</v>
      </c>
      <c r="B32" s="65"/>
      <c r="C32" s="66"/>
      <c r="D32" s="4"/>
      <c r="E32" s="4"/>
      <c r="F32" s="4"/>
      <c r="H32" s="1"/>
      <c r="I32" s="1"/>
      <c r="J32" s="1"/>
      <c r="K32" s="1"/>
      <c r="L32" s="1"/>
      <c r="M32" s="1"/>
      <c r="N32" s="1"/>
    </row>
    <row r="33" spans="1:14" ht="13.2" x14ac:dyDescent="0.3">
      <c r="A33" s="6" t="s">
        <v>18</v>
      </c>
      <c r="B33" s="65"/>
      <c r="C33" s="66"/>
      <c r="H33" s="1"/>
      <c r="I33" s="1"/>
      <c r="J33" s="1"/>
      <c r="K33" s="1"/>
      <c r="L33" s="1"/>
      <c r="M33" s="1"/>
      <c r="N33" s="1"/>
    </row>
    <row r="34" spans="1:14" s="57" customFormat="1" ht="13.2" x14ac:dyDescent="0.3">
      <c r="A34" s="11" t="s">
        <v>22</v>
      </c>
      <c r="B34" s="11" t="s">
        <v>145</v>
      </c>
      <c r="C34" s="11" t="s">
        <v>146</v>
      </c>
      <c r="D34" s="56"/>
      <c r="E34" s="56"/>
      <c r="F34" s="56"/>
    </row>
    <row r="35" spans="1:14" ht="13.2" x14ac:dyDescent="0.3">
      <c r="A35" s="12" t="s">
        <v>137</v>
      </c>
      <c r="B35" s="9"/>
      <c r="C35" s="11"/>
      <c r="D35" s="19"/>
      <c r="E35" s="19"/>
      <c r="F35" s="19"/>
      <c r="H35" s="1"/>
      <c r="I35" s="1"/>
      <c r="J35" s="1"/>
      <c r="K35" s="1"/>
      <c r="L35" s="1"/>
      <c r="M35" s="1"/>
      <c r="N35" s="1"/>
    </row>
    <row r="36" spans="1:14" ht="13.2" x14ac:dyDescent="0.3">
      <c r="A36" s="12" t="s">
        <v>138</v>
      </c>
      <c r="B36" s="9"/>
      <c r="C36" s="9"/>
      <c r="H36" s="1"/>
      <c r="I36" s="1"/>
      <c r="J36" s="1"/>
      <c r="K36" s="1"/>
      <c r="L36" s="1"/>
      <c r="M36" s="1"/>
      <c r="N36" s="1"/>
    </row>
    <row r="37" spans="1:14" ht="13.2" x14ac:dyDescent="0.3">
      <c r="A37" s="12" t="s">
        <v>139</v>
      </c>
      <c r="B37" s="9"/>
      <c r="C37" s="9"/>
      <c r="H37" s="1"/>
      <c r="I37" s="1"/>
      <c r="J37" s="1"/>
      <c r="K37" s="1"/>
      <c r="L37" s="1"/>
      <c r="M37" s="1"/>
      <c r="N37" s="1"/>
    </row>
    <row r="38" spans="1:14" ht="13.2" x14ac:dyDescent="0.3">
      <c r="A38" s="12" t="s">
        <v>140</v>
      </c>
      <c r="B38" s="9"/>
      <c r="C38" s="9"/>
      <c r="D38" s="4"/>
      <c r="E38" s="4"/>
      <c r="F38" s="4"/>
      <c r="H38" s="1"/>
      <c r="I38" s="1"/>
      <c r="J38" s="1"/>
      <c r="K38" s="1"/>
      <c r="L38" s="1"/>
      <c r="M38" s="1"/>
      <c r="N38" s="1"/>
    </row>
    <row r="39" spans="1:14" ht="13.2" x14ac:dyDescent="0.3">
      <c r="A39" s="12" t="s">
        <v>141</v>
      </c>
      <c r="B39" s="9"/>
      <c r="C39" s="9"/>
      <c r="D39" s="4"/>
      <c r="E39" s="4"/>
      <c r="F39" s="4"/>
      <c r="H39" s="1"/>
      <c r="I39" s="1"/>
      <c r="J39" s="1"/>
      <c r="K39" s="1"/>
      <c r="L39" s="1"/>
      <c r="M39" s="1"/>
      <c r="N39" s="1"/>
    </row>
    <row r="40" spans="1:14" ht="13.2" x14ac:dyDescent="0.3">
      <c r="A40" s="12" t="s">
        <v>142</v>
      </c>
      <c r="B40" s="9"/>
      <c r="C40" s="9"/>
      <c r="D40" s="4"/>
      <c r="E40" s="4"/>
      <c r="F40" s="4"/>
      <c r="H40" s="1"/>
      <c r="I40" s="1"/>
      <c r="J40" s="1"/>
      <c r="K40" s="1"/>
      <c r="L40" s="1"/>
      <c r="M40" s="1"/>
      <c r="N40" s="1"/>
    </row>
    <row r="41" spans="1:14" ht="13.2" x14ac:dyDescent="0.3">
      <c r="A41" s="12" t="s">
        <v>143</v>
      </c>
      <c r="B41" s="9"/>
      <c r="C41" s="9"/>
      <c r="H41" s="1"/>
      <c r="I41" s="1"/>
      <c r="J41" s="1"/>
      <c r="K41" s="1"/>
      <c r="L41" s="1"/>
      <c r="M41" s="1"/>
      <c r="N41" s="1"/>
    </row>
    <row r="42" spans="1:14" ht="13.2" x14ac:dyDescent="0.3">
      <c r="A42" s="6" t="s">
        <v>21</v>
      </c>
      <c r="B42" s="65"/>
      <c r="C42" s="66"/>
      <c r="H42" s="1"/>
      <c r="I42" s="1"/>
      <c r="J42" s="1"/>
      <c r="K42" s="1"/>
      <c r="L42" s="1"/>
      <c r="M42" s="1"/>
      <c r="N42" s="1"/>
    </row>
    <row r="43" spans="1:14" ht="13.2" x14ac:dyDescent="0.3">
      <c r="H43" s="1"/>
      <c r="I43" s="1"/>
      <c r="J43" s="1"/>
      <c r="K43" s="1"/>
      <c r="L43" s="1"/>
      <c r="M43" s="1"/>
      <c r="N43" s="1"/>
    </row>
    <row r="44" spans="1:14" ht="13.2" x14ac:dyDescent="0.3">
      <c r="H44" s="1"/>
      <c r="I44" s="1"/>
      <c r="J44" s="1"/>
      <c r="K44" s="1"/>
      <c r="L44" s="1"/>
      <c r="M44" s="1"/>
      <c r="N44" s="1"/>
    </row>
    <row r="45" spans="1:14" ht="13.2" x14ac:dyDescent="0.3">
      <c r="H45" s="1"/>
      <c r="I45" s="1"/>
      <c r="J45" s="1"/>
      <c r="K45" s="1"/>
      <c r="L45" s="1"/>
      <c r="M45" s="1"/>
      <c r="N45" s="1"/>
    </row>
    <row r="46" spans="1:14" ht="13.2" x14ac:dyDescent="0.3">
      <c r="H46" s="1"/>
      <c r="I46" s="1"/>
      <c r="J46" s="1"/>
      <c r="K46" s="1"/>
      <c r="L46" s="1"/>
      <c r="M46" s="1"/>
      <c r="N46" s="1"/>
    </row>
    <row r="47" spans="1:14" ht="13.2" x14ac:dyDescent="0.3">
      <c r="H47" s="1"/>
      <c r="I47" s="1"/>
      <c r="J47" s="1"/>
      <c r="K47" s="1"/>
      <c r="L47" s="1"/>
      <c r="M47" s="1"/>
      <c r="N47" s="1"/>
    </row>
    <row r="48" spans="1:14" ht="13.2" x14ac:dyDescent="0.3">
      <c r="H48" s="1"/>
      <c r="I48" s="1"/>
      <c r="J48" s="1"/>
      <c r="K48" s="1"/>
      <c r="L48" s="1"/>
      <c r="M48" s="1"/>
      <c r="N48" s="1"/>
    </row>
    <row r="49" spans="1:14" ht="13.2" x14ac:dyDescent="0.3">
      <c r="H49" s="1"/>
      <c r="I49" s="1"/>
      <c r="J49" s="1"/>
      <c r="K49" s="1"/>
      <c r="L49" s="1"/>
      <c r="M49" s="1"/>
      <c r="N49" s="1"/>
    </row>
    <row r="50" spans="1:14" ht="13.2" x14ac:dyDescent="0.3">
      <c r="H50" s="1"/>
      <c r="I50" s="1"/>
      <c r="J50" s="1"/>
      <c r="K50" s="1"/>
      <c r="L50" s="1"/>
      <c r="M50" s="1"/>
      <c r="N50" s="1"/>
    </row>
    <row r="51" spans="1:14" ht="13.2" x14ac:dyDescent="0.3">
      <c r="H51" s="1"/>
      <c r="I51" s="1"/>
      <c r="J51" s="1"/>
      <c r="K51" s="1"/>
      <c r="L51" s="1"/>
      <c r="M51" s="1"/>
      <c r="N51" s="1"/>
    </row>
    <row r="52" spans="1:14" ht="13.2" x14ac:dyDescent="0.3">
      <c r="A52" s="18"/>
      <c r="H52" s="1"/>
      <c r="I52" s="1"/>
      <c r="J52" s="1"/>
      <c r="K52" s="1"/>
      <c r="L52" s="1"/>
      <c r="M52" s="1"/>
      <c r="N52" s="1"/>
    </row>
    <row r="53" spans="1:14" ht="13.2" x14ac:dyDescent="0.3">
      <c r="H53" s="1"/>
      <c r="I53" s="1"/>
      <c r="J53" s="1"/>
      <c r="K53" s="1"/>
      <c r="L53" s="1"/>
      <c r="M53" s="1"/>
      <c r="N53" s="1"/>
    </row>
    <row r="54" spans="1:14" ht="13.2" x14ac:dyDescent="0.3">
      <c r="H54" s="1"/>
      <c r="I54" s="1"/>
      <c r="J54" s="1"/>
      <c r="K54" s="1"/>
      <c r="L54" s="1"/>
      <c r="M54" s="1"/>
      <c r="N54" s="1"/>
    </row>
    <row r="57" spans="1:14" ht="13.2" x14ac:dyDescent="0.3">
      <c r="H57" s="1"/>
      <c r="I57" s="1"/>
      <c r="J57" s="1"/>
      <c r="K57" s="1"/>
      <c r="L57" s="1"/>
      <c r="M57" s="1"/>
      <c r="N57" s="1"/>
    </row>
  </sheetData>
  <dataConsolidate/>
  <mergeCells count="25">
    <mergeCell ref="A7:C7"/>
    <mergeCell ref="A25:C25"/>
    <mergeCell ref="A1:C1"/>
    <mergeCell ref="A2:C2"/>
    <mergeCell ref="A3:C3"/>
    <mergeCell ref="A14:C14"/>
    <mergeCell ref="B4:C4"/>
    <mergeCell ref="B5:C5"/>
    <mergeCell ref="B6:C6"/>
    <mergeCell ref="B8:C8"/>
    <mergeCell ref="B9:C9"/>
    <mergeCell ref="B10:C10"/>
    <mergeCell ref="B11:C11"/>
    <mergeCell ref="B12:C12"/>
    <mergeCell ref="B42:C42"/>
    <mergeCell ref="B31:C31"/>
    <mergeCell ref="B32:C32"/>
    <mergeCell ref="B33:C33"/>
    <mergeCell ref="B13:C13"/>
    <mergeCell ref="B26:C26"/>
    <mergeCell ref="B28:C28"/>
    <mergeCell ref="B29:C29"/>
    <mergeCell ref="B30:C30"/>
    <mergeCell ref="B24:C24"/>
    <mergeCell ref="A27:C27"/>
  </mergeCells>
  <phoneticPr fontId="1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C5079BC2-D397-4267-B2B1-07691A7DF22B}">
          <x14:formula1>
            <xm:f>'LIBRARY INDUSTRY CLASSIFICATION'!$A$3:$A$9</xm:f>
          </x14:formula1>
          <xm:sqref>B5</xm:sqref>
        </x14:dataValidation>
        <x14:dataValidation type="list" allowBlank="1" showInputMessage="1" showErrorMessage="1" xr:uid="{62233813-77C3-4410-9032-0A26FA8E9DA0}">
          <x14:formula1>
            <xm:f>'LIBRARY INDUSTRY CLASSIFICATION'!$C$3:$C$31</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19EE-D6ED-4D4B-AE5F-26864AB818A8}">
  <dimension ref="A1:X41"/>
  <sheetViews>
    <sheetView zoomScale="81" zoomScaleNormal="115" workbookViewId="0">
      <selection activeCell="A12" sqref="A12"/>
    </sheetView>
  </sheetViews>
  <sheetFormatPr defaultRowHeight="14.4" x14ac:dyDescent="0.3"/>
  <cols>
    <col min="1" max="1" width="48.77734375" style="1" customWidth="1"/>
    <col min="2" max="2" width="36.77734375" style="4" customWidth="1"/>
    <col min="3" max="3" width="42.109375" customWidth="1"/>
    <col min="4" max="4" width="33.6640625" customWidth="1"/>
    <col min="17" max="17" width="13.33203125" customWidth="1"/>
    <col min="24" max="24" width="8.77734375" customWidth="1"/>
  </cols>
  <sheetData>
    <row r="1" spans="1:24" ht="15.6" x14ac:dyDescent="0.3">
      <c r="A1" s="82" t="s">
        <v>117</v>
      </c>
      <c r="B1" s="82"/>
      <c r="C1" s="82"/>
      <c r="D1" s="82"/>
    </row>
    <row r="2" spans="1:24" s="1" customFormat="1" x14ac:dyDescent="0.3">
      <c r="A2" s="6" t="s">
        <v>148</v>
      </c>
      <c r="B2" s="35" t="s">
        <v>0</v>
      </c>
      <c r="C2" s="7" t="s">
        <v>38</v>
      </c>
      <c r="D2" s="16"/>
      <c r="X2"/>
    </row>
    <row r="3" spans="1:24" x14ac:dyDescent="0.3">
      <c r="A3" s="6" t="s">
        <v>149</v>
      </c>
      <c r="B3" s="35" t="s">
        <v>252</v>
      </c>
      <c r="C3" s="10" t="s">
        <v>37</v>
      </c>
      <c r="D3" s="2"/>
    </row>
    <row r="4" spans="1:24" s="1" customFormat="1" x14ac:dyDescent="0.3">
      <c r="A4" s="6" t="s">
        <v>39</v>
      </c>
      <c r="B4" s="8"/>
      <c r="C4" s="12" t="s">
        <v>58</v>
      </c>
      <c r="D4" s="13"/>
      <c r="E4" s="4"/>
      <c r="X4"/>
    </row>
    <row r="5" spans="1:24" s="1" customFormat="1" x14ac:dyDescent="0.3">
      <c r="A5" s="6" t="s">
        <v>150</v>
      </c>
      <c r="B5" s="35" t="s">
        <v>11</v>
      </c>
      <c r="C5" s="6" t="s">
        <v>59</v>
      </c>
      <c r="D5" s="15"/>
      <c r="X5"/>
    </row>
    <row r="6" spans="1:24" x14ac:dyDescent="0.3">
      <c r="A6" s="11" t="s">
        <v>23</v>
      </c>
      <c r="B6" s="16"/>
      <c r="C6" s="12" t="s">
        <v>60</v>
      </c>
      <c r="D6" s="2"/>
    </row>
    <row r="7" spans="1:24" x14ac:dyDescent="0.3">
      <c r="A7" s="6" t="s">
        <v>40</v>
      </c>
      <c r="B7" s="3"/>
      <c r="C7" s="12" t="s">
        <v>161</v>
      </c>
      <c r="D7" s="37" t="s">
        <v>2</v>
      </c>
    </row>
    <row r="8" spans="1:24" x14ac:dyDescent="0.3">
      <c r="A8" s="6" t="s">
        <v>41</v>
      </c>
      <c r="B8" s="2"/>
      <c r="C8" s="12" t="s">
        <v>61</v>
      </c>
      <c r="D8" s="8"/>
    </row>
    <row r="9" spans="1:24" x14ac:dyDescent="0.3">
      <c r="A9" s="6" t="s">
        <v>42</v>
      </c>
      <c r="B9" s="2"/>
      <c r="C9" s="10" t="s">
        <v>36</v>
      </c>
      <c r="D9" s="2"/>
    </row>
    <row r="10" spans="1:24" x14ac:dyDescent="0.3">
      <c r="A10" s="6" t="s">
        <v>43</v>
      </c>
      <c r="B10" s="2"/>
      <c r="C10" s="12" t="s">
        <v>58</v>
      </c>
      <c r="D10" s="13"/>
    </row>
    <row r="11" spans="1:24" x14ac:dyDescent="0.3">
      <c r="A11" s="6" t="s">
        <v>151</v>
      </c>
      <c r="B11" s="35" t="s">
        <v>3</v>
      </c>
      <c r="C11" s="6" t="s">
        <v>59</v>
      </c>
      <c r="D11" s="15"/>
    </row>
    <row r="12" spans="1:24" x14ac:dyDescent="0.3">
      <c r="A12" s="6" t="s">
        <v>152</v>
      </c>
      <c r="B12" s="35" t="s">
        <v>305</v>
      </c>
      <c r="C12" s="12" t="s">
        <v>60</v>
      </c>
      <c r="D12" s="2"/>
    </row>
    <row r="13" spans="1:24" x14ac:dyDescent="0.3">
      <c r="A13" s="11" t="s">
        <v>24</v>
      </c>
      <c r="B13" s="16"/>
      <c r="C13" s="12" t="s">
        <v>161</v>
      </c>
      <c r="D13" s="37" t="s">
        <v>2</v>
      </c>
    </row>
    <row r="14" spans="1:24" x14ac:dyDescent="0.3">
      <c r="A14" s="6" t="s">
        <v>44</v>
      </c>
      <c r="B14" s="17"/>
      <c r="C14" s="12" t="s">
        <v>61</v>
      </c>
      <c r="D14" s="8"/>
    </row>
    <row r="15" spans="1:24" x14ac:dyDescent="0.3">
      <c r="A15" s="6" t="s">
        <v>46</v>
      </c>
      <c r="B15" s="8"/>
      <c r="C15" s="10" t="s">
        <v>35</v>
      </c>
      <c r="D15" s="2"/>
    </row>
    <row r="16" spans="1:24" x14ac:dyDescent="0.3">
      <c r="A16" s="6" t="s">
        <v>45</v>
      </c>
      <c r="B16" s="8"/>
      <c r="C16" s="12" t="s">
        <v>58</v>
      </c>
      <c r="D16" s="13"/>
    </row>
    <row r="17" spans="1:4" x14ac:dyDescent="0.3">
      <c r="A17" s="6" t="s">
        <v>153</v>
      </c>
      <c r="B17" s="35" t="s">
        <v>4</v>
      </c>
      <c r="C17" s="6" t="s">
        <v>59</v>
      </c>
      <c r="D17" s="15"/>
    </row>
    <row r="18" spans="1:4" x14ac:dyDescent="0.3">
      <c r="A18" s="6" t="s">
        <v>154</v>
      </c>
      <c r="B18" s="35" t="s">
        <v>5</v>
      </c>
      <c r="C18" s="12" t="s">
        <v>60</v>
      </c>
      <c r="D18" s="2"/>
    </row>
    <row r="19" spans="1:4" x14ac:dyDescent="0.3">
      <c r="A19" s="7" t="s">
        <v>25</v>
      </c>
      <c r="B19" s="16"/>
      <c r="C19" s="12" t="s">
        <v>161</v>
      </c>
      <c r="D19" s="37" t="s">
        <v>2</v>
      </c>
    </row>
    <row r="20" spans="1:4" x14ac:dyDescent="0.3">
      <c r="A20" s="6" t="s">
        <v>155</v>
      </c>
      <c r="B20" s="35" t="s">
        <v>5</v>
      </c>
      <c r="C20" s="12" t="s">
        <v>61</v>
      </c>
      <c r="D20" s="8"/>
    </row>
    <row r="21" spans="1:4" x14ac:dyDescent="0.3">
      <c r="A21" s="6" t="s">
        <v>156</v>
      </c>
      <c r="B21" s="35" t="s">
        <v>5</v>
      </c>
      <c r="C21" s="7" t="s">
        <v>34</v>
      </c>
      <c r="D21" s="8"/>
    </row>
    <row r="22" spans="1:4" x14ac:dyDescent="0.3">
      <c r="A22" s="7" t="s">
        <v>26</v>
      </c>
      <c r="B22" s="16"/>
      <c r="C22" s="6" t="s">
        <v>62</v>
      </c>
      <c r="D22" s="20"/>
    </row>
    <row r="23" spans="1:4" x14ac:dyDescent="0.3">
      <c r="A23" s="6" t="s">
        <v>157</v>
      </c>
      <c r="B23" s="35" t="s">
        <v>5</v>
      </c>
      <c r="C23" s="38" t="s">
        <v>116</v>
      </c>
      <c r="D23" s="20"/>
    </row>
    <row r="24" spans="1:4" x14ac:dyDescent="0.3">
      <c r="A24" s="6" t="s">
        <v>158</v>
      </c>
      <c r="B24" s="35" t="s">
        <v>7</v>
      </c>
      <c r="C24" s="38" t="s">
        <v>63</v>
      </c>
      <c r="D24" s="20"/>
    </row>
    <row r="25" spans="1:4" x14ac:dyDescent="0.3">
      <c r="A25" s="7" t="s">
        <v>27</v>
      </c>
      <c r="B25" s="14"/>
      <c r="C25" s="38" t="s">
        <v>64</v>
      </c>
      <c r="D25" s="20"/>
    </row>
    <row r="26" spans="1:4" x14ac:dyDescent="0.3">
      <c r="A26" s="6" t="s">
        <v>159</v>
      </c>
      <c r="B26" s="35" t="s">
        <v>5</v>
      </c>
      <c r="C26" s="5" t="s">
        <v>33</v>
      </c>
      <c r="D26" s="16"/>
    </row>
    <row r="27" spans="1:4" x14ac:dyDescent="0.3">
      <c r="A27" s="7" t="s">
        <v>28</v>
      </c>
      <c r="B27" s="14"/>
      <c r="C27" s="38" t="s">
        <v>162</v>
      </c>
      <c r="D27" s="35" t="s">
        <v>10</v>
      </c>
    </row>
    <row r="28" spans="1:4" x14ac:dyDescent="0.3">
      <c r="A28" s="6" t="s">
        <v>47</v>
      </c>
      <c r="B28" s="14"/>
      <c r="C28" s="38" t="s">
        <v>163</v>
      </c>
      <c r="D28" s="40" t="s">
        <v>248</v>
      </c>
    </row>
    <row r="29" spans="1:4" x14ac:dyDescent="0.3">
      <c r="A29" s="6" t="s">
        <v>48</v>
      </c>
      <c r="B29" s="14"/>
      <c r="C29" s="38" t="s">
        <v>164</v>
      </c>
      <c r="D29" s="35" t="s">
        <v>6</v>
      </c>
    </row>
    <row r="30" spans="1:4" x14ac:dyDescent="0.3">
      <c r="A30" s="6" t="s">
        <v>49</v>
      </c>
      <c r="B30" s="8"/>
      <c r="C30" s="39" t="s">
        <v>65</v>
      </c>
      <c r="D30" s="13"/>
    </row>
    <row r="31" spans="1:4" x14ac:dyDescent="0.3">
      <c r="A31" s="6" t="s">
        <v>50</v>
      </c>
      <c r="B31" s="8"/>
      <c r="C31" s="38" t="s">
        <v>66</v>
      </c>
      <c r="D31" s="2"/>
    </row>
    <row r="32" spans="1:4" x14ac:dyDescent="0.3">
      <c r="A32" s="6" t="s">
        <v>51</v>
      </c>
      <c r="B32" s="8"/>
      <c r="C32" s="38" t="s">
        <v>194</v>
      </c>
      <c r="D32" s="2"/>
    </row>
    <row r="33" spans="1:4" x14ac:dyDescent="0.3">
      <c r="A33" s="7" t="s">
        <v>29</v>
      </c>
      <c r="B33" s="8"/>
      <c r="C33" s="5" t="s">
        <v>32</v>
      </c>
      <c r="D33" s="16"/>
    </row>
    <row r="34" spans="1:4" x14ac:dyDescent="0.3">
      <c r="A34" s="6" t="s">
        <v>52</v>
      </c>
      <c r="B34" s="8"/>
      <c r="C34" s="38" t="s">
        <v>165</v>
      </c>
      <c r="D34" s="41" t="s">
        <v>8</v>
      </c>
    </row>
    <row r="35" spans="1:4" x14ac:dyDescent="0.3">
      <c r="A35" s="6" t="s">
        <v>53</v>
      </c>
      <c r="B35" s="8"/>
      <c r="C35" s="38" t="s">
        <v>166</v>
      </c>
      <c r="D35" s="41" t="s">
        <v>8</v>
      </c>
    </row>
    <row r="36" spans="1:4" x14ac:dyDescent="0.3">
      <c r="A36" s="6" t="s">
        <v>54</v>
      </c>
      <c r="B36" s="8"/>
      <c r="C36" s="38" t="s">
        <v>167</v>
      </c>
      <c r="D36" s="41" t="s">
        <v>1</v>
      </c>
    </row>
    <row r="37" spans="1:4" x14ac:dyDescent="0.3">
      <c r="A37" s="7" t="s">
        <v>30</v>
      </c>
      <c r="B37" s="8"/>
      <c r="C37" s="5" t="s">
        <v>31</v>
      </c>
      <c r="D37" s="7"/>
    </row>
    <row r="38" spans="1:4" x14ac:dyDescent="0.3">
      <c r="A38" s="6" t="s">
        <v>55</v>
      </c>
      <c r="B38" s="8"/>
      <c r="C38" s="38" t="s">
        <v>168</v>
      </c>
      <c r="D38" s="41" t="s">
        <v>8</v>
      </c>
    </row>
    <row r="39" spans="1:4" x14ac:dyDescent="0.3">
      <c r="A39" s="6" t="s">
        <v>56</v>
      </c>
      <c r="B39" s="8"/>
      <c r="C39" s="6" t="s">
        <v>169</v>
      </c>
      <c r="D39" s="41" t="s">
        <v>1</v>
      </c>
    </row>
    <row r="40" spans="1:4" x14ac:dyDescent="0.3">
      <c r="A40" s="6" t="s">
        <v>57</v>
      </c>
      <c r="B40" s="8"/>
      <c r="C40" s="6" t="s">
        <v>170</v>
      </c>
      <c r="D40" s="41" t="s">
        <v>1</v>
      </c>
    </row>
    <row r="41" spans="1:4" x14ac:dyDescent="0.3">
      <c r="A41" s="6" t="s">
        <v>160</v>
      </c>
      <c r="B41" s="35" t="s">
        <v>9</v>
      </c>
      <c r="C41" s="6" t="s">
        <v>171</v>
      </c>
      <c r="D41" s="41" t="s">
        <v>1</v>
      </c>
    </row>
  </sheetData>
  <mergeCells count="1">
    <mergeCell ref="A1:D1"/>
  </mergeCells>
  <dataValidations count="20">
    <dataValidation type="list" allowBlank="1" showInputMessage="1" showErrorMessage="1" sqref="D28" xr:uid="{12F6FA4A-63A5-4CB5-8A8E-9786EFBCAD13}">
      <formula1>"14 days,30 days,45 days"</formula1>
    </dataValidation>
    <dataValidation type="list" allowBlank="1" showInputMessage="1" showErrorMessage="1" sqref="D34:D36 D38:D41" xr:uid="{64FF35CA-C3F8-4BAC-9C50-AE63A294808E}">
      <formula1>"YES,NO"</formula1>
    </dataValidation>
    <dataValidation type="date" showInputMessage="1" showErrorMessage="1" sqref="D22:D25" xr:uid="{9A1E0494-2EF5-4FF0-82B6-8826D5E18A39}">
      <formula1>45658</formula1>
      <formula2>46022</formula2>
    </dataValidation>
    <dataValidation type="whole" showInputMessage="1" showErrorMessage="1" sqref="B35:B36" xr:uid="{A5D3622E-E74A-4D38-814C-E16C75D5A4A5}">
      <formula1>1</formula1>
      <formula2>24</formula2>
    </dataValidation>
    <dataValidation type="list" allowBlank="1" showInputMessage="1" showErrorMessage="1" sqref="D29" xr:uid="{4620BD7B-DF6F-444D-8829-BBCA646337EB}">
      <formula1>"CLIENT,CONTRACTOR"</formula1>
    </dataValidation>
    <dataValidation type="list" allowBlank="1" showInputMessage="1" showErrorMessage="1" sqref="B41" xr:uid="{06D2930E-BAA8-4C8B-ABC3-CAB936559675}">
      <formula1>"SUPERVISION ONLY,24 HOURS SITTING"</formula1>
    </dataValidation>
    <dataValidation type="list" allowBlank="1" showInputMessage="1" showErrorMessage="1" sqref="D27" xr:uid="{B84BEDDE-DC02-4DEA-871C-AFB53A12385A}">
      <formula1>"DOWN PAYMENT,DED CHARGE,BY PROGRESS ONLY"</formula1>
    </dataValidation>
    <dataValidation type="whole" showInputMessage="1" showErrorMessage="1" sqref="B34 B38:B40" xr:uid="{A14BD8F9-FB25-49B5-BC57-F8B69DCFE6C1}">
      <formula1>1</formula1>
      <formula2>6</formula2>
    </dataValidation>
    <dataValidation allowBlank="1" showInputMessage="1" showErrorMessage="1" prompt="Please Fill in with &quot;Project Type-Ordering&quot;_x000a_ex: WWTP Project-001" sqref="B4" xr:uid="{B21119BD-60AA-4874-8821-C516CA27D8D1}"/>
    <dataValidation type="list" allowBlank="1" showInputMessage="1" showErrorMessage="1" sqref="B2" xr:uid="{324D8C8C-277D-4738-9D62-677A2B074874}">
      <formula1>"NEW PROJECT,MODIFICATION"</formula1>
    </dataValidation>
    <dataValidation type="list" allowBlank="1" showInputMessage="1" showErrorMessage="1" sqref="B5" xr:uid="{FC4642AD-5BCE-4079-8C0A-C8352F93C120}">
      <formula1>"TURNKEY,DBB,BOO,BOT"</formula1>
    </dataValidation>
    <dataValidation type="list" allowBlank="1" showInputMessage="1" showErrorMessage="1" sqref="B18 B20:B21 B23 B26" xr:uid="{8CAC2A28-BA35-4E11-8AA7-6BD3F533C491}">
      <formula1>"GRADE-A,GRADE-B,GRADE-C,GRADE-E"</formula1>
    </dataValidation>
    <dataValidation type="list" allowBlank="1" showInputMessage="1" showErrorMessage="1" sqref="B3" xr:uid="{CD0A02A6-1365-423F-B7A5-D9C17828AE16}">
      <formula1>"WWTP,WRP,WTP,STP,CLOSING LOOP PROJECT"</formula1>
    </dataValidation>
    <dataValidation type="list" allowBlank="1" showInputMessage="1" showErrorMessage="1" sqref="B11" xr:uid="{8CB65324-8827-4935-966D-77CF8A224AFB}">
      <formula1>"ZONE-1,ZONE-2,ZONE-3,ZONE-4"</formula1>
    </dataValidation>
    <dataValidation type="list" allowBlank="1" showInputMessage="1" showErrorMessage="1" sqref="B12" xr:uid="{465A5E9D-97D2-43B1-954B-AA409F596CAD}">
      <formula1>"LEVEL-1,LEVEL-2,LEVEL-3,LEVEL-4,LEVEL-5,LEVEL-6"</formula1>
    </dataValidation>
    <dataValidation type="list" allowBlank="1" showInputMessage="1" showErrorMessage="1" sqref="B17" xr:uid="{C8081261-9B16-4DBC-AC0D-D9172317541C}">
      <formula1>"NO CHALLENGE,NORMAL,DIFFICULT"</formula1>
    </dataValidation>
    <dataValidation type="list" allowBlank="1" showInputMessage="1" showErrorMessage="1" sqref="B27:B29" xr:uid="{B15FEE10-11C2-4F68-A603-95731D9C520C}">
      <formula1>"BY VALUE,BY GRADE"</formula1>
    </dataValidation>
    <dataValidation type="list" allowBlank="1" showInputMessage="1" showErrorMessage="1" sqref="B24:B25 B27:B29" xr:uid="{58031CE2-32D5-4156-932C-D252F13C025A}">
      <formula1>"INTERNAL,THIRD PARTY"</formula1>
    </dataValidation>
    <dataValidation type="list" allowBlank="1" showInputMessage="1" showErrorMessage="1" sqref="B3" xr:uid="{59722A48-F9E7-40B7-8329-D6F5ED908645}">
      <formula1>"WWTP,WRP,STP,CLOSING LOOP"</formula1>
    </dataValidation>
    <dataValidation type="list" allowBlank="1" showInputMessage="1" showErrorMessage="1" sqref="D7 D13 D19" xr:uid="{06D1A2E9-8C97-4FB3-894D-097F57C265AA}">
      <formula1>"Argentina,Australia,Austria,Belgium,Brazil,Brunei,Bulgaria,Cambodia,Canada,China,Croatia,Czech Republic,Denmark,Finland,France,Germany,Greece,Hungary,India,Indonesia,Ireland,Israel,Italy,Japan,Laos,Malaysia,Mexico,Myanmar,Netherlands"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D0212-0F7E-4B31-B4FD-59C950AC3207}">
  <dimension ref="A1:C37"/>
  <sheetViews>
    <sheetView zoomScale="70" zoomScaleNormal="115" workbookViewId="0">
      <selection activeCell="H36" sqref="H36"/>
    </sheetView>
  </sheetViews>
  <sheetFormatPr defaultRowHeight="14.4" x14ac:dyDescent="0.3"/>
  <cols>
    <col min="1" max="1" width="48.77734375" style="1" customWidth="1"/>
    <col min="2" max="3" width="36.77734375" style="4" customWidth="1"/>
    <col min="15" max="15" width="13.33203125" customWidth="1"/>
    <col min="22" max="22" width="8.77734375" customWidth="1"/>
  </cols>
  <sheetData>
    <row r="1" spans="1:3" ht="15.6" x14ac:dyDescent="0.3">
      <c r="A1" s="82" t="s">
        <v>118</v>
      </c>
      <c r="B1" s="82"/>
      <c r="C1" s="82"/>
    </row>
    <row r="2" spans="1:3" x14ac:dyDescent="0.3">
      <c r="A2" s="69" t="s">
        <v>119</v>
      </c>
      <c r="B2" s="70"/>
      <c r="C2" s="71"/>
    </row>
    <row r="3" spans="1:3" x14ac:dyDescent="0.3">
      <c r="A3" s="6" t="s">
        <v>180</v>
      </c>
      <c r="B3" s="3"/>
      <c r="C3" s="55" t="s">
        <v>195</v>
      </c>
    </row>
    <row r="4" spans="1:3" x14ac:dyDescent="0.3">
      <c r="A4" s="6" t="s">
        <v>181</v>
      </c>
      <c r="B4" s="2"/>
      <c r="C4" s="33" t="s">
        <v>196</v>
      </c>
    </row>
    <row r="5" spans="1:3" x14ac:dyDescent="0.3">
      <c r="A5" s="6" t="s">
        <v>172</v>
      </c>
      <c r="B5" s="87" t="s">
        <v>127</v>
      </c>
      <c r="C5" s="88"/>
    </row>
    <row r="6" spans="1:3" x14ac:dyDescent="0.3">
      <c r="A6" s="6" t="s">
        <v>173</v>
      </c>
      <c r="B6" s="87" t="s">
        <v>128</v>
      </c>
      <c r="C6" s="88"/>
    </row>
    <row r="7" spans="1:3" x14ac:dyDescent="0.3">
      <c r="A7" s="6" t="s">
        <v>120</v>
      </c>
      <c r="B7" s="85"/>
      <c r="C7" s="86"/>
    </row>
    <row r="8" spans="1:3" x14ac:dyDescent="0.3">
      <c r="A8" s="6" t="s">
        <v>174</v>
      </c>
      <c r="B8" s="89" t="s">
        <v>1</v>
      </c>
      <c r="C8" s="90"/>
    </row>
    <row r="9" spans="1:3" x14ac:dyDescent="0.3">
      <c r="A9" s="6" t="s">
        <v>121</v>
      </c>
      <c r="B9" s="85"/>
      <c r="C9" s="86"/>
    </row>
    <row r="10" spans="1:3" x14ac:dyDescent="0.3">
      <c r="A10" s="6" t="s">
        <v>182</v>
      </c>
      <c r="B10" s="2"/>
      <c r="C10" s="55" t="s">
        <v>195</v>
      </c>
    </row>
    <row r="11" spans="1:3" x14ac:dyDescent="0.3">
      <c r="A11" s="6" t="s">
        <v>183</v>
      </c>
      <c r="B11" s="2"/>
      <c r="C11" s="55" t="s">
        <v>195</v>
      </c>
    </row>
    <row r="12" spans="1:3" x14ac:dyDescent="0.3">
      <c r="A12" s="6" t="s">
        <v>184</v>
      </c>
      <c r="B12" s="2"/>
      <c r="C12" s="55" t="s">
        <v>195</v>
      </c>
    </row>
    <row r="13" spans="1:3" x14ac:dyDescent="0.3">
      <c r="A13" s="6" t="s">
        <v>185</v>
      </c>
      <c r="B13" s="2"/>
      <c r="C13" s="55" t="s">
        <v>195</v>
      </c>
    </row>
    <row r="14" spans="1:3" x14ac:dyDescent="0.3">
      <c r="A14" s="6" t="s">
        <v>186</v>
      </c>
      <c r="B14" s="2"/>
      <c r="C14" s="55" t="s">
        <v>195</v>
      </c>
    </row>
    <row r="15" spans="1:3" x14ac:dyDescent="0.3">
      <c r="A15" s="6" t="s">
        <v>187</v>
      </c>
      <c r="B15" s="2"/>
      <c r="C15" s="55" t="s">
        <v>195</v>
      </c>
    </row>
    <row r="16" spans="1:3" x14ac:dyDescent="0.3">
      <c r="A16" s="6" t="s">
        <v>188</v>
      </c>
      <c r="B16" s="2"/>
      <c r="C16" s="55" t="s">
        <v>195</v>
      </c>
    </row>
    <row r="17" spans="1:3" x14ac:dyDescent="0.3">
      <c r="A17" s="6" t="s">
        <v>189</v>
      </c>
      <c r="B17" s="2"/>
      <c r="C17" s="55" t="s">
        <v>195</v>
      </c>
    </row>
    <row r="18" spans="1:3" x14ac:dyDescent="0.3">
      <c r="A18" s="6" t="s">
        <v>190</v>
      </c>
      <c r="B18" s="2"/>
      <c r="C18" s="34" t="s">
        <v>197</v>
      </c>
    </row>
    <row r="19" spans="1:3" x14ac:dyDescent="0.3">
      <c r="A19" s="6" t="s">
        <v>191</v>
      </c>
      <c r="B19" s="14"/>
      <c r="C19" s="34" t="s">
        <v>198</v>
      </c>
    </row>
    <row r="20" spans="1:3" x14ac:dyDescent="0.3">
      <c r="A20" s="6" t="s">
        <v>122</v>
      </c>
      <c r="B20" s="83"/>
      <c r="C20" s="84"/>
    </row>
    <row r="21" spans="1:3" x14ac:dyDescent="0.3">
      <c r="A21" s="6" t="s">
        <v>192</v>
      </c>
      <c r="B21" s="8"/>
      <c r="C21" s="34" t="s">
        <v>199</v>
      </c>
    </row>
    <row r="22" spans="1:3" x14ac:dyDescent="0.3">
      <c r="A22" s="69" t="s">
        <v>123</v>
      </c>
      <c r="B22" s="70"/>
      <c r="C22" s="71"/>
    </row>
    <row r="23" spans="1:3" x14ac:dyDescent="0.3">
      <c r="A23" s="6" t="s">
        <v>175</v>
      </c>
      <c r="B23" s="87" t="s">
        <v>124</v>
      </c>
      <c r="C23" s="88"/>
    </row>
    <row r="24" spans="1:3" x14ac:dyDescent="0.3">
      <c r="A24" s="6" t="s">
        <v>121</v>
      </c>
      <c r="B24" s="83"/>
      <c r="C24" s="84"/>
    </row>
    <row r="25" spans="1:3" x14ac:dyDescent="0.3">
      <c r="A25" s="6" t="s">
        <v>182</v>
      </c>
      <c r="B25" s="36"/>
      <c r="C25" s="55" t="s">
        <v>195</v>
      </c>
    </row>
    <row r="26" spans="1:3" x14ac:dyDescent="0.3">
      <c r="A26" s="6" t="s">
        <v>183</v>
      </c>
      <c r="B26" s="36"/>
      <c r="C26" s="55" t="s">
        <v>195</v>
      </c>
    </row>
    <row r="27" spans="1:3" x14ac:dyDescent="0.3">
      <c r="A27" s="6" t="s">
        <v>184</v>
      </c>
      <c r="B27" s="36"/>
      <c r="C27" s="55" t="s">
        <v>195</v>
      </c>
    </row>
    <row r="28" spans="1:3" x14ac:dyDescent="0.3">
      <c r="A28" s="6" t="s">
        <v>185</v>
      </c>
      <c r="B28" s="36"/>
      <c r="C28" s="55" t="s">
        <v>195</v>
      </c>
    </row>
    <row r="29" spans="1:3" x14ac:dyDescent="0.3">
      <c r="A29" s="6" t="s">
        <v>186</v>
      </c>
      <c r="B29" s="36"/>
      <c r="C29" s="55" t="s">
        <v>195</v>
      </c>
    </row>
    <row r="30" spans="1:3" x14ac:dyDescent="0.3">
      <c r="A30" s="6" t="s">
        <v>187</v>
      </c>
      <c r="B30" s="36"/>
      <c r="C30" s="55" t="s">
        <v>195</v>
      </c>
    </row>
    <row r="31" spans="1:3" x14ac:dyDescent="0.3">
      <c r="A31" s="6" t="s">
        <v>188</v>
      </c>
      <c r="B31" s="36"/>
      <c r="C31" s="55" t="s">
        <v>195</v>
      </c>
    </row>
    <row r="32" spans="1:3" x14ac:dyDescent="0.3">
      <c r="A32" s="6" t="s">
        <v>189</v>
      </c>
      <c r="B32" s="36"/>
      <c r="C32" s="55" t="s">
        <v>195</v>
      </c>
    </row>
    <row r="33" spans="1:3" x14ac:dyDescent="0.3">
      <c r="A33" s="6" t="s">
        <v>190</v>
      </c>
      <c r="B33" s="36"/>
      <c r="C33" s="34" t="s">
        <v>197</v>
      </c>
    </row>
    <row r="34" spans="1:3" x14ac:dyDescent="0.3">
      <c r="A34" s="6" t="s">
        <v>191</v>
      </c>
      <c r="B34" s="36"/>
      <c r="C34" s="34" t="s">
        <v>198</v>
      </c>
    </row>
    <row r="35" spans="1:3" x14ac:dyDescent="0.3">
      <c r="A35" s="6" t="s">
        <v>122</v>
      </c>
      <c r="B35" s="83"/>
      <c r="C35" s="84"/>
    </row>
    <row r="36" spans="1:3" x14ac:dyDescent="0.3">
      <c r="A36" s="69" t="s">
        <v>126</v>
      </c>
      <c r="B36" s="70"/>
      <c r="C36" s="71"/>
    </row>
    <row r="37" spans="1:3" x14ac:dyDescent="0.3">
      <c r="A37" s="6" t="s">
        <v>193</v>
      </c>
      <c r="B37" s="35" t="s">
        <v>125</v>
      </c>
      <c r="C37" s="34" t="s">
        <v>200</v>
      </c>
    </row>
  </sheetData>
  <mergeCells count="13">
    <mergeCell ref="A1:C1"/>
    <mergeCell ref="B5:C5"/>
    <mergeCell ref="B6:C6"/>
    <mergeCell ref="B8:C8"/>
    <mergeCell ref="B7:C7"/>
    <mergeCell ref="B24:C24"/>
    <mergeCell ref="B35:C35"/>
    <mergeCell ref="A36:C36"/>
    <mergeCell ref="B9:C9"/>
    <mergeCell ref="A2:C2"/>
    <mergeCell ref="B20:C20"/>
    <mergeCell ref="A22:C22"/>
    <mergeCell ref="B23:C23"/>
  </mergeCells>
  <dataValidations count="7">
    <dataValidation type="list" allowBlank="1" showInputMessage="1" showErrorMessage="1" sqref="B19" xr:uid="{FA192426-A47F-4375-83D6-14EC0F0BD2BD}">
      <formula1>"INTERNAL,THIRD PARTY"</formula1>
    </dataValidation>
    <dataValidation type="list" allowBlank="1" showInputMessage="1" showErrorMessage="1" sqref="B19" xr:uid="{A9292191-26A5-480B-B291-A33F2893941D}">
      <formula1>"BY VALUE,BY GRADE"</formula1>
    </dataValidation>
    <dataValidation type="list" allowBlank="1" showInputMessage="1" showErrorMessage="1" sqref="B37" xr:uid="{9F7189EA-DA87-490E-A5F5-47324D4418A5}">
      <formula1>"75%-85%,60%-75%,40%-50%,&lt;40%"</formula1>
    </dataValidation>
    <dataValidation type="list" allowBlank="1" showInputMessage="1" showErrorMessage="1" sqref="B23" xr:uid="{49704649-1448-4898-AB12-B1EC4705128A}">
      <formula1>"DISCHARGE ONLY,REUSE : G-3,REUSE : G-2,REUSE : G-1,REUSE : G-0"</formula1>
    </dataValidation>
    <dataValidation type="list" allowBlank="1" showInputMessage="1" showErrorMessage="1" sqref="B6" xr:uid="{BB8C24CA-E8DF-409A-A313-4DEE20B34799}">
      <formula1>"RICH FOG&amp;TSS,RICH SUGAR LOW FOG&amp;TSS,NON BGD ORGANIC,NON ORGANIC,DOMESTIC WASTE"</formula1>
    </dataValidation>
    <dataValidation type="list" allowBlank="1" showInputMessage="1" showErrorMessage="1" sqref="B5" xr:uid="{A2AA941F-B9DE-41BD-934D-B0552A6578EB}">
      <formula1>"MESSOPHILIC,TERMOPHILIC"</formula1>
    </dataValidation>
    <dataValidation type="list" allowBlank="1" showInputMessage="1" showErrorMessage="1" sqref="B8" xr:uid="{167902F3-8D75-411D-ADCD-426329E032E7}">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C1C9E-F228-4693-A589-4056EE764A51}">
  <dimension ref="A1:L102"/>
  <sheetViews>
    <sheetView tabSelected="1" topLeftCell="A93" zoomScale="66" workbookViewId="0">
      <selection activeCell="B83" sqref="B83:C83"/>
    </sheetView>
  </sheetViews>
  <sheetFormatPr defaultRowHeight="14.4" x14ac:dyDescent="0.3"/>
  <cols>
    <col min="1" max="1" width="50.77734375" customWidth="1"/>
    <col min="2" max="4" width="40.77734375" customWidth="1"/>
    <col min="5" max="5" width="24" customWidth="1"/>
  </cols>
  <sheetData>
    <row r="1" spans="1:4" x14ac:dyDescent="0.3">
      <c r="A1" s="48" t="s">
        <v>201</v>
      </c>
      <c r="B1" s="48"/>
    </row>
    <row r="2" spans="1:4" x14ac:dyDescent="0.3">
      <c r="A2" s="53" t="s">
        <v>253</v>
      </c>
      <c r="B2" s="59" t="s">
        <v>132</v>
      </c>
      <c r="C2" s="59"/>
    </row>
    <row r="3" spans="1:4" x14ac:dyDescent="0.3">
      <c r="A3" s="43" t="s">
        <v>179</v>
      </c>
      <c r="B3" s="43" t="s">
        <v>176</v>
      </c>
      <c r="C3" s="43" t="s">
        <v>177</v>
      </c>
      <c r="D3" s="43" t="s">
        <v>178</v>
      </c>
    </row>
    <row r="4" spans="1:4" x14ac:dyDescent="0.3">
      <c r="A4" s="44" t="s">
        <v>202</v>
      </c>
      <c r="B4" s="44"/>
      <c r="C4" s="44"/>
      <c r="D4" s="44"/>
    </row>
    <row r="5" spans="1:4" x14ac:dyDescent="0.3">
      <c r="A5" s="46" t="s">
        <v>203</v>
      </c>
      <c r="B5" s="42" t="s">
        <v>129</v>
      </c>
      <c r="C5" s="45"/>
      <c r="D5" s="46"/>
    </row>
    <row r="6" spans="1:4" ht="28.8" x14ac:dyDescent="0.3">
      <c r="A6" s="46" t="s">
        <v>204</v>
      </c>
      <c r="B6" s="42" t="s">
        <v>129</v>
      </c>
      <c r="C6" s="45"/>
      <c r="D6" s="45"/>
    </row>
    <row r="7" spans="1:4" ht="28.8" x14ac:dyDescent="0.3">
      <c r="A7" s="46" t="str">
        <f>"ft_To obtain license to operate " &amp; 'DIP_Project Information'!B3 &amp; " such as SLF (Sertifikat Laik Fungsi)"</f>
        <v>ft_To obtain license to operate WRP such as SLF (Sertifikat Laik Fungsi)</v>
      </c>
      <c r="B7" s="42" t="s">
        <v>129</v>
      </c>
      <c r="C7" s="45"/>
      <c r="D7" s="45"/>
    </row>
    <row r="8" spans="1:4" ht="43.2" x14ac:dyDescent="0.3">
      <c r="A8" s="46" t="s">
        <v>205</v>
      </c>
      <c r="B8" s="42" t="s">
        <v>129</v>
      </c>
      <c r="C8" s="45"/>
      <c r="D8" s="45"/>
    </row>
    <row r="9" spans="1:4" ht="28.8" x14ac:dyDescent="0.3">
      <c r="A9" s="46" t="s">
        <v>206</v>
      </c>
      <c r="B9" s="42" t="s">
        <v>129</v>
      </c>
      <c r="C9" s="45"/>
      <c r="D9" s="45"/>
    </row>
    <row r="10" spans="1:4" x14ac:dyDescent="0.3">
      <c r="A10" s="44" t="str">
        <f>"ftg_Civil and Structural Works – " &amp; 'DIP_Project Information'!B3 &amp; " System"</f>
        <v>ftg_Civil and Structural Works – WRP System</v>
      </c>
      <c r="B10" s="44"/>
      <c r="C10" s="44"/>
      <c r="D10" s="44"/>
    </row>
    <row r="11" spans="1:4" ht="28.8" x14ac:dyDescent="0.3">
      <c r="A11" s="46" t="s">
        <v>207</v>
      </c>
      <c r="B11" s="42" t="s">
        <v>129</v>
      </c>
      <c r="C11" s="45"/>
      <c r="D11" s="45"/>
    </row>
    <row r="12" spans="1:4" ht="28.8" x14ac:dyDescent="0.3">
      <c r="A12" s="46" t="s">
        <v>208</v>
      </c>
      <c r="B12" s="42" t="s">
        <v>129</v>
      </c>
      <c r="C12" s="45"/>
      <c r="D12" s="45"/>
    </row>
    <row r="13" spans="1:4" x14ac:dyDescent="0.3">
      <c r="A13" s="46" t="s">
        <v>209</v>
      </c>
      <c r="B13" s="42" t="s">
        <v>129</v>
      </c>
      <c r="C13" s="45"/>
      <c r="D13" s="46"/>
    </row>
    <row r="14" spans="1:4" x14ac:dyDescent="0.3">
      <c r="A14" s="46" t="s">
        <v>210</v>
      </c>
      <c r="B14" s="45"/>
      <c r="C14" s="42" t="s">
        <v>129</v>
      </c>
      <c r="D14" s="46"/>
    </row>
    <row r="15" spans="1:4" x14ac:dyDescent="0.3">
      <c r="A15" s="46" t="s">
        <v>211</v>
      </c>
      <c r="B15" s="42" t="s">
        <v>129</v>
      </c>
      <c r="C15" s="45"/>
      <c r="D15" s="45"/>
    </row>
    <row r="16" spans="1:4" ht="28.8" x14ac:dyDescent="0.3">
      <c r="A16" s="46" t="s">
        <v>212</v>
      </c>
      <c r="B16" s="45"/>
      <c r="C16" s="42" t="s">
        <v>129</v>
      </c>
      <c r="D16" s="45"/>
    </row>
    <row r="17" spans="1:4" ht="28.8" x14ac:dyDescent="0.3">
      <c r="A17" s="46" t="str">
        <f>"ft_Design and drawing for " &amp; 'DIP_Project Information'!B3 &amp; " concrete tank, pump/blower room, control room, chemical room "</f>
        <v xml:space="preserve">ft_Design and drawing for WRP concrete tank, pump/blower room, control room, chemical room </v>
      </c>
      <c r="B17" s="45"/>
      <c r="C17" s="42" t="s">
        <v>129</v>
      </c>
      <c r="D17" s="45"/>
    </row>
    <row r="18" spans="1:4" ht="28.8" x14ac:dyDescent="0.3">
      <c r="A18" s="46" t="str">
        <f>"ft_Foundation for " &amp; 'DIP_Project Information'!B3 &amp; " containerized tank, pump/blower room, control room, chemical room"</f>
        <v>ft_Foundation for WRP containerized tank, pump/blower room, control room, chemical room</v>
      </c>
      <c r="B18" s="45"/>
      <c r="C18" s="42" t="s">
        <v>129</v>
      </c>
      <c r="D18" s="45"/>
    </row>
    <row r="19" spans="1:4" ht="28.8" x14ac:dyDescent="0.3">
      <c r="A19" s="46" t="s">
        <v>213</v>
      </c>
      <c r="B19" s="45"/>
      <c r="C19" s="42" t="s">
        <v>129</v>
      </c>
      <c r="D19" s="45"/>
    </row>
    <row r="20" spans="1:4" x14ac:dyDescent="0.3">
      <c r="A20" s="60" t="s">
        <v>246</v>
      </c>
      <c r="B20" s="61"/>
      <c r="C20" s="61"/>
      <c r="D20" s="62"/>
    </row>
    <row r="21" spans="1:4" x14ac:dyDescent="0.3">
      <c r="A21" s="44" t="str">
        <f>"ftg_Mechanical and Piping – "&amp;'DIP_Project Information'!B3&amp; " System"</f>
        <v>ftg_Mechanical and Piping – WRP System</v>
      </c>
      <c r="B21" s="43"/>
      <c r="C21" s="43"/>
      <c r="D21" s="44"/>
    </row>
    <row r="22" spans="1:4" ht="28.8" x14ac:dyDescent="0.3">
      <c r="A22" s="46" t="str">
        <f>"ft_Supply and installation of all mechanical material for " &amp; 'DIP_Project Information'!B3 &amp; " system"</f>
        <v>ft_Supply and installation of all mechanical material for WRP system</v>
      </c>
      <c r="B22" s="45"/>
      <c r="C22" s="42" t="s">
        <v>129</v>
      </c>
      <c r="D22" s="45"/>
    </row>
    <row r="23" spans="1:4" x14ac:dyDescent="0.3">
      <c r="A23" s="46" t="str">
        <f>"ft_Design, testing and commissioning of "&amp;'DIP_Project Information'!B3&amp;"  system"</f>
        <v>ft_Design, testing and commissioning of WRP  system</v>
      </c>
      <c r="B23" s="45"/>
      <c r="C23" s="42" t="s">
        <v>129</v>
      </c>
      <c r="D23" s="45"/>
    </row>
    <row r="24" spans="1:4" x14ac:dyDescent="0.3">
      <c r="A24" s="46" t="s">
        <v>214</v>
      </c>
      <c r="B24" s="42" t="s">
        <v>129</v>
      </c>
      <c r="C24" s="45"/>
      <c r="D24" s="45"/>
    </row>
    <row r="25" spans="1:4" x14ac:dyDescent="0.3">
      <c r="A25" s="46" t="str">
        <f>"ft_Inlet wastewater transfer piping to " &amp; 'DIP_Project Information'!B3 &amp; " System"</f>
        <v>ft_Inlet wastewater transfer piping to WRP System</v>
      </c>
      <c r="B25" s="42" t="s">
        <v>129</v>
      </c>
      <c r="C25" s="45"/>
      <c r="D25" s="45"/>
    </row>
    <row r="26" spans="1:4" x14ac:dyDescent="0.3">
      <c r="A26" s="46" t="str">
        <f>"ft_Piping &amp; final system for effluent "&amp;'DIP_Project Information'!B3&amp;" to discharge"</f>
        <v>ft_Piping &amp; final system for effluent WRP to discharge</v>
      </c>
      <c r="B26" s="42" t="s">
        <v>129</v>
      </c>
      <c r="C26" s="45"/>
      <c r="D26" s="45"/>
    </row>
    <row r="27" spans="1:4" x14ac:dyDescent="0.3">
      <c r="A27" s="46" t="s">
        <v>215</v>
      </c>
      <c r="B27" s="45"/>
      <c r="C27" s="42" t="s">
        <v>129</v>
      </c>
      <c r="D27" s="46"/>
    </row>
    <row r="28" spans="1:4" x14ac:dyDescent="0.3">
      <c r="A28" s="46" t="s">
        <v>216</v>
      </c>
      <c r="B28" s="45"/>
      <c r="C28" s="42" t="s">
        <v>129</v>
      </c>
      <c r="D28" s="45"/>
    </row>
    <row r="29" spans="1:4" ht="28.8" x14ac:dyDescent="0.3">
      <c r="A29" s="46" t="s">
        <v>217</v>
      </c>
      <c r="B29" s="42" t="s">
        <v>129</v>
      </c>
      <c r="C29" s="45"/>
      <c r="D29" s="45"/>
    </row>
    <row r="30" spans="1:4" x14ac:dyDescent="0.3">
      <c r="A30" s="46" t="s">
        <v>211</v>
      </c>
      <c r="B30" s="42" t="s">
        <v>129</v>
      </c>
      <c r="C30" s="45"/>
      <c r="D30" s="45"/>
    </row>
    <row r="31" spans="1:4" x14ac:dyDescent="0.3">
      <c r="A31" s="44" t="s">
        <v>241</v>
      </c>
      <c r="B31" s="43"/>
      <c r="C31" s="43"/>
      <c r="D31" s="44"/>
    </row>
    <row r="32" spans="1:4" x14ac:dyDescent="0.3">
      <c r="A32" s="46" t="s">
        <v>218</v>
      </c>
      <c r="B32" s="45"/>
      <c r="C32" s="42" t="s">
        <v>129</v>
      </c>
      <c r="D32" s="45"/>
    </row>
    <row r="33" spans="1:4" ht="28.8" x14ac:dyDescent="0.3">
      <c r="A33" s="46" t="s">
        <v>219</v>
      </c>
      <c r="B33" s="45"/>
      <c r="C33" s="42" t="s">
        <v>129</v>
      </c>
      <c r="D33" s="45"/>
    </row>
    <row r="34" spans="1:4" x14ac:dyDescent="0.3">
      <c r="A34" s="46" t="s">
        <v>220</v>
      </c>
      <c r="B34" s="45"/>
      <c r="C34" s="42" t="s">
        <v>129</v>
      </c>
      <c r="D34" s="46"/>
    </row>
    <row r="35" spans="1:4" x14ac:dyDescent="0.3">
      <c r="A35" s="46" t="s">
        <v>221</v>
      </c>
      <c r="B35" s="42" t="s">
        <v>129</v>
      </c>
      <c r="C35" s="45"/>
      <c r="D35" s="46"/>
    </row>
    <row r="36" spans="1:4" x14ac:dyDescent="0.3">
      <c r="A36" s="46" t="s">
        <v>222</v>
      </c>
      <c r="B36" s="45"/>
      <c r="C36" s="42" t="s">
        <v>129</v>
      </c>
      <c r="D36" s="46"/>
    </row>
    <row r="37" spans="1:4" ht="28.8" x14ac:dyDescent="0.3">
      <c r="A37" s="46" t="s">
        <v>223</v>
      </c>
      <c r="B37" s="45"/>
      <c r="C37" s="42" t="s">
        <v>129</v>
      </c>
      <c r="D37" s="45"/>
    </row>
    <row r="38" spans="1:4" ht="28.8" x14ac:dyDescent="0.3">
      <c r="A38" s="46" t="s">
        <v>224</v>
      </c>
      <c r="B38" s="45"/>
      <c r="C38" s="42" t="s">
        <v>129</v>
      </c>
      <c r="D38" s="45"/>
    </row>
    <row r="39" spans="1:4" x14ac:dyDescent="0.3">
      <c r="A39" s="44" t="s">
        <v>242</v>
      </c>
      <c r="B39" s="43"/>
      <c r="C39" s="43"/>
      <c r="D39" s="44"/>
    </row>
    <row r="40" spans="1:4" x14ac:dyDescent="0.3">
      <c r="A40" s="46" t="s">
        <v>225</v>
      </c>
      <c r="B40" s="45"/>
      <c r="C40" s="42" t="s">
        <v>129</v>
      </c>
      <c r="D40" s="46"/>
    </row>
    <row r="41" spans="1:4" x14ac:dyDescent="0.3">
      <c r="A41" s="44" t="s">
        <v>243</v>
      </c>
      <c r="B41" s="43"/>
      <c r="C41" s="43"/>
      <c r="D41" s="44"/>
    </row>
    <row r="42" spans="1:4" ht="43.2" x14ac:dyDescent="0.3">
      <c r="A42" s="46" t="s">
        <v>226</v>
      </c>
      <c r="B42" s="47"/>
      <c r="C42" s="42" t="s">
        <v>129</v>
      </c>
      <c r="D42" s="47" t="s">
        <v>130</v>
      </c>
    </row>
    <row r="43" spans="1:4" x14ac:dyDescent="0.3">
      <c r="A43" s="46" t="s">
        <v>227</v>
      </c>
      <c r="B43" s="42" t="s">
        <v>129</v>
      </c>
      <c r="C43" s="45"/>
      <c r="D43" s="46"/>
    </row>
    <row r="44" spans="1:4" x14ac:dyDescent="0.3">
      <c r="A44" s="46" t="s">
        <v>228</v>
      </c>
      <c r="B44" s="47"/>
      <c r="C44" s="42" t="s">
        <v>129</v>
      </c>
      <c r="D44" s="46"/>
    </row>
    <row r="45" spans="1:4" x14ac:dyDescent="0.3">
      <c r="A45" s="46" t="s">
        <v>229</v>
      </c>
      <c r="B45" s="42" t="s">
        <v>129</v>
      </c>
      <c r="C45" s="45"/>
      <c r="D45" s="45"/>
    </row>
    <row r="46" spans="1:4" ht="43.2" x14ac:dyDescent="0.3">
      <c r="A46" s="46" t="str">
        <f>"ft_Analyze the parameters (for " &amp; 'DIP_Project Information'!B3 &amp; " system) as per regulation during the commissioning by the internal laboratory (the contractor)"</f>
        <v>ft_Analyze the parameters (for WRP system) as per regulation during the commissioning by the internal laboratory (the contractor)</v>
      </c>
      <c r="B46" s="47"/>
      <c r="C46" s="42" t="s">
        <v>129</v>
      </c>
      <c r="D46" s="45"/>
    </row>
    <row r="47" spans="1:4" ht="28.8" x14ac:dyDescent="0.3">
      <c r="A47" s="46" t="str">
        <f>"ft_Analyze the parameters (for " &amp; 'DIP_Project Information'!B3 &amp; " system) as per regulation at the end of the commissioning by the external laboratory"</f>
        <v>ft_Analyze the parameters (for WRP system) as per regulation at the end of the commissioning by the external laboratory</v>
      </c>
      <c r="B47" s="42" t="s">
        <v>129</v>
      </c>
      <c r="C47" s="45"/>
      <c r="D47" s="45"/>
    </row>
    <row r="48" spans="1:4" x14ac:dyDescent="0.3">
      <c r="A48" s="44" t="s">
        <v>244</v>
      </c>
      <c r="B48" s="43"/>
      <c r="C48" s="43"/>
      <c r="D48" s="44"/>
    </row>
    <row r="49" spans="1:5" x14ac:dyDescent="0.3">
      <c r="A49" s="46" t="s">
        <v>230</v>
      </c>
      <c r="B49" s="45"/>
      <c r="C49" s="42" t="s">
        <v>129</v>
      </c>
      <c r="D49" s="46"/>
    </row>
    <row r="50" spans="1:5" x14ac:dyDescent="0.3">
      <c r="A50" s="46" t="str">
        <f>"ft_Classroom/ Virtual training for " &amp; 'DIP_Project Information'!B3 &amp; " operation"</f>
        <v>ft_Classroom/ Virtual training for WRP operation</v>
      </c>
      <c r="B50" s="45"/>
      <c r="C50" s="42" t="s">
        <v>129</v>
      </c>
      <c r="D50" s="45"/>
    </row>
    <row r="51" spans="1:5" x14ac:dyDescent="0.3">
      <c r="A51" s="46" t="s">
        <v>231</v>
      </c>
      <c r="B51" s="45"/>
      <c r="C51" s="42" t="s">
        <v>129</v>
      </c>
      <c r="D51" s="46"/>
    </row>
    <row r="52" spans="1:5" x14ac:dyDescent="0.3">
      <c r="A52" s="46" t="s">
        <v>232</v>
      </c>
      <c r="B52" s="45"/>
      <c r="C52" s="42" t="s">
        <v>129</v>
      </c>
      <c r="D52" s="46"/>
    </row>
    <row r="53" spans="1:5" x14ac:dyDescent="0.3">
      <c r="A53" s="44" t="s">
        <v>245</v>
      </c>
      <c r="B53" s="43"/>
      <c r="C53" s="43"/>
      <c r="D53" s="44"/>
    </row>
    <row r="54" spans="1:5" x14ac:dyDescent="0.3">
      <c r="A54" s="46" t="s">
        <v>233</v>
      </c>
      <c r="B54" s="45"/>
      <c r="C54" s="42" t="s">
        <v>129</v>
      </c>
      <c r="D54" s="46"/>
    </row>
    <row r="55" spans="1:5" x14ac:dyDescent="0.3">
      <c r="A55" s="46" t="s">
        <v>234</v>
      </c>
      <c r="B55" s="45"/>
      <c r="C55" s="42" t="s">
        <v>129</v>
      </c>
      <c r="D55" s="46"/>
    </row>
    <row r="56" spans="1:5" x14ac:dyDescent="0.3">
      <c r="A56" s="46" t="s">
        <v>235</v>
      </c>
      <c r="B56" s="45"/>
      <c r="C56" s="42" t="s">
        <v>129</v>
      </c>
      <c r="D56" s="46"/>
    </row>
    <row r="57" spans="1:5" x14ac:dyDescent="0.3">
      <c r="A57" s="46" t="s">
        <v>236</v>
      </c>
      <c r="B57" s="45"/>
      <c r="C57" s="42" t="s">
        <v>129</v>
      </c>
      <c r="D57" s="46"/>
    </row>
    <row r="58" spans="1:5" x14ac:dyDescent="0.3">
      <c r="A58" s="46" t="s">
        <v>237</v>
      </c>
      <c r="B58" s="45"/>
      <c r="C58" s="42" t="s">
        <v>129</v>
      </c>
      <c r="D58" s="46"/>
    </row>
    <row r="59" spans="1:5" x14ac:dyDescent="0.3">
      <c r="A59" s="46" t="s">
        <v>238</v>
      </c>
      <c r="B59" s="45"/>
      <c r="C59" s="42" t="s">
        <v>129</v>
      </c>
      <c r="D59" s="46"/>
    </row>
    <row r="60" spans="1:5" x14ac:dyDescent="0.3">
      <c r="A60" s="46" t="s">
        <v>239</v>
      </c>
      <c r="B60" s="45"/>
      <c r="C60" s="42" t="s">
        <v>129</v>
      </c>
      <c r="D60" s="46"/>
    </row>
    <row r="61" spans="1:5" x14ac:dyDescent="0.3">
      <c r="A61" s="46" t="s">
        <v>240</v>
      </c>
      <c r="B61" s="45"/>
      <c r="C61" s="42" t="s">
        <v>129</v>
      </c>
      <c r="D61" s="45" t="s">
        <v>131</v>
      </c>
    </row>
    <row r="62" spans="1:5" ht="14.4" customHeight="1" x14ac:dyDescent="0.3">
      <c r="A62" s="58" t="s">
        <v>247</v>
      </c>
      <c r="B62" s="58"/>
      <c r="C62" s="58"/>
      <c r="D62" s="58"/>
    </row>
    <row r="63" spans="1:5" x14ac:dyDescent="0.3">
      <c r="A63" s="54"/>
      <c r="B63" s="54"/>
      <c r="C63" s="54"/>
      <c r="D63" s="54"/>
      <c r="E63" s="54"/>
    </row>
    <row r="67" spans="1:12" x14ac:dyDescent="0.3">
      <c r="A67" s="63" t="s">
        <v>249</v>
      </c>
      <c r="B67" s="63"/>
      <c r="C67" s="63"/>
    </row>
    <row r="68" spans="1:12" x14ac:dyDescent="0.3">
      <c r="A68" s="51" t="s">
        <v>254</v>
      </c>
      <c r="B68" s="91" t="str">
        <f>"td_Cost And Freight (CFR) " &amp; 'DIP_Customer Information'!B10 &amp; ", " &amp; 'DIP_Customer Information'!B9 &amp; ", " &amp; 'DIP_Customer Information'!B8</f>
        <v xml:space="preserve">td_Cost And Freight (CFR) , , </v>
      </c>
      <c r="C68" s="91"/>
      <c r="D68" s="53" t="s">
        <v>134</v>
      </c>
      <c r="E68" s="52"/>
      <c r="F68" s="52"/>
      <c r="G68" s="52"/>
      <c r="H68" s="52"/>
      <c r="I68" s="52"/>
    </row>
    <row r="69" spans="1:12" ht="14.4" customHeight="1" x14ac:dyDescent="0.3">
      <c r="A69" s="92" t="s">
        <v>258</v>
      </c>
      <c r="B69" s="93" t="s">
        <v>255</v>
      </c>
      <c r="C69" s="93"/>
      <c r="D69" s="52" t="s">
        <v>307</v>
      </c>
      <c r="E69" s="52"/>
      <c r="F69" s="52"/>
      <c r="G69" s="52"/>
      <c r="H69" s="52"/>
      <c r="I69" s="52"/>
    </row>
    <row r="70" spans="1:12" ht="14.4" customHeight="1" x14ac:dyDescent="0.3">
      <c r="A70" s="92"/>
      <c r="B70" s="94" t="s">
        <v>256</v>
      </c>
      <c r="C70" s="94"/>
      <c r="D70" s="52" t="s">
        <v>308</v>
      </c>
      <c r="E70" s="52"/>
      <c r="F70" s="52"/>
      <c r="G70" s="52"/>
      <c r="H70" s="52"/>
      <c r="I70" s="52"/>
    </row>
    <row r="71" spans="1:12" ht="14.4" customHeight="1" x14ac:dyDescent="0.3">
      <c r="A71" s="92"/>
      <c r="B71" s="94" t="s">
        <v>257</v>
      </c>
      <c r="C71" s="94"/>
      <c r="D71" s="52" t="s">
        <v>309</v>
      </c>
      <c r="E71" s="52"/>
      <c r="F71" s="52"/>
      <c r="G71" s="52"/>
      <c r="H71" s="52"/>
      <c r="I71" s="52"/>
    </row>
    <row r="72" spans="1:12" ht="14.4" customHeight="1" x14ac:dyDescent="0.3">
      <c r="A72" s="92"/>
      <c r="B72" s="94" t="s">
        <v>306</v>
      </c>
      <c r="C72" s="94"/>
      <c r="D72" s="52" t="s">
        <v>310</v>
      </c>
      <c r="E72" s="52"/>
      <c r="F72" s="52"/>
      <c r="G72" s="52"/>
      <c r="H72" s="52"/>
      <c r="I72" s="52"/>
    </row>
    <row r="73" spans="1:12" ht="81.599999999999994" customHeight="1" x14ac:dyDescent="0.3">
      <c r="A73" s="51" t="s">
        <v>259</v>
      </c>
      <c r="B73" s="96" t="str">
        <f>J73&amp;K73&amp;L73</f>
        <v>td_All invoices are due and payable at the specified payment date or fourteen (14) daysdays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v>
      </c>
      <c r="C73" s="97"/>
      <c r="D73" s="53" t="s">
        <v>133</v>
      </c>
      <c r="E73" s="52"/>
      <c r="F73" s="52"/>
      <c r="G73" s="52"/>
      <c r="H73" s="52"/>
      <c r="I73" s="52" t="s">
        <v>251</v>
      </c>
      <c r="J73" s="64" t="s">
        <v>260</v>
      </c>
      <c r="K73" s="64" t="str">
        <f>IF('DIP_Project Information'!D28="14 Days","fourteen (14) days",IF('DIP_Project Information'!D28="30 Days","thirty (30) days",IF('DIP_Project Information'!D28="45 Days","forty-five (45) days","[invalid payment term]")))</f>
        <v>fourteen (14) days</v>
      </c>
      <c r="L73" s="64" t="s">
        <v>250</v>
      </c>
    </row>
    <row r="74" spans="1:12" ht="14.4" customHeight="1" x14ac:dyDescent="0.3">
      <c r="A74" s="51" t="s">
        <v>261</v>
      </c>
      <c r="B74" s="98" t="s">
        <v>263</v>
      </c>
      <c r="C74" s="98"/>
    </row>
    <row r="75" spans="1:12" ht="14.4" customHeight="1" x14ac:dyDescent="0.3">
      <c r="A75" s="51" t="s">
        <v>262</v>
      </c>
      <c r="B75" s="98" t="s">
        <v>264</v>
      </c>
      <c r="C75" s="98"/>
    </row>
    <row r="76" spans="1:12" ht="28.2" customHeight="1" x14ac:dyDescent="0.3">
      <c r="A76" s="99" t="s">
        <v>266</v>
      </c>
      <c r="B76" s="100" t="s">
        <v>265</v>
      </c>
      <c r="C76" s="100"/>
    </row>
    <row r="77" spans="1:12" ht="14.4" customHeight="1" x14ac:dyDescent="0.3">
      <c r="A77" s="99"/>
      <c r="B77" s="95" t="s">
        <v>267</v>
      </c>
      <c r="C77" s="95"/>
    </row>
    <row r="78" spans="1:12" x14ac:dyDescent="0.3">
      <c r="A78" s="99"/>
      <c r="B78" s="95" t="s">
        <v>268</v>
      </c>
      <c r="C78" s="95"/>
    </row>
    <row r="79" spans="1:12" ht="14.4" customHeight="1" x14ac:dyDescent="0.3">
      <c r="A79" s="99"/>
      <c r="B79" s="95" t="s">
        <v>269</v>
      </c>
      <c r="C79" s="95"/>
    </row>
    <row r="80" spans="1:12" ht="14.4" customHeight="1" x14ac:dyDescent="0.3">
      <c r="A80" s="99"/>
      <c r="B80" s="95" t="s">
        <v>270</v>
      </c>
      <c r="C80" s="95"/>
    </row>
    <row r="81" spans="1:3" ht="14.4" customHeight="1" x14ac:dyDescent="0.3">
      <c r="A81" s="99"/>
      <c r="B81" s="100" t="s">
        <v>271</v>
      </c>
      <c r="C81" s="100"/>
    </row>
    <row r="82" spans="1:3" ht="41.4" customHeight="1" x14ac:dyDescent="0.3">
      <c r="A82" s="99"/>
      <c r="B82" s="101" t="s">
        <v>272</v>
      </c>
      <c r="C82" s="101"/>
    </row>
    <row r="83" spans="1:3" ht="14.4" customHeight="1" x14ac:dyDescent="0.3">
      <c r="A83" s="99"/>
      <c r="B83" s="100" t="s">
        <v>273</v>
      </c>
      <c r="C83" s="100"/>
    </row>
    <row r="84" spans="1:3" ht="14.4" customHeight="1" x14ac:dyDescent="0.3">
      <c r="A84" s="99"/>
      <c r="B84" s="95" t="s">
        <v>274</v>
      </c>
      <c r="C84" s="95"/>
    </row>
    <row r="85" spans="1:3" x14ac:dyDescent="0.3">
      <c r="A85" s="99"/>
      <c r="B85" s="95" t="s">
        <v>275</v>
      </c>
      <c r="C85" s="95"/>
    </row>
    <row r="86" spans="1:3" ht="33.6" customHeight="1" x14ac:dyDescent="0.3">
      <c r="A86" s="99"/>
      <c r="B86" s="95" t="s">
        <v>276</v>
      </c>
      <c r="C86" s="95"/>
    </row>
    <row r="87" spans="1:3" ht="31.2" customHeight="1" x14ac:dyDescent="0.3">
      <c r="A87" s="99"/>
      <c r="B87" s="95" t="s">
        <v>277</v>
      </c>
      <c r="C87" s="95"/>
    </row>
    <row r="88" spans="1:3" ht="48.6" customHeight="1" x14ac:dyDescent="0.3">
      <c r="A88" s="99"/>
      <c r="B88" s="100" t="s">
        <v>278</v>
      </c>
      <c r="C88" s="100"/>
    </row>
    <row r="89" spans="1:3" x14ac:dyDescent="0.3">
      <c r="A89" s="99"/>
      <c r="B89" s="100" t="s">
        <v>279</v>
      </c>
      <c r="C89" s="100"/>
    </row>
    <row r="90" spans="1:3" ht="30.6" customHeight="1" x14ac:dyDescent="0.3">
      <c r="A90" s="99" t="s">
        <v>282</v>
      </c>
      <c r="B90" s="100" t="s">
        <v>280</v>
      </c>
      <c r="C90" s="100"/>
    </row>
    <row r="91" spans="1:3" x14ac:dyDescent="0.3">
      <c r="A91" s="99"/>
      <c r="B91" s="100" t="s">
        <v>281</v>
      </c>
      <c r="C91" s="100"/>
    </row>
    <row r="92" spans="1:3" ht="55.2" customHeight="1" x14ac:dyDescent="0.3">
      <c r="A92" s="102" t="s">
        <v>283</v>
      </c>
      <c r="B92" s="98" t="s">
        <v>284</v>
      </c>
      <c r="C92" s="98"/>
    </row>
    <row r="93" spans="1:3" ht="28.8" x14ac:dyDescent="0.3">
      <c r="A93" s="102"/>
      <c r="B93" s="49" t="s">
        <v>293</v>
      </c>
      <c r="C93" s="49" t="s">
        <v>294</v>
      </c>
    </row>
    <row r="94" spans="1:3" x14ac:dyDescent="0.3">
      <c r="A94" s="102"/>
      <c r="B94" s="49" t="s">
        <v>295</v>
      </c>
      <c r="C94" s="50" t="s">
        <v>300</v>
      </c>
    </row>
    <row r="95" spans="1:3" x14ac:dyDescent="0.3">
      <c r="A95" s="102"/>
      <c r="B95" s="49" t="s">
        <v>296</v>
      </c>
      <c r="C95" s="50" t="s">
        <v>301</v>
      </c>
    </row>
    <row r="96" spans="1:3" x14ac:dyDescent="0.3">
      <c r="A96" s="102"/>
      <c r="B96" s="49" t="s">
        <v>297</v>
      </c>
      <c r="C96" s="50" t="s">
        <v>302</v>
      </c>
    </row>
    <row r="97" spans="1:3" x14ac:dyDescent="0.3">
      <c r="A97" s="102"/>
      <c r="B97" s="49" t="s">
        <v>298</v>
      </c>
      <c r="C97" s="50" t="s">
        <v>303</v>
      </c>
    </row>
    <row r="98" spans="1:3" x14ac:dyDescent="0.3">
      <c r="A98" s="102"/>
      <c r="B98" s="49" t="s">
        <v>299</v>
      </c>
      <c r="C98" s="50" t="s">
        <v>304</v>
      </c>
    </row>
    <row r="99" spans="1:3" x14ac:dyDescent="0.3">
      <c r="A99" s="51" t="s">
        <v>286</v>
      </c>
      <c r="B99" s="98" t="s">
        <v>285</v>
      </c>
      <c r="C99" s="98"/>
    </row>
    <row r="100" spans="1:3" ht="30" customHeight="1" x14ac:dyDescent="0.3">
      <c r="A100" s="51" t="s">
        <v>287</v>
      </c>
      <c r="B100" s="103" t="s">
        <v>288</v>
      </c>
      <c r="C100" s="103"/>
    </row>
    <row r="101" spans="1:3" x14ac:dyDescent="0.3">
      <c r="A101" s="51" t="s">
        <v>289</v>
      </c>
      <c r="B101" s="98" t="s">
        <v>290</v>
      </c>
      <c r="C101" s="98"/>
    </row>
    <row r="102" spans="1:3" x14ac:dyDescent="0.3">
      <c r="A102" s="51" t="s">
        <v>291</v>
      </c>
      <c r="B102" s="98" t="s">
        <v>292</v>
      </c>
      <c r="C102" s="98"/>
    </row>
  </sheetData>
  <mergeCells count="33">
    <mergeCell ref="B99:C99"/>
    <mergeCell ref="B100:C100"/>
    <mergeCell ref="B101:C101"/>
    <mergeCell ref="B102:C102"/>
    <mergeCell ref="B88:C88"/>
    <mergeCell ref="B89:C89"/>
    <mergeCell ref="A90:A91"/>
    <mergeCell ref="B90:C90"/>
    <mergeCell ref="B91:C91"/>
    <mergeCell ref="A92:A98"/>
    <mergeCell ref="B92:C92"/>
    <mergeCell ref="B87:C87"/>
    <mergeCell ref="B73:C73"/>
    <mergeCell ref="B74:C74"/>
    <mergeCell ref="B75:C75"/>
    <mergeCell ref="A76:A89"/>
    <mergeCell ref="B76:C76"/>
    <mergeCell ref="B77:C77"/>
    <mergeCell ref="B78:C78"/>
    <mergeCell ref="B79:C79"/>
    <mergeCell ref="B80:C80"/>
    <mergeCell ref="B81:C81"/>
    <mergeCell ref="B82:C82"/>
    <mergeCell ref="B83:C83"/>
    <mergeCell ref="B84:C84"/>
    <mergeCell ref="B85:C85"/>
    <mergeCell ref="B86:C86"/>
    <mergeCell ref="B68:C68"/>
    <mergeCell ref="A69:A72"/>
    <mergeCell ref="B69:C69"/>
    <mergeCell ref="B70:C70"/>
    <mergeCell ref="B71:C71"/>
    <mergeCell ref="B72:C7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305BB-68D9-4D6E-9874-0A1B1E944B39}">
  <sheetPr>
    <tabColor rgb="FFFFC000"/>
  </sheetPr>
  <dimension ref="A1"/>
  <sheetViews>
    <sheetView zoomScale="66" workbookViewId="0">
      <selection activeCell="H20" sqref="H20"/>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172C-440A-42C4-9985-52EF90EECB70}">
  <sheetPr>
    <tabColor rgb="FFFFC000"/>
  </sheetPr>
  <dimension ref="A1"/>
  <sheetViews>
    <sheetView workbookViewId="0">
      <selection activeCell="K21" sqref="K21"/>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E1A81-9577-4E45-8F93-A27BE321C913}">
  <sheetPr>
    <tabColor rgb="FFFFC000"/>
  </sheetPr>
  <dimension ref="A1"/>
  <sheetViews>
    <sheetView workbookViewId="0">
      <selection activeCell="H24" sqref="H24"/>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B5FA4-65EE-45F5-B4AD-337850B5CC81}">
  <dimension ref="B2:B6"/>
  <sheetViews>
    <sheetView workbookViewId="0">
      <selection activeCell="L18" sqref="L18"/>
    </sheetView>
  </sheetViews>
  <sheetFormatPr defaultRowHeight="14.4" x14ac:dyDescent="0.3"/>
  <sheetData>
    <row r="2" spans="2:2" x14ac:dyDescent="0.3">
      <c r="B2" t="s">
        <v>70</v>
      </c>
    </row>
    <row r="3" spans="2:2" x14ac:dyDescent="0.3">
      <c r="B3" t="s">
        <v>71</v>
      </c>
    </row>
    <row r="4" spans="2:2" x14ac:dyDescent="0.3">
      <c r="B4" t="s">
        <v>72</v>
      </c>
    </row>
    <row r="5" spans="2:2" x14ac:dyDescent="0.3">
      <c r="B5" t="s">
        <v>73</v>
      </c>
    </row>
    <row r="6" spans="2:2" x14ac:dyDescent="0.3">
      <c r="B6"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LIBRARY INDUSTRY CLASSIFICATION</vt:lpstr>
      <vt:lpstr>DIP_Customer Information</vt:lpstr>
      <vt:lpstr>DIP_Project Information</vt:lpstr>
      <vt:lpstr>DIP_Technical Information</vt:lpstr>
      <vt:lpstr>DIP_Data Input</vt:lpstr>
      <vt:lpstr>DATA_PROPOSAL</vt:lpstr>
      <vt:lpstr>DATA_OPEX</vt:lpstr>
      <vt:lpstr>DATA_BOQ</vt:lpstr>
      <vt:lpstr>DATA_ELI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Grinviro</dc:creator>
  <cp:lastModifiedBy>Taufik Hidayat</cp:lastModifiedBy>
  <dcterms:created xsi:type="dcterms:W3CDTF">2025-01-02T16:51:27Z</dcterms:created>
  <dcterms:modified xsi:type="dcterms:W3CDTF">2025-04-29T02:10:53Z</dcterms:modified>
</cp:coreProperties>
</file>